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0" documentId="8_{ED75FFC0-0F58-475D-ABD7-3C7FDCDBACD0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. Vos-muutos_tiivis_2025-26" sheetId="29" r:id="rId4"/>
    <sheet name="4. Vos-muutos_laaja2025-26" sheetId="35" r:id="rId5"/>
    <sheet name="5. Leikkausvertailu" sheetId="42" r:id="rId6"/>
    <sheet name="6. Ikärakenne" sheetId="40" r:id="rId7"/>
    <sheet name="7. Sote-erät" sheetId="32" r:id="rId8"/>
    <sheet name="8. Kotikuntakorvaukset" sheetId="36" r:id="rId9"/>
    <sheet name="9. Perus- ja yksikköhinnat" sheetId="37" r:id="rId10"/>
    <sheet name="10. VM-laskelma€as" sheetId="43" r:id="rId11"/>
  </sheets>
  <definedNames>
    <definedName name="_xlnm._FilterDatabase" localSheetId="1" hidden="1">'1. Vos-laskelma'!$A$10:$AG$10</definedName>
    <definedName name="_xlnm._FilterDatabase" localSheetId="10" hidden="1">'10. VM-laskelma€as'!$A$10:$AU$10</definedName>
    <definedName name="_xlnm._FilterDatabase" localSheetId="2" hidden="1">'2. Vos-laskelma_€as'!$A$10:$AB$10</definedName>
    <definedName name="_xlnm._FilterDatabase" localSheetId="3" hidden="1">'3. Vos-muutos_tiivis_2025-26'!$A$10:$Q$10</definedName>
    <definedName name="_xlnm._FilterDatabase" localSheetId="4" hidden="1">'4. Vos-muutos_laaja2025-26'!$A$10:$BP$10</definedName>
    <definedName name="_xlnm._FilterDatabase" localSheetId="5" hidden="1">'5. Leikkausvertailu'!$A$10:$O$10</definedName>
    <definedName name="_xlnm._FilterDatabase" localSheetId="6" hidden="1">'6. Ikärakenne'!$A$10:$AI$10</definedName>
    <definedName name="_xlnm._FilterDatabase" localSheetId="7" hidden="1">'7. Sote-erät'!$A$10:$BD$10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43" l="1"/>
  <c r="C7" i="43"/>
  <c r="K24" i="21" l="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210" i="21"/>
  <c r="K211" i="21"/>
  <c r="K212" i="21"/>
  <c r="K213" i="21"/>
  <c r="K214" i="21"/>
  <c r="K215" i="21"/>
  <c r="K216" i="21"/>
  <c r="K217" i="21"/>
  <c r="K218" i="21"/>
  <c r="K219" i="21"/>
  <c r="K220" i="21"/>
  <c r="K221" i="21"/>
  <c r="K222" i="21"/>
  <c r="K223" i="21"/>
  <c r="K224" i="21"/>
  <c r="K225" i="21"/>
  <c r="K226" i="21"/>
  <c r="K227" i="21"/>
  <c r="K228" i="21"/>
  <c r="K229" i="21"/>
  <c r="K230" i="21"/>
  <c r="K231" i="21"/>
  <c r="K232" i="21"/>
  <c r="K233" i="21"/>
  <c r="K234" i="21"/>
  <c r="K235" i="21"/>
  <c r="K236" i="21"/>
  <c r="K237" i="21"/>
  <c r="K238" i="21"/>
  <c r="K239" i="21"/>
  <c r="K240" i="21"/>
  <c r="K241" i="21"/>
  <c r="K242" i="21"/>
  <c r="K243" i="21"/>
  <c r="K244" i="21"/>
  <c r="K245" i="21"/>
  <c r="K246" i="21"/>
  <c r="K247" i="21"/>
  <c r="K248" i="21"/>
  <c r="K249" i="21"/>
  <c r="K250" i="21"/>
  <c r="K251" i="21"/>
  <c r="K252" i="21"/>
  <c r="K253" i="21"/>
  <c r="K254" i="21"/>
  <c r="K255" i="21"/>
  <c r="K256" i="21"/>
  <c r="K257" i="21"/>
  <c r="K258" i="21"/>
  <c r="K259" i="21"/>
  <c r="K260" i="21"/>
  <c r="K261" i="21"/>
  <c r="K262" i="21"/>
  <c r="K263" i="21"/>
  <c r="K264" i="21"/>
  <c r="K265" i="21"/>
  <c r="K266" i="21"/>
  <c r="K267" i="21"/>
  <c r="K268" i="21"/>
  <c r="K269" i="21"/>
  <c r="K270" i="21"/>
  <c r="K271" i="21"/>
  <c r="K272" i="21"/>
  <c r="K273" i="21"/>
  <c r="K274" i="21"/>
  <c r="K275" i="21"/>
  <c r="K276" i="21"/>
  <c r="K277" i="21"/>
  <c r="K278" i="21"/>
  <c r="K279" i="21"/>
  <c r="K280" i="21"/>
  <c r="K281" i="21"/>
  <c r="K282" i="21"/>
  <c r="K283" i="21"/>
  <c r="K284" i="21"/>
  <c r="K285" i="21"/>
  <c r="K286" i="21"/>
  <c r="K287" i="21"/>
  <c r="K288" i="21"/>
  <c r="K289" i="21"/>
  <c r="K290" i="21"/>
  <c r="K291" i="21"/>
  <c r="K292" i="21"/>
  <c r="K293" i="21"/>
  <c r="K294" i="21"/>
  <c r="K295" i="21"/>
  <c r="K296" i="21"/>
  <c r="K297" i="21"/>
  <c r="K298" i="21"/>
  <c r="K299" i="21"/>
  <c r="K300" i="21"/>
  <c r="K301" i="21"/>
  <c r="K302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10" i="21"/>
  <c r="O44" i="37" l="1"/>
  <c r="I12" i="29"/>
  <c r="J12" i="29"/>
  <c r="I13" i="29"/>
  <c r="J13" i="29"/>
  <c r="I14" i="29"/>
  <c r="J14" i="29"/>
  <c r="K14" i="29" s="1"/>
  <c r="I15" i="29"/>
  <c r="J15" i="29"/>
  <c r="I16" i="29"/>
  <c r="J16" i="29"/>
  <c r="I17" i="29"/>
  <c r="J17" i="29"/>
  <c r="I18" i="29"/>
  <c r="J18" i="29"/>
  <c r="K18" i="29" s="1"/>
  <c r="I19" i="29"/>
  <c r="J19" i="29"/>
  <c r="I20" i="29"/>
  <c r="J20" i="29"/>
  <c r="I21" i="29"/>
  <c r="J21" i="29"/>
  <c r="I22" i="29"/>
  <c r="J22" i="29"/>
  <c r="I23" i="29"/>
  <c r="J23" i="29"/>
  <c r="I24" i="29"/>
  <c r="J24" i="29"/>
  <c r="I25" i="29"/>
  <c r="J25" i="29"/>
  <c r="I26" i="29"/>
  <c r="J26" i="29"/>
  <c r="K26" i="29" s="1"/>
  <c r="I27" i="29"/>
  <c r="J27" i="29"/>
  <c r="I28" i="29"/>
  <c r="J28" i="29"/>
  <c r="I29" i="29"/>
  <c r="J29" i="29"/>
  <c r="I30" i="29"/>
  <c r="J30" i="29"/>
  <c r="K30" i="29" s="1"/>
  <c r="I31" i="29"/>
  <c r="K31" i="29" s="1"/>
  <c r="J31" i="29"/>
  <c r="I32" i="29"/>
  <c r="J32" i="29"/>
  <c r="I33" i="29"/>
  <c r="J33" i="29"/>
  <c r="I34" i="29"/>
  <c r="J34" i="29"/>
  <c r="K34" i="29" s="1"/>
  <c r="I35" i="29"/>
  <c r="J35" i="29"/>
  <c r="I36" i="29"/>
  <c r="J36" i="29"/>
  <c r="I37" i="29"/>
  <c r="J37" i="29"/>
  <c r="I38" i="29"/>
  <c r="J38" i="29"/>
  <c r="K38" i="29" s="1"/>
  <c r="I39" i="29"/>
  <c r="J39" i="29"/>
  <c r="I40" i="29"/>
  <c r="J40" i="29"/>
  <c r="I41" i="29"/>
  <c r="J41" i="29"/>
  <c r="I42" i="29"/>
  <c r="J42" i="29"/>
  <c r="K42" i="29" s="1"/>
  <c r="I43" i="29"/>
  <c r="J43" i="29"/>
  <c r="I44" i="29"/>
  <c r="J44" i="29"/>
  <c r="I45" i="29"/>
  <c r="J45" i="29"/>
  <c r="I46" i="29"/>
  <c r="J46" i="29"/>
  <c r="K46" i="29" s="1"/>
  <c r="I47" i="29"/>
  <c r="J47" i="29"/>
  <c r="I48" i="29"/>
  <c r="J48" i="29"/>
  <c r="I49" i="29"/>
  <c r="J49" i="29"/>
  <c r="I50" i="29"/>
  <c r="J50" i="29"/>
  <c r="K50" i="29" s="1"/>
  <c r="I51" i="29"/>
  <c r="J51" i="29"/>
  <c r="I52" i="29"/>
  <c r="J52" i="29"/>
  <c r="I53" i="29"/>
  <c r="J53" i="29"/>
  <c r="I54" i="29"/>
  <c r="J54" i="29"/>
  <c r="K54" i="29" s="1"/>
  <c r="I55" i="29"/>
  <c r="J55" i="29"/>
  <c r="I56" i="29"/>
  <c r="J56" i="29"/>
  <c r="I57" i="29"/>
  <c r="J57" i="29"/>
  <c r="I58" i="29"/>
  <c r="J58" i="29"/>
  <c r="K58" i="29" s="1"/>
  <c r="I59" i="29"/>
  <c r="J59" i="29"/>
  <c r="I60" i="29"/>
  <c r="J60" i="29"/>
  <c r="I61" i="29"/>
  <c r="J61" i="29"/>
  <c r="I62" i="29"/>
  <c r="J62" i="29"/>
  <c r="K62" i="29" s="1"/>
  <c r="I63" i="29"/>
  <c r="J63" i="29"/>
  <c r="I64" i="29"/>
  <c r="J64" i="29"/>
  <c r="I65" i="29"/>
  <c r="J65" i="29"/>
  <c r="I66" i="29"/>
  <c r="J66" i="29"/>
  <c r="K66" i="29" s="1"/>
  <c r="I67" i="29"/>
  <c r="J67" i="29"/>
  <c r="I68" i="29"/>
  <c r="J68" i="29"/>
  <c r="I69" i="29"/>
  <c r="J69" i="29"/>
  <c r="I70" i="29"/>
  <c r="J70" i="29"/>
  <c r="K70" i="29" s="1"/>
  <c r="I71" i="29"/>
  <c r="J71" i="29"/>
  <c r="I72" i="29"/>
  <c r="J72" i="29"/>
  <c r="I73" i="29"/>
  <c r="J73" i="29"/>
  <c r="I74" i="29"/>
  <c r="J74" i="29"/>
  <c r="K74" i="29" s="1"/>
  <c r="I75" i="29"/>
  <c r="J75" i="29"/>
  <c r="I76" i="29"/>
  <c r="J76" i="29"/>
  <c r="I77" i="29"/>
  <c r="J77" i="29"/>
  <c r="I78" i="29"/>
  <c r="J78" i="29"/>
  <c r="K78" i="29" s="1"/>
  <c r="I79" i="29"/>
  <c r="J79" i="29"/>
  <c r="I80" i="29"/>
  <c r="J80" i="29"/>
  <c r="I81" i="29"/>
  <c r="J81" i="29"/>
  <c r="I82" i="29"/>
  <c r="J82" i="29"/>
  <c r="K82" i="29" s="1"/>
  <c r="I83" i="29"/>
  <c r="J83" i="29"/>
  <c r="I84" i="29"/>
  <c r="J84" i="29"/>
  <c r="I85" i="29"/>
  <c r="J85" i="29"/>
  <c r="I86" i="29"/>
  <c r="J86" i="29"/>
  <c r="K86" i="29" s="1"/>
  <c r="I87" i="29"/>
  <c r="J87" i="29"/>
  <c r="I88" i="29"/>
  <c r="J88" i="29"/>
  <c r="I89" i="29"/>
  <c r="J89" i="29"/>
  <c r="I90" i="29"/>
  <c r="J90" i="29"/>
  <c r="K90" i="29" s="1"/>
  <c r="I91" i="29"/>
  <c r="J91" i="29"/>
  <c r="I92" i="29"/>
  <c r="J92" i="29"/>
  <c r="I93" i="29"/>
  <c r="J93" i="29"/>
  <c r="I94" i="29"/>
  <c r="J94" i="29"/>
  <c r="K94" i="29" s="1"/>
  <c r="I95" i="29"/>
  <c r="J95" i="29"/>
  <c r="I96" i="29"/>
  <c r="J96" i="29"/>
  <c r="I97" i="29"/>
  <c r="J97" i="29"/>
  <c r="I98" i="29"/>
  <c r="J98" i="29"/>
  <c r="K98" i="29" s="1"/>
  <c r="I99" i="29"/>
  <c r="J99" i="29"/>
  <c r="I100" i="29"/>
  <c r="J100" i="29"/>
  <c r="I101" i="29"/>
  <c r="J101" i="29"/>
  <c r="I102" i="29"/>
  <c r="J102" i="29"/>
  <c r="K102" i="29" s="1"/>
  <c r="I103" i="29"/>
  <c r="K103" i="29" s="1"/>
  <c r="J103" i="29"/>
  <c r="I104" i="29"/>
  <c r="J104" i="29"/>
  <c r="I105" i="29"/>
  <c r="J105" i="29"/>
  <c r="I106" i="29"/>
  <c r="J106" i="29"/>
  <c r="K106" i="29" s="1"/>
  <c r="I107" i="29"/>
  <c r="J107" i="29"/>
  <c r="I108" i="29"/>
  <c r="J108" i="29"/>
  <c r="I109" i="29"/>
  <c r="J109" i="29"/>
  <c r="I110" i="29"/>
  <c r="J110" i="29"/>
  <c r="K110" i="29" s="1"/>
  <c r="I111" i="29"/>
  <c r="K111" i="29" s="1"/>
  <c r="J111" i="29"/>
  <c r="I112" i="29"/>
  <c r="J112" i="29"/>
  <c r="I113" i="29"/>
  <c r="J113" i="29"/>
  <c r="I114" i="29"/>
  <c r="J114" i="29"/>
  <c r="K114" i="29" s="1"/>
  <c r="I115" i="29"/>
  <c r="J115" i="29"/>
  <c r="I116" i="29"/>
  <c r="J116" i="29"/>
  <c r="I117" i="29"/>
  <c r="J117" i="29"/>
  <c r="I118" i="29"/>
  <c r="J118" i="29"/>
  <c r="K118" i="29" s="1"/>
  <c r="I119" i="29"/>
  <c r="J119" i="29"/>
  <c r="I120" i="29"/>
  <c r="J120" i="29"/>
  <c r="I121" i="29"/>
  <c r="J121" i="29"/>
  <c r="I122" i="29"/>
  <c r="J122" i="29"/>
  <c r="K122" i="29" s="1"/>
  <c r="I123" i="29"/>
  <c r="J123" i="29"/>
  <c r="I124" i="29"/>
  <c r="J124" i="29"/>
  <c r="I125" i="29"/>
  <c r="J125" i="29"/>
  <c r="I126" i="29"/>
  <c r="J126" i="29"/>
  <c r="K126" i="29" s="1"/>
  <c r="I127" i="29"/>
  <c r="J127" i="29"/>
  <c r="I128" i="29"/>
  <c r="J128" i="29"/>
  <c r="I129" i="29"/>
  <c r="J129" i="29"/>
  <c r="I130" i="29"/>
  <c r="J130" i="29"/>
  <c r="I131" i="29"/>
  <c r="J131" i="29"/>
  <c r="I132" i="29"/>
  <c r="J132" i="29"/>
  <c r="I133" i="29"/>
  <c r="J133" i="29"/>
  <c r="I134" i="29"/>
  <c r="J134" i="29"/>
  <c r="K134" i="29" s="1"/>
  <c r="I135" i="29"/>
  <c r="J135" i="29"/>
  <c r="I136" i="29"/>
  <c r="J136" i="29"/>
  <c r="I137" i="29"/>
  <c r="J137" i="29"/>
  <c r="I138" i="29"/>
  <c r="J138" i="29"/>
  <c r="K138" i="29" s="1"/>
  <c r="I139" i="29"/>
  <c r="K139" i="29" s="1"/>
  <c r="J139" i="29"/>
  <c r="I140" i="29"/>
  <c r="J140" i="29"/>
  <c r="I141" i="29"/>
  <c r="J141" i="29"/>
  <c r="I142" i="29"/>
  <c r="J142" i="29"/>
  <c r="K142" i="29" s="1"/>
  <c r="I143" i="29"/>
  <c r="J143" i="29"/>
  <c r="I144" i="29"/>
  <c r="J144" i="29"/>
  <c r="I145" i="29"/>
  <c r="J145" i="29"/>
  <c r="I146" i="29"/>
  <c r="J146" i="29"/>
  <c r="K146" i="29" s="1"/>
  <c r="I147" i="29"/>
  <c r="K147" i="29" s="1"/>
  <c r="J147" i="29"/>
  <c r="I148" i="29"/>
  <c r="J148" i="29"/>
  <c r="I149" i="29"/>
  <c r="J149" i="29"/>
  <c r="I150" i="29"/>
  <c r="J150" i="29"/>
  <c r="K150" i="29" s="1"/>
  <c r="I151" i="29"/>
  <c r="J151" i="29"/>
  <c r="I152" i="29"/>
  <c r="J152" i="29"/>
  <c r="I153" i="29"/>
  <c r="J153" i="29"/>
  <c r="I154" i="29"/>
  <c r="J154" i="29"/>
  <c r="I155" i="29"/>
  <c r="J155" i="29"/>
  <c r="I156" i="29"/>
  <c r="J156" i="29"/>
  <c r="I157" i="29"/>
  <c r="J157" i="29"/>
  <c r="I158" i="29"/>
  <c r="J158" i="29"/>
  <c r="K158" i="29" s="1"/>
  <c r="I159" i="29"/>
  <c r="J159" i="29"/>
  <c r="I160" i="29"/>
  <c r="J160" i="29"/>
  <c r="I161" i="29"/>
  <c r="J161" i="29"/>
  <c r="I162" i="29"/>
  <c r="J162" i="29"/>
  <c r="K162" i="29" s="1"/>
  <c r="I163" i="29"/>
  <c r="J163" i="29"/>
  <c r="I164" i="29"/>
  <c r="J164" i="29"/>
  <c r="I165" i="29"/>
  <c r="J165" i="29"/>
  <c r="I166" i="29"/>
  <c r="J166" i="29"/>
  <c r="K166" i="29" s="1"/>
  <c r="I167" i="29"/>
  <c r="J167" i="29"/>
  <c r="I168" i="29"/>
  <c r="J168" i="29"/>
  <c r="I169" i="29"/>
  <c r="J169" i="29"/>
  <c r="I170" i="29"/>
  <c r="J170" i="29"/>
  <c r="K170" i="29" s="1"/>
  <c r="I171" i="29"/>
  <c r="J171" i="29"/>
  <c r="I172" i="29"/>
  <c r="J172" i="29"/>
  <c r="I173" i="29"/>
  <c r="J173" i="29"/>
  <c r="I174" i="29"/>
  <c r="J174" i="29"/>
  <c r="K174" i="29" s="1"/>
  <c r="I175" i="29"/>
  <c r="J175" i="29"/>
  <c r="I176" i="29"/>
  <c r="J176" i="29"/>
  <c r="I177" i="29"/>
  <c r="J177" i="29"/>
  <c r="I178" i="29"/>
  <c r="J178" i="29"/>
  <c r="K178" i="29" s="1"/>
  <c r="I179" i="29"/>
  <c r="J179" i="29"/>
  <c r="I180" i="29"/>
  <c r="J180" i="29"/>
  <c r="I181" i="29"/>
  <c r="J181" i="29"/>
  <c r="I182" i="29"/>
  <c r="J182" i="29"/>
  <c r="I183" i="29"/>
  <c r="J183" i="29"/>
  <c r="I184" i="29"/>
  <c r="J184" i="29"/>
  <c r="I185" i="29"/>
  <c r="J185" i="29"/>
  <c r="I186" i="29"/>
  <c r="J186" i="29"/>
  <c r="K186" i="29" s="1"/>
  <c r="I187" i="29"/>
  <c r="J187" i="29"/>
  <c r="I188" i="29"/>
  <c r="J188" i="29"/>
  <c r="I189" i="29"/>
  <c r="J189" i="29"/>
  <c r="I190" i="29"/>
  <c r="J190" i="29"/>
  <c r="K190" i="29" s="1"/>
  <c r="I191" i="29"/>
  <c r="J191" i="29"/>
  <c r="I192" i="29"/>
  <c r="J192" i="29"/>
  <c r="I193" i="29"/>
  <c r="J193" i="29"/>
  <c r="I194" i="29"/>
  <c r="J194" i="29"/>
  <c r="K194" i="29" s="1"/>
  <c r="I195" i="29"/>
  <c r="J195" i="29"/>
  <c r="I196" i="29"/>
  <c r="J196" i="29"/>
  <c r="I197" i="29"/>
  <c r="J197" i="29"/>
  <c r="I198" i="29"/>
  <c r="J198" i="29"/>
  <c r="K198" i="29" s="1"/>
  <c r="I199" i="29"/>
  <c r="J199" i="29"/>
  <c r="I200" i="29"/>
  <c r="J200" i="29"/>
  <c r="I201" i="29"/>
  <c r="J201" i="29"/>
  <c r="I202" i="29"/>
  <c r="J202" i="29"/>
  <c r="K202" i="29" s="1"/>
  <c r="I203" i="29"/>
  <c r="J203" i="29"/>
  <c r="I204" i="29"/>
  <c r="J204" i="29"/>
  <c r="I205" i="29"/>
  <c r="J205" i="29"/>
  <c r="I206" i="29"/>
  <c r="J206" i="29"/>
  <c r="K206" i="29" s="1"/>
  <c r="I207" i="29"/>
  <c r="J207" i="29"/>
  <c r="I208" i="29"/>
  <c r="J208" i="29"/>
  <c r="I209" i="29"/>
  <c r="J209" i="29"/>
  <c r="I210" i="29"/>
  <c r="J210" i="29"/>
  <c r="I211" i="29"/>
  <c r="J211" i="29"/>
  <c r="I212" i="29"/>
  <c r="J212" i="29"/>
  <c r="I213" i="29"/>
  <c r="J213" i="29"/>
  <c r="I214" i="29"/>
  <c r="J214" i="29"/>
  <c r="K214" i="29" s="1"/>
  <c r="I215" i="29"/>
  <c r="J215" i="29"/>
  <c r="I216" i="29"/>
  <c r="J216" i="29"/>
  <c r="I217" i="29"/>
  <c r="J217" i="29"/>
  <c r="I218" i="29"/>
  <c r="J218" i="29"/>
  <c r="K218" i="29" s="1"/>
  <c r="I219" i="29"/>
  <c r="J219" i="29"/>
  <c r="I220" i="29"/>
  <c r="J220" i="29"/>
  <c r="I221" i="29"/>
  <c r="J221" i="29"/>
  <c r="I222" i="29"/>
  <c r="J222" i="29"/>
  <c r="K222" i="29" s="1"/>
  <c r="I223" i="29"/>
  <c r="J223" i="29"/>
  <c r="I224" i="29"/>
  <c r="J224" i="29"/>
  <c r="I225" i="29"/>
  <c r="J225" i="29"/>
  <c r="I226" i="29"/>
  <c r="J226" i="29"/>
  <c r="K226" i="29" s="1"/>
  <c r="I227" i="29"/>
  <c r="J227" i="29"/>
  <c r="I228" i="29"/>
  <c r="J228" i="29"/>
  <c r="I229" i="29"/>
  <c r="J229" i="29"/>
  <c r="I230" i="29"/>
  <c r="J230" i="29"/>
  <c r="K230" i="29" s="1"/>
  <c r="I231" i="29"/>
  <c r="J231" i="29"/>
  <c r="I232" i="29"/>
  <c r="J232" i="29"/>
  <c r="I233" i="29"/>
  <c r="J233" i="29"/>
  <c r="I234" i="29"/>
  <c r="J234" i="29"/>
  <c r="K234" i="29" s="1"/>
  <c r="I235" i="29"/>
  <c r="J235" i="29"/>
  <c r="I236" i="29"/>
  <c r="J236" i="29"/>
  <c r="I237" i="29"/>
  <c r="J237" i="29"/>
  <c r="I238" i="29"/>
  <c r="J238" i="29"/>
  <c r="K238" i="29" s="1"/>
  <c r="I239" i="29"/>
  <c r="J239" i="29"/>
  <c r="I240" i="29"/>
  <c r="J240" i="29"/>
  <c r="I241" i="29"/>
  <c r="J241" i="29"/>
  <c r="I242" i="29"/>
  <c r="J242" i="29"/>
  <c r="K242" i="29" s="1"/>
  <c r="I243" i="29"/>
  <c r="K243" i="29" s="1"/>
  <c r="J243" i="29"/>
  <c r="I244" i="29"/>
  <c r="J244" i="29"/>
  <c r="I245" i="29"/>
  <c r="J245" i="29"/>
  <c r="I246" i="29"/>
  <c r="J246" i="29"/>
  <c r="K246" i="29" s="1"/>
  <c r="I247" i="29"/>
  <c r="K247" i="29" s="1"/>
  <c r="J247" i="29"/>
  <c r="I248" i="29"/>
  <c r="J248" i="29"/>
  <c r="I249" i="29"/>
  <c r="J249" i="29"/>
  <c r="I250" i="29"/>
  <c r="J250" i="29"/>
  <c r="K250" i="29" s="1"/>
  <c r="I251" i="29"/>
  <c r="J251" i="29"/>
  <c r="I252" i="29"/>
  <c r="J252" i="29"/>
  <c r="I253" i="29"/>
  <c r="J253" i="29"/>
  <c r="I254" i="29"/>
  <c r="J254" i="29"/>
  <c r="K254" i="29" s="1"/>
  <c r="I255" i="29"/>
  <c r="J255" i="29"/>
  <c r="I256" i="29"/>
  <c r="J256" i="29"/>
  <c r="I257" i="29"/>
  <c r="J257" i="29"/>
  <c r="I258" i="29"/>
  <c r="J258" i="29"/>
  <c r="K258" i="29" s="1"/>
  <c r="I259" i="29"/>
  <c r="J259" i="29"/>
  <c r="I260" i="29"/>
  <c r="J260" i="29"/>
  <c r="I261" i="29"/>
  <c r="J261" i="29"/>
  <c r="I262" i="29"/>
  <c r="J262" i="29"/>
  <c r="K262" i="29" s="1"/>
  <c r="I263" i="29"/>
  <c r="J263" i="29"/>
  <c r="I264" i="29"/>
  <c r="J264" i="29"/>
  <c r="I265" i="29"/>
  <c r="J265" i="29"/>
  <c r="I266" i="29"/>
  <c r="J266" i="29"/>
  <c r="K266" i="29" s="1"/>
  <c r="I267" i="29"/>
  <c r="J267" i="29"/>
  <c r="I268" i="29"/>
  <c r="J268" i="29"/>
  <c r="I269" i="29"/>
  <c r="J269" i="29"/>
  <c r="I270" i="29"/>
  <c r="J270" i="29"/>
  <c r="K270" i="29" s="1"/>
  <c r="I271" i="29"/>
  <c r="J271" i="29"/>
  <c r="I272" i="29"/>
  <c r="J272" i="29"/>
  <c r="I273" i="29"/>
  <c r="J273" i="29"/>
  <c r="I274" i="29"/>
  <c r="J274" i="29"/>
  <c r="K274" i="29" s="1"/>
  <c r="I275" i="29"/>
  <c r="J275" i="29"/>
  <c r="I276" i="29"/>
  <c r="J276" i="29"/>
  <c r="I277" i="29"/>
  <c r="J277" i="29"/>
  <c r="I278" i="29"/>
  <c r="J278" i="29"/>
  <c r="K278" i="29" s="1"/>
  <c r="I279" i="29"/>
  <c r="J279" i="29"/>
  <c r="I280" i="29"/>
  <c r="J280" i="29"/>
  <c r="I281" i="29"/>
  <c r="J281" i="29"/>
  <c r="I282" i="29"/>
  <c r="J282" i="29"/>
  <c r="K282" i="29" s="1"/>
  <c r="I283" i="29"/>
  <c r="K283" i="29" s="1"/>
  <c r="J283" i="29"/>
  <c r="I284" i="29"/>
  <c r="J284" i="29"/>
  <c r="I285" i="29"/>
  <c r="J285" i="29"/>
  <c r="I286" i="29"/>
  <c r="J286" i="29"/>
  <c r="K286" i="29" s="1"/>
  <c r="I287" i="29"/>
  <c r="J287" i="29"/>
  <c r="I288" i="29"/>
  <c r="J288" i="29"/>
  <c r="I289" i="29"/>
  <c r="J289" i="29"/>
  <c r="I290" i="29"/>
  <c r="J290" i="29"/>
  <c r="K290" i="29" s="1"/>
  <c r="I291" i="29"/>
  <c r="K291" i="29" s="1"/>
  <c r="J291" i="29"/>
  <c r="I292" i="29"/>
  <c r="J292" i="29"/>
  <c r="I293" i="29"/>
  <c r="J293" i="29"/>
  <c r="I294" i="29"/>
  <c r="J294" i="29"/>
  <c r="K294" i="29" s="1"/>
  <c r="I295" i="29"/>
  <c r="J295" i="29"/>
  <c r="I296" i="29"/>
  <c r="J296" i="29"/>
  <c r="I297" i="29"/>
  <c r="J297" i="29"/>
  <c r="I298" i="29"/>
  <c r="J298" i="29"/>
  <c r="I299" i="29"/>
  <c r="J299" i="29"/>
  <c r="I300" i="29"/>
  <c r="J300" i="29"/>
  <c r="I301" i="29"/>
  <c r="J301" i="29"/>
  <c r="I302" i="29"/>
  <c r="J302" i="29"/>
  <c r="K302" i="29" s="1"/>
  <c r="I10" i="29"/>
  <c r="I11" i="29"/>
  <c r="AI11" i="35"/>
  <c r="AJ11" i="35"/>
  <c r="AI12" i="35"/>
  <c r="AJ12" i="35"/>
  <c r="AI13" i="35"/>
  <c r="AJ13" i="35"/>
  <c r="AI14" i="35"/>
  <c r="AJ14" i="35"/>
  <c r="AI15" i="35"/>
  <c r="AJ15" i="35"/>
  <c r="AI16" i="35"/>
  <c r="AJ16" i="35"/>
  <c r="AI17" i="35"/>
  <c r="AJ17" i="35"/>
  <c r="AI18" i="35"/>
  <c r="AJ18" i="35"/>
  <c r="AI19" i="35"/>
  <c r="AJ19" i="35"/>
  <c r="AI20" i="35"/>
  <c r="AJ20" i="35"/>
  <c r="AI21" i="35"/>
  <c r="AJ21" i="35"/>
  <c r="AI22" i="35"/>
  <c r="AJ22" i="35"/>
  <c r="AI23" i="35"/>
  <c r="AJ23" i="35"/>
  <c r="AI24" i="35"/>
  <c r="AJ24" i="35"/>
  <c r="AI25" i="35"/>
  <c r="AJ25" i="35"/>
  <c r="AI26" i="35"/>
  <c r="AJ26" i="35"/>
  <c r="AI27" i="35"/>
  <c r="AJ27" i="35"/>
  <c r="AI28" i="35"/>
  <c r="AJ28" i="35"/>
  <c r="AI29" i="35"/>
  <c r="AJ29" i="35"/>
  <c r="AI30" i="35"/>
  <c r="AJ30" i="35"/>
  <c r="AI31" i="35"/>
  <c r="AJ31" i="35"/>
  <c r="AI32" i="35"/>
  <c r="AJ32" i="35"/>
  <c r="AI33" i="35"/>
  <c r="AJ33" i="35"/>
  <c r="AI34" i="35"/>
  <c r="AJ34" i="35"/>
  <c r="AI35" i="35"/>
  <c r="AJ35" i="35"/>
  <c r="AI36" i="35"/>
  <c r="AJ36" i="35"/>
  <c r="AI37" i="35"/>
  <c r="AJ37" i="35"/>
  <c r="AI38" i="35"/>
  <c r="AJ38" i="35"/>
  <c r="AI39" i="35"/>
  <c r="AJ39" i="35"/>
  <c r="AI40" i="35"/>
  <c r="AJ40" i="35"/>
  <c r="AI41" i="35"/>
  <c r="AJ41" i="35"/>
  <c r="AI42" i="35"/>
  <c r="AJ42" i="35"/>
  <c r="AI43" i="35"/>
  <c r="AJ43" i="35"/>
  <c r="AI44" i="35"/>
  <c r="AJ44" i="35"/>
  <c r="AI45" i="35"/>
  <c r="AJ45" i="35"/>
  <c r="AI46" i="35"/>
  <c r="AJ46" i="35"/>
  <c r="AI47" i="35"/>
  <c r="AJ47" i="35"/>
  <c r="AI48" i="35"/>
  <c r="AJ48" i="35"/>
  <c r="AI49" i="35"/>
  <c r="AJ49" i="35"/>
  <c r="AI50" i="35"/>
  <c r="AJ50" i="35"/>
  <c r="AI51" i="35"/>
  <c r="AJ51" i="35"/>
  <c r="AI52" i="35"/>
  <c r="AJ52" i="35"/>
  <c r="AI53" i="35"/>
  <c r="AJ53" i="35"/>
  <c r="AI54" i="35"/>
  <c r="AJ54" i="35"/>
  <c r="AI55" i="35"/>
  <c r="AJ55" i="35"/>
  <c r="AI56" i="35"/>
  <c r="AJ56" i="35"/>
  <c r="AI57" i="35"/>
  <c r="AJ57" i="35"/>
  <c r="AI58" i="35"/>
  <c r="AJ58" i="35"/>
  <c r="AI59" i="35"/>
  <c r="AJ59" i="35"/>
  <c r="AI60" i="35"/>
  <c r="AJ60" i="35"/>
  <c r="AI61" i="35"/>
  <c r="AJ61" i="35"/>
  <c r="AI62" i="35"/>
  <c r="AJ62" i="35"/>
  <c r="AI63" i="35"/>
  <c r="AJ63" i="35"/>
  <c r="AI64" i="35"/>
  <c r="AJ64" i="35"/>
  <c r="AI65" i="35"/>
  <c r="AJ65" i="35"/>
  <c r="AI66" i="35"/>
  <c r="AJ66" i="35"/>
  <c r="AI67" i="35"/>
  <c r="AJ67" i="35"/>
  <c r="AI68" i="35"/>
  <c r="AJ68" i="35"/>
  <c r="AI69" i="35"/>
  <c r="AJ69" i="35"/>
  <c r="AI70" i="35"/>
  <c r="AJ70" i="35"/>
  <c r="AI71" i="35"/>
  <c r="AJ71" i="35"/>
  <c r="AI72" i="35"/>
  <c r="AJ72" i="35"/>
  <c r="AI73" i="35"/>
  <c r="AJ73" i="35"/>
  <c r="AI74" i="35"/>
  <c r="AJ74" i="35"/>
  <c r="AI75" i="35"/>
  <c r="AJ75" i="35"/>
  <c r="AI76" i="35"/>
  <c r="AJ76" i="35"/>
  <c r="AI77" i="35"/>
  <c r="AJ77" i="35"/>
  <c r="AI78" i="35"/>
  <c r="AJ78" i="35"/>
  <c r="AI79" i="35"/>
  <c r="AJ79" i="35"/>
  <c r="AI80" i="35"/>
  <c r="AJ80" i="35"/>
  <c r="AI81" i="35"/>
  <c r="AJ81" i="35"/>
  <c r="AI82" i="35"/>
  <c r="AJ82" i="35"/>
  <c r="AI83" i="35"/>
  <c r="AJ83" i="35"/>
  <c r="AI84" i="35"/>
  <c r="AJ84" i="35"/>
  <c r="AI85" i="35"/>
  <c r="AJ85" i="35"/>
  <c r="AI86" i="35"/>
  <c r="AJ86" i="35"/>
  <c r="AI87" i="35"/>
  <c r="AJ87" i="35"/>
  <c r="AI88" i="35"/>
  <c r="AJ88" i="35"/>
  <c r="AI89" i="35"/>
  <c r="AJ89" i="35"/>
  <c r="AI90" i="35"/>
  <c r="AJ90" i="35"/>
  <c r="AI91" i="35"/>
  <c r="AJ91" i="35"/>
  <c r="AI92" i="35"/>
  <c r="AJ92" i="35"/>
  <c r="AI93" i="35"/>
  <c r="AJ93" i="35"/>
  <c r="AI94" i="35"/>
  <c r="AJ94" i="35"/>
  <c r="AI95" i="35"/>
  <c r="AJ95" i="35"/>
  <c r="AI96" i="35"/>
  <c r="AJ96" i="35"/>
  <c r="AI97" i="35"/>
  <c r="AJ97" i="35"/>
  <c r="AI98" i="35"/>
  <c r="AJ98" i="35"/>
  <c r="AI99" i="35"/>
  <c r="AJ99" i="35"/>
  <c r="AI100" i="35"/>
  <c r="AJ100" i="35"/>
  <c r="AI101" i="35"/>
  <c r="AJ101" i="35"/>
  <c r="AI102" i="35"/>
  <c r="AJ102" i="35"/>
  <c r="AI103" i="35"/>
  <c r="AJ103" i="35"/>
  <c r="AI104" i="35"/>
  <c r="AJ104" i="35"/>
  <c r="AI105" i="35"/>
  <c r="AJ105" i="35"/>
  <c r="AI106" i="35"/>
  <c r="AJ106" i="35"/>
  <c r="AI107" i="35"/>
  <c r="AJ107" i="35"/>
  <c r="AI108" i="35"/>
  <c r="AJ108" i="35"/>
  <c r="AI109" i="35"/>
  <c r="AJ109" i="35"/>
  <c r="AI110" i="35"/>
  <c r="AJ110" i="35"/>
  <c r="AI111" i="35"/>
  <c r="AJ111" i="35"/>
  <c r="AI112" i="35"/>
  <c r="AJ112" i="35"/>
  <c r="AI113" i="35"/>
  <c r="AJ113" i="35"/>
  <c r="AI114" i="35"/>
  <c r="AJ114" i="35"/>
  <c r="AI115" i="35"/>
  <c r="AJ115" i="35"/>
  <c r="AI116" i="35"/>
  <c r="AJ116" i="35"/>
  <c r="AI117" i="35"/>
  <c r="AJ117" i="35"/>
  <c r="AI118" i="35"/>
  <c r="AJ118" i="35"/>
  <c r="AI119" i="35"/>
  <c r="AJ119" i="35"/>
  <c r="AI120" i="35"/>
  <c r="AJ120" i="35"/>
  <c r="AI121" i="35"/>
  <c r="AJ121" i="35"/>
  <c r="AI122" i="35"/>
  <c r="AJ122" i="35"/>
  <c r="AI123" i="35"/>
  <c r="AJ123" i="35"/>
  <c r="AI124" i="35"/>
  <c r="AJ124" i="35"/>
  <c r="AI125" i="35"/>
  <c r="AJ125" i="35"/>
  <c r="AI126" i="35"/>
  <c r="AJ126" i="35"/>
  <c r="AI127" i="35"/>
  <c r="AJ127" i="35"/>
  <c r="AI128" i="35"/>
  <c r="AJ128" i="35"/>
  <c r="AI129" i="35"/>
  <c r="AJ129" i="35"/>
  <c r="AI130" i="35"/>
  <c r="AJ130" i="35"/>
  <c r="AI131" i="35"/>
  <c r="AJ131" i="35"/>
  <c r="AI132" i="35"/>
  <c r="AJ132" i="35"/>
  <c r="AI133" i="35"/>
  <c r="AJ133" i="35"/>
  <c r="AI134" i="35"/>
  <c r="AJ134" i="35"/>
  <c r="AI135" i="35"/>
  <c r="AJ135" i="35"/>
  <c r="AI136" i="35"/>
  <c r="AJ136" i="35"/>
  <c r="AI137" i="35"/>
  <c r="AJ137" i="35"/>
  <c r="AI138" i="35"/>
  <c r="AJ138" i="35"/>
  <c r="AI139" i="35"/>
  <c r="AJ139" i="35"/>
  <c r="AI140" i="35"/>
  <c r="AJ140" i="35"/>
  <c r="AI141" i="35"/>
  <c r="AJ141" i="35"/>
  <c r="AI142" i="35"/>
  <c r="AJ142" i="35"/>
  <c r="AI143" i="35"/>
  <c r="AJ143" i="35"/>
  <c r="AI144" i="35"/>
  <c r="AJ144" i="35"/>
  <c r="AI145" i="35"/>
  <c r="AJ145" i="35"/>
  <c r="AI146" i="35"/>
  <c r="AJ146" i="35"/>
  <c r="AI147" i="35"/>
  <c r="AJ147" i="35"/>
  <c r="AI148" i="35"/>
  <c r="AJ148" i="35"/>
  <c r="AI149" i="35"/>
  <c r="AJ149" i="35"/>
  <c r="AI150" i="35"/>
  <c r="AJ150" i="35"/>
  <c r="AI151" i="35"/>
  <c r="AJ151" i="35"/>
  <c r="AI152" i="35"/>
  <c r="AJ152" i="35"/>
  <c r="AI153" i="35"/>
  <c r="AJ153" i="35"/>
  <c r="AI154" i="35"/>
  <c r="AJ154" i="35"/>
  <c r="AI155" i="35"/>
  <c r="AJ155" i="35"/>
  <c r="AI156" i="35"/>
  <c r="AJ156" i="35"/>
  <c r="AI157" i="35"/>
  <c r="AJ157" i="35"/>
  <c r="AI158" i="35"/>
  <c r="AJ158" i="35"/>
  <c r="AI159" i="35"/>
  <c r="AJ159" i="35"/>
  <c r="AI160" i="35"/>
  <c r="AJ160" i="35"/>
  <c r="AI161" i="35"/>
  <c r="AJ161" i="35"/>
  <c r="AI162" i="35"/>
  <c r="AJ162" i="35"/>
  <c r="AI163" i="35"/>
  <c r="AJ163" i="35"/>
  <c r="AI164" i="35"/>
  <c r="AJ164" i="35"/>
  <c r="AI165" i="35"/>
  <c r="AJ165" i="35"/>
  <c r="AI166" i="35"/>
  <c r="AJ166" i="35"/>
  <c r="AI167" i="35"/>
  <c r="AJ167" i="35"/>
  <c r="AI168" i="35"/>
  <c r="AJ168" i="35"/>
  <c r="AI169" i="35"/>
  <c r="AJ169" i="35"/>
  <c r="AI170" i="35"/>
  <c r="AJ170" i="35"/>
  <c r="AI171" i="35"/>
  <c r="AJ171" i="35"/>
  <c r="AI172" i="35"/>
  <c r="AJ172" i="35"/>
  <c r="AI173" i="35"/>
  <c r="AJ173" i="35"/>
  <c r="AI174" i="35"/>
  <c r="AJ174" i="35"/>
  <c r="AI175" i="35"/>
  <c r="AJ175" i="35"/>
  <c r="AI176" i="35"/>
  <c r="AJ176" i="35"/>
  <c r="AI177" i="35"/>
  <c r="AJ177" i="35"/>
  <c r="AI178" i="35"/>
  <c r="AJ178" i="35"/>
  <c r="AI179" i="35"/>
  <c r="AJ179" i="35"/>
  <c r="AI180" i="35"/>
  <c r="AJ180" i="35"/>
  <c r="AI181" i="35"/>
  <c r="AJ181" i="35"/>
  <c r="AI182" i="35"/>
  <c r="AJ182" i="35"/>
  <c r="AI183" i="35"/>
  <c r="AJ183" i="35"/>
  <c r="AI184" i="35"/>
  <c r="AJ184" i="35"/>
  <c r="AI185" i="35"/>
  <c r="AJ185" i="35"/>
  <c r="AI186" i="35"/>
  <c r="AJ186" i="35"/>
  <c r="AI187" i="35"/>
  <c r="AJ187" i="35"/>
  <c r="AI188" i="35"/>
  <c r="AJ188" i="35"/>
  <c r="AI189" i="35"/>
  <c r="AJ189" i="35"/>
  <c r="AI190" i="35"/>
  <c r="AJ190" i="35"/>
  <c r="AI191" i="35"/>
  <c r="AJ191" i="35"/>
  <c r="AI192" i="35"/>
  <c r="AJ192" i="35"/>
  <c r="AI193" i="35"/>
  <c r="AJ193" i="35"/>
  <c r="AI194" i="35"/>
  <c r="AJ194" i="35"/>
  <c r="AI195" i="35"/>
  <c r="AJ195" i="35"/>
  <c r="AI196" i="35"/>
  <c r="AJ196" i="35"/>
  <c r="AI197" i="35"/>
  <c r="AJ197" i="35"/>
  <c r="AI198" i="35"/>
  <c r="AJ198" i="35"/>
  <c r="AI199" i="35"/>
  <c r="AJ199" i="35"/>
  <c r="AI200" i="35"/>
  <c r="AJ200" i="35"/>
  <c r="AI201" i="35"/>
  <c r="AJ201" i="35"/>
  <c r="AI202" i="35"/>
  <c r="AJ202" i="35"/>
  <c r="AI203" i="35"/>
  <c r="AJ203" i="35"/>
  <c r="AI204" i="35"/>
  <c r="AJ204" i="35"/>
  <c r="AI205" i="35"/>
  <c r="AJ205" i="35"/>
  <c r="AI206" i="35"/>
  <c r="AJ206" i="35"/>
  <c r="AI207" i="35"/>
  <c r="AJ207" i="35"/>
  <c r="AI208" i="35"/>
  <c r="AJ208" i="35"/>
  <c r="AI209" i="35"/>
  <c r="AJ209" i="35"/>
  <c r="AI210" i="35"/>
  <c r="AJ210" i="35"/>
  <c r="AI211" i="35"/>
  <c r="AJ211" i="35"/>
  <c r="AI212" i="35"/>
  <c r="AJ212" i="35"/>
  <c r="AI213" i="35"/>
  <c r="AJ213" i="35"/>
  <c r="AI214" i="35"/>
  <c r="AJ214" i="35"/>
  <c r="AI215" i="35"/>
  <c r="AJ215" i="35"/>
  <c r="AI216" i="35"/>
  <c r="AJ216" i="35"/>
  <c r="AI217" i="35"/>
  <c r="AJ217" i="35"/>
  <c r="AI218" i="35"/>
  <c r="AJ218" i="35"/>
  <c r="AI219" i="35"/>
  <c r="AJ219" i="35"/>
  <c r="AI220" i="35"/>
  <c r="AJ220" i="35"/>
  <c r="AI221" i="35"/>
  <c r="AJ221" i="35"/>
  <c r="AI222" i="35"/>
  <c r="AJ222" i="35"/>
  <c r="AI223" i="35"/>
  <c r="AJ223" i="35"/>
  <c r="AI224" i="35"/>
  <c r="AJ224" i="35"/>
  <c r="AI225" i="35"/>
  <c r="AJ225" i="35"/>
  <c r="AI226" i="35"/>
  <c r="AJ226" i="35"/>
  <c r="AI227" i="35"/>
  <c r="AJ227" i="35"/>
  <c r="AI228" i="35"/>
  <c r="AJ228" i="35"/>
  <c r="AI229" i="35"/>
  <c r="AJ229" i="35"/>
  <c r="AI230" i="35"/>
  <c r="AJ230" i="35"/>
  <c r="AI231" i="35"/>
  <c r="AJ231" i="35"/>
  <c r="AI232" i="35"/>
  <c r="AJ232" i="35"/>
  <c r="AI233" i="35"/>
  <c r="AJ233" i="35"/>
  <c r="AI234" i="35"/>
  <c r="AJ234" i="35"/>
  <c r="AI235" i="35"/>
  <c r="AJ235" i="35"/>
  <c r="AI236" i="35"/>
  <c r="AJ236" i="35"/>
  <c r="AI237" i="35"/>
  <c r="AJ237" i="35"/>
  <c r="AI238" i="35"/>
  <c r="AJ238" i="35"/>
  <c r="AI239" i="35"/>
  <c r="AJ239" i="35"/>
  <c r="AI240" i="35"/>
  <c r="AJ240" i="35"/>
  <c r="AI241" i="35"/>
  <c r="AJ241" i="35"/>
  <c r="AI242" i="35"/>
  <c r="AJ242" i="35"/>
  <c r="AI243" i="35"/>
  <c r="AJ243" i="35"/>
  <c r="AI244" i="35"/>
  <c r="AJ244" i="35"/>
  <c r="AI245" i="35"/>
  <c r="AJ245" i="35"/>
  <c r="AI246" i="35"/>
  <c r="AJ246" i="35"/>
  <c r="AI247" i="35"/>
  <c r="AJ247" i="35"/>
  <c r="AI248" i="35"/>
  <c r="AJ248" i="35"/>
  <c r="AI249" i="35"/>
  <c r="AJ249" i="35"/>
  <c r="AI250" i="35"/>
  <c r="AJ250" i="35"/>
  <c r="AI251" i="35"/>
  <c r="AJ251" i="35"/>
  <c r="AI252" i="35"/>
  <c r="AJ252" i="35"/>
  <c r="AI253" i="35"/>
  <c r="AJ253" i="35"/>
  <c r="AI254" i="35"/>
  <c r="AJ254" i="35"/>
  <c r="AI255" i="35"/>
  <c r="AJ255" i="35"/>
  <c r="AI256" i="35"/>
  <c r="AJ256" i="35"/>
  <c r="AI257" i="35"/>
  <c r="AJ257" i="35"/>
  <c r="AI258" i="35"/>
  <c r="AJ258" i="35"/>
  <c r="AI259" i="35"/>
  <c r="AJ259" i="35"/>
  <c r="AI260" i="35"/>
  <c r="AJ260" i="35"/>
  <c r="AI261" i="35"/>
  <c r="AJ261" i="35"/>
  <c r="AI262" i="35"/>
  <c r="AJ262" i="35"/>
  <c r="AI263" i="35"/>
  <c r="AJ263" i="35"/>
  <c r="AI264" i="35"/>
  <c r="AJ264" i="35"/>
  <c r="AI265" i="35"/>
  <c r="AJ265" i="35"/>
  <c r="AI266" i="35"/>
  <c r="AJ266" i="35"/>
  <c r="AI267" i="35"/>
  <c r="AJ267" i="35"/>
  <c r="AI268" i="35"/>
  <c r="AJ268" i="35"/>
  <c r="AI269" i="35"/>
  <c r="AJ269" i="35"/>
  <c r="AI270" i="35"/>
  <c r="AJ270" i="35"/>
  <c r="AI271" i="35"/>
  <c r="AJ271" i="35"/>
  <c r="AI272" i="35"/>
  <c r="AJ272" i="35"/>
  <c r="AI273" i="35"/>
  <c r="AJ273" i="35"/>
  <c r="AI274" i="35"/>
  <c r="AJ274" i="35"/>
  <c r="AI275" i="35"/>
  <c r="AJ275" i="35"/>
  <c r="AI276" i="35"/>
  <c r="AJ276" i="35"/>
  <c r="AI277" i="35"/>
  <c r="AJ277" i="35"/>
  <c r="AI278" i="35"/>
  <c r="AJ278" i="35"/>
  <c r="AI279" i="35"/>
  <c r="AJ279" i="35"/>
  <c r="AI280" i="35"/>
  <c r="AJ280" i="35"/>
  <c r="AI281" i="35"/>
  <c r="AJ281" i="35"/>
  <c r="AI282" i="35"/>
  <c r="AJ282" i="35"/>
  <c r="AI283" i="35"/>
  <c r="AJ283" i="35"/>
  <c r="AI284" i="35"/>
  <c r="AJ284" i="35"/>
  <c r="AI285" i="35"/>
  <c r="AJ285" i="35"/>
  <c r="AI286" i="35"/>
  <c r="AJ286" i="35"/>
  <c r="AI287" i="35"/>
  <c r="AJ287" i="35"/>
  <c r="AI288" i="35"/>
  <c r="AJ288" i="35"/>
  <c r="AI289" i="35"/>
  <c r="AJ289" i="35"/>
  <c r="AI290" i="35"/>
  <c r="AJ290" i="35"/>
  <c r="AI291" i="35"/>
  <c r="AJ291" i="35"/>
  <c r="AI292" i="35"/>
  <c r="AJ292" i="35"/>
  <c r="AI293" i="35"/>
  <c r="AJ293" i="35"/>
  <c r="AI294" i="35"/>
  <c r="AJ294" i="35"/>
  <c r="AI295" i="35"/>
  <c r="AJ295" i="35"/>
  <c r="AI296" i="35"/>
  <c r="AJ296" i="35"/>
  <c r="AI297" i="35"/>
  <c r="AJ297" i="35"/>
  <c r="AI298" i="35"/>
  <c r="AJ298" i="35"/>
  <c r="AI299" i="35"/>
  <c r="AJ299" i="35"/>
  <c r="AI300" i="35"/>
  <c r="AJ300" i="35"/>
  <c r="AI301" i="35"/>
  <c r="AJ301" i="35"/>
  <c r="AI302" i="35"/>
  <c r="AJ302" i="35"/>
  <c r="AJ10" i="35"/>
  <c r="AI10" i="35"/>
  <c r="AE10" i="3"/>
  <c r="AC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10" i="3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6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207" i="29"/>
  <c r="L208" i="29"/>
  <c r="L209" i="29"/>
  <c r="L210" i="29"/>
  <c r="L211" i="29"/>
  <c r="L212" i="29"/>
  <c r="L213" i="29"/>
  <c r="L214" i="29"/>
  <c r="L215" i="29"/>
  <c r="L216" i="29"/>
  <c r="L217" i="29"/>
  <c r="L218" i="29"/>
  <c r="L219" i="29"/>
  <c r="L220" i="29"/>
  <c r="L221" i="29"/>
  <c r="L222" i="29"/>
  <c r="L223" i="29"/>
  <c r="L224" i="29"/>
  <c r="L225" i="29"/>
  <c r="L226" i="29"/>
  <c r="L227" i="29"/>
  <c r="L228" i="29"/>
  <c r="L229" i="29"/>
  <c r="L230" i="29"/>
  <c r="L231" i="29"/>
  <c r="L232" i="29"/>
  <c r="L233" i="29"/>
  <c r="L234" i="29"/>
  <c r="L235" i="29"/>
  <c r="L236" i="29"/>
  <c r="L237" i="29"/>
  <c r="L238" i="29"/>
  <c r="L239" i="29"/>
  <c r="L240" i="29"/>
  <c r="L241" i="29"/>
  <c r="L242" i="29"/>
  <c r="L243" i="29"/>
  <c r="L244" i="29"/>
  <c r="L245" i="29"/>
  <c r="L246" i="29"/>
  <c r="L247" i="29"/>
  <c r="L248" i="29"/>
  <c r="L249" i="29"/>
  <c r="L250" i="29"/>
  <c r="L251" i="29"/>
  <c r="L252" i="29"/>
  <c r="L253" i="29"/>
  <c r="L254" i="29"/>
  <c r="L255" i="29"/>
  <c r="L256" i="29"/>
  <c r="L257" i="29"/>
  <c r="L258" i="29"/>
  <c r="L259" i="29"/>
  <c r="L260" i="29"/>
  <c r="L261" i="29"/>
  <c r="L262" i="29"/>
  <c r="L263" i="29"/>
  <c r="L264" i="29"/>
  <c r="L265" i="29"/>
  <c r="L266" i="29"/>
  <c r="L267" i="29"/>
  <c r="L268" i="29"/>
  <c r="L269" i="29"/>
  <c r="L270" i="29"/>
  <c r="L271" i="29"/>
  <c r="L272" i="29"/>
  <c r="L273" i="29"/>
  <c r="L274" i="29"/>
  <c r="L275" i="29"/>
  <c r="L276" i="29"/>
  <c r="L277" i="29"/>
  <c r="L278" i="29"/>
  <c r="L279" i="29"/>
  <c r="L280" i="29"/>
  <c r="L281" i="29"/>
  <c r="L282" i="29"/>
  <c r="L283" i="29"/>
  <c r="L284" i="29"/>
  <c r="L285" i="29"/>
  <c r="L286" i="29"/>
  <c r="L287" i="29"/>
  <c r="L288" i="29"/>
  <c r="L289" i="29"/>
  <c r="L290" i="29"/>
  <c r="L291" i="29"/>
  <c r="L292" i="29"/>
  <c r="L293" i="29"/>
  <c r="L294" i="29"/>
  <c r="L295" i="29"/>
  <c r="L296" i="29"/>
  <c r="L297" i="29"/>
  <c r="L298" i="29"/>
  <c r="L299" i="29"/>
  <c r="L300" i="29"/>
  <c r="L301" i="29"/>
  <c r="L302" i="29"/>
  <c r="L11" i="29"/>
  <c r="L12" i="29"/>
  <c r="L13" i="29"/>
  <c r="L14" i="29"/>
  <c r="L15" i="29"/>
  <c r="L16" i="29"/>
  <c r="L17" i="29"/>
  <c r="L18" i="29"/>
  <c r="L19" i="29"/>
  <c r="L20" i="29"/>
  <c r="L21" i="29"/>
  <c r="L10" i="29"/>
  <c r="K22" i="29"/>
  <c r="K37" i="29"/>
  <c r="K61" i="29"/>
  <c r="K101" i="29"/>
  <c r="K125" i="29"/>
  <c r="K154" i="29"/>
  <c r="K165" i="29"/>
  <c r="K189" i="29"/>
  <c r="K229" i="29"/>
  <c r="K253" i="29"/>
  <c r="K293" i="29"/>
  <c r="J11" i="29"/>
  <c r="K11" i="29" s="1"/>
  <c r="K12" i="29"/>
  <c r="K13" i="29"/>
  <c r="K16" i="29"/>
  <c r="K17" i="29"/>
  <c r="K20" i="29"/>
  <c r="K21" i="29"/>
  <c r="K24" i="29"/>
  <c r="K25" i="29"/>
  <c r="K28" i="29"/>
  <c r="K29" i="29"/>
  <c r="K32" i="29"/>
  <c r="K33" i="29"/>
  <c r="K36" i="29"/>
  <c r="K40" i="29"/>
  <c r="K41" i="29"/>
  <c r="K44" i="29"/>
  <c r="K45" i="29"/>
  <c r="K48" i="29"/>
  <c r="K49" i="29"/>
  <c r="K52" i="29"/>
  <c r="K53" i="29"/>
  <c r="K56" i="29"/>
  <c r="K57" i="29"/>
  <c r="K60" i="29"/>
  <c r="K64" i="29"/>
  <c r="K65" i="29"/>
  <c r="K68" i="29"/>
  <c r="K69" i="29"/>
  <c r="K72" i="29"/>
  <c r="K73" i="29"/>
  <c r="K76" i="29"/>
  <c r="K77" i="29"/>
  <c r="K80" i="29"/>
  <c r="K81" i="29"/>
  <c r="K84" i="29"/>
  <c r="K85" i="29"/>
  <c r="K88" i="29"/>
  <c r="K89" i="29"/>
  <c r="K92" i="29"/>
  <c r="K93" i="29"/>
  <c r="K96" i="29"/>
  <c r="K97" i="29"/>
  <c r="K100" i="29"/>
  <c r="K104" i="29"/>
  <c r="K105" i="29"/>
  <c r="K108" i="29"/>
  <c r="K109" i="29"/>
  <c r="K112" i="29"/>
  <c r="K113" i="29"/>
  <c r="K116" i="29"/>
  <c r="K117" i="29"/>
  <c r="K120" i="29"/>
  <c r="K121" i="29"/>
  <c r="K124" i="29"/>
  <c r="K128" i="29"/>
  <c r="K129" i="29"/>
  <c r="K130" i="29"/>
  <c r="K131" i="29"/>
  <c r="K132" i="29"/>
  <c r="K133" i="29"/>
  <c r="K136" i="29"/>
  <c r="K137" i="29"/>
  <c r="K140" i="29"/>
  <c r="K141" i="29"/>
  <c r="K144" i="29"/>
  <c r="K145" i="29"/>
  <c r="K148" i="29"/>
  <c r="K149" i="29"/>
  <c r="K152" i="29"/>
  <c r="K153" i="29"/>
  <c r="K156" i="29"/>
  <c r="K157" i="29"/>
  <c r="K160" i="29"/>
  <c r="K161" i="29"/>
  <c r="K164" i="29"/>
  <c r="K168" i="29"/>
  <c r="K169" i="29"/>
  <c r="K172" i="29"/>
  <c r="K173" i="29"/>
  <c r="K176" i="29"/>
  <c r="K177" i="29"/>
  <c r="K180" i="29"/>
  <c r="K181" i="29"/>
  <c r="K182" i="29"/>
  <c r="K184" i="29"/>
  <c r="K185" i="29"/>
  <c r="K188" i="29"/>
  <c r="K192" i="29"/>
  <c r="K193" i="29"/>
  <c r="K196" i="29"/>
  <c r="K197" i="29"/>
  <c r="K200" i="29"/>
  <c r="K201" i="29"/>
  <c r="K204" i="29"/>
  <c r="K205" i="29"/>
  <c r="K208" i="29"/>
  <c r="K209" i="29"/>
  <c r="K210" i="29"/>
  <c r="K212" i="29"/>
  <c r="K213" i="29"/>
  <c r="K216" i="29"/>
  <c r="K217" i="29"/>
  <c r="K220" i="29"/>
  <c r="K221" i="29"/>
  <c r="K224" i="29"/>
  <c r="K225" i="29"/>
  <c r="K228" i="29"/>
  <c r="K232" i="29"/>
  <c r="K233" i="29"/>
  <c r="K236" i="29"/>
  <c r="K237" i="29"/>
  <c r="K240" i="29"/>
  <c r="K241" i="29"/>
  <c r="K244" i="29"/>
  <c r="K245" i="29"/>
  <c r="K248" i="29"/>
  <c r="K249" i="29"/>
  <c r="K252" i="29"/>
  <c r="K256" i="29"/>
  <c r="K257" i="29"/>
  <c r="K260" i="29"/>
  <c r="K261" i="29"/>
  <c r="K264" i="29"/>
  <c r="K265" i="29"/>
  <c r="K268" i="29"/>
  <c r="K269" i="29"/>
  <c r="K272" i="29"/>
  <c r="K273" i="29"/>
  <c r="K276" i="29"/>
  <c r="K277" i="29"/>
  <c r="K280" i="29"/>
  <c r="K281" i="29"/>
  <c r="K284" i="29"/>
  <c r="K285" i="29"/>
  <c r="K288" i="29"/>
  <c r="K289" i="29"/>
  <c r="K292" i="29"/>
  <c r="K296" i="29"/>
  <c r="K297" i="29"/>
  <c r="K298" i="29"/>
  <c r="K300" i="29"/>
  <c r="K301" i="29"/>
  <c r="J10" i="29"/>
  <c r="H12" i="29"/>
  <c r="H50" i="29"/>
  <c r="H75" i="29"/>
  <c r="H76" i="29"/>
  <c r="H98" i="29"/>
  <c r="H100" i="29"/>
  <c r="H179" i="29"/>
  <c r="H192" i="29"/>
  <c r="G11" i="29"/>
  <c r="H11" i="29" s="1"/>
  <c r="G12" i="29"/>
  <c r="G13" i="29"/>
  <c r="H13" i="29" s="1"/>
  <c r="G14" i="29"/>
  <c r="H14" i="29" s="1"/>
  <c r="G15" i="29"/>
  <c r="H15" i="29" s="1"/>
  <c r="G16" i="29"/>
  <c r="H16" i="29" s="1"/>
  <c r="G17" i="29"/>
  <c r="H17" i="29" s="1"/>
  <c r="G18" i="29"/>
  <c r="H18" i="29" s="1"/>
  <c r="G19" i="29"/>
  <c r="H19" i="29" s="1"/>
  <c r="G20" i="29"/>
  <c r="H20" i="29" s="1"/>
  <c r="G21" i="29"/>
  <c r="H21" i="29" s="1"/>
  <c r="G22" i="29"/>
  <c r="H22" i="29" s="1"/>
  <c r="G23" i="29"/>
  <c r="H23" i="29" s="1"/>
  <c r="G24" i="29"/>
  <c r="H24" i="29" s="1"/>
  <c r="G25" i="29"/>
  <c r="H25" i="29" s="1"/>
  <c r="G26" i="29"/>
  <c r="H26" i="29" s="1"/>
  <c r="G27" i="29"/>
  <c r="H27" i="29" s="1"/>
  <c r="G28" i="29"/>
  <c r="H28" i="29" s="1"/>
  <c r="G29" i="29"/>
  <c r="H29" i="29" s="1"/>
  <c r="G30" i="29"/>
  <c r="H30" i="29" s="1"/>
  <c r="G31" i="29"/>
  <c r="H31" i="29" s="1"/>
  <c r="G32" i="29"/>
  <c r="H32" i="29" s="1"/>
  <c r="G33" i="29"/>
  <c r="H33" i="29" s="1"/>
  <c r="G34" i="29"/>
  <c r="H34" i="29" s="1"/>
  <c r="G35" i="29"/>
  <c r="H35" i="29" s="1"/>
  <c r="G36" i="29"/>
  <c r="H36" i="29" s="1"/>
  <c r="G37" i="29"/>
  <c r="H37" i="29" s="1"/>
  <c r="G38" i="29"/>
  <c r="H38" i="29" s="1"/>
  <c r="G39" i="29"/>
  <c r="H39" i="29" s="1"/>
  <c r="G40" i="29"/>
  <c r="H40" i="29" s="1"/>
  <c r="G41" i="29"/>
  <c r="H41" i="29" s="1"/>
  <c r="G42" i="29"/>
  <c r="H42" i="29" s="1"/>
  <c r="G43" i="29"/>
  <c r="H43" i="29" s="1"/>
  <c r="G44" i="29"/>
  <c r="H44" i="29" s="1"/>
  <c r="G45" i="29"/>
  <c r="H45" i="29" s="1"/>
  <c r="G46" i="29"/>
  <c r="H46" i="29" s="1"/>
  <c r="G47" i="29"/>
  <c r="H47" i="29" s="1"/>
  <c r="G48" i="29"/>
  <c r="H48" i="29" s="1"/>
  <c r="G49" i="29"/>
  <c r="H49" i="29" s="1"/>
  <c r="G50" i="29"/>
  <c r="G51" i="29"/>
  <c r="H51" i="29" s="1"/>
  <c r="G52" i="29"/>
  <c r="H52" i="29" s="1"/>
  <c r="G53" i="29"/>
  <c r="H53" i="29" s="1"/>
  <c r="G54" i="29"/>
  <c r="H54" i="29" s="1"/>
  <c r="G55" i="29"/>
  <c r="H55" i="29" s="1"/>
  <c r="G56" i="29"/>
  <c r="H56" i="29" s="1"/>
  <c r="G57" i="29"/>
  <c r="H57" i="29" s="1"/>
  <c r="G58" i="29"/>
  <c r="H58" i="29" s="1"/>
  <c r="G59" i="29"/>
  <c r="H59" i="29" s="1"/>
  <c r="G60" i="29"/>
  <c r="H60" i="29" s="1"/>
  <c r="G61" i="29"/>
  <c r="H61" i="29" s="1"/>
  <c r="G62" i="29"/>
  <c r="H62" i="29" s="1"/>
  <c r="G63" i="29"/>
  <c r="H63" i="29" s="1"/>
  <c r="G64" i="29"/>
  <c r="H64" i="29" s="1"/>
  <c r="G65" i="29"/>
  <c r="H65" i="29" s="1"/>
  <c r="G66" i="29"/>
  <c r="H66" i="29" s="1"/>
  <c r="G67" i="29"/>
  <c r="H67" i="29" s="1"/>
  <c r="G68" i="29"/>
  <c r="H68" i="29" s="1"/>
  <c r="G69" i="29"/>
  <c r="H69" i="29" s="1"/>
  <c r="G70" i="29"/>
  <c r="H70" i="29" s="1"/>
  <c r="G71" i="29"/>
  <c r="H71" i="29" s="1"/>
  <c r="G72" i="29"/>
  <c r="H72" i="29" s="1"/>
  <c r="G73" i="29"/>
  <c r="H73" i="29" s="1"/>
  <c r="G74" i="29"/>
  <c r="H74" i="29" s="1"/>
  <c r="G75" i="29"/>
  <c r="G76" i="29"/>
  <c r="G77" i="29"/>
  <c r="H77" i="29" s="1"/>
  <c r="G78" i="29"/>
  <c r="H78" i="29" s="1"/>
  <c r="G79" i="29"/>
  <c r="H79" i="29" s="1"/>
  <c r="G80" i="29"/>
  <c r="H80" i="29" s="1"/>
  <c r="G81" i="29"/>
  <c r="H81" i="29" s="1"/>
  <c r="G82" i="29"/>
  <c r="H82" i="29" s="1"/>
  <c r="G83" i="29"/>
  <c r="H83" i="29" s="1"/>
  <c r="G84" i="29"/>
  <c r="H84" i="29" s="1"/>
  <c r="G85" i="29"/>
  <c r="H85" i="29" s="1"/>
  <c r="G86" i="29"/>
  <c r="H86" i="29" s="1"/>
  <c r="G87" i="29"/>
  <c r="H87" i="29" s="1"/>
  <c r="G88" i="29"/>
  <c r="H88" i="29" s="1"/>
  <c r="G89" i="29"/>
  <c r="H89" i="29" s="1"/>
  <c r="G90" i="29"/>
  <c r="H90" i="29" s="1"/>
  <c r="G91" i="29"/>
  <c r="H91" i="29" s="1"/>
  <c r="G92" i="29"/>
  <c r="H92" i="29" s="1"/>
  <c r="G93" i="29"/>
  <c r="H93" i="29" s="1"/>
  <c r="G94" i="29"/>
  <c r="H94" i="29" s="1"/>
  <c r="G95" i="29"/>
  <c r="H95" i="29" s="1"/>
  <c r="G96" i="29"/>
  <c r="H96" i="29" s="1"/>
  <c r="G97" i="29"/>
  <c r="H97" i="29" s="1"/>
  <c r="G98" i="29"/>
  <c r="G99" i="29"/>
  <c r="H99" i="29" s="1"/>
  <c r="G100" i="29"/>
  <c r="G101" i="29"/>
  <c r="H101" i="29" s="1"/>
  <c r="G102" i="29"/>
  <c r="H102" i="29" s="1"/>
  <c r="G103" i="29"/>
  <c r="H103" i="29" s="1"/>
  <c r="G104" i="29"/>
  <c r="H104" i="29" s="1"/>
  <c r="G105" i="29"/>
  <c r="H105" i="29" s="1"/>
  <c r="G106" i="29"/>
  <c r="H106" i="29" s="1"/>
  <c r="G107" i="29"/>
  <c r="H107" i="29" s="1"/>
  <c r="G108" i="29"/>
  <c r="H108" i="29" s="1"/>
  <c r="G109" i="29"/>
  <c r="H109" i="29" s="1"/>
  <c r="G110" i="29"/>
  <c r="H110" i="29" s="1"/>
  <c r="G111" i="29"/>
  <c r="H111" i="29" s="1"/>
  <c r="G112" i="29"/>
  <c r="H112" i="29" s="1"/>
  <c r="G113" i="29"/>
  <c r="H113" i="29" s="1"/>
  <c r="G114" i="29"/>
  <c r="H114" i="29" s="1"/>
  <c r="G115" i="29"/>
  <c r="H115" i="29" s="1"/>
  <c r="G116" i="29"/>
  <c r="H116" i="29" s="1"/>
  <c r="G117" i="29"/>
  <c r="H117" i="29" s="1"/>
  <c r="G118" i="29"/>
  <c r="H118" i="29" s="1"/>
  <c r="G119" i="29"/>
  <c r="H119" i="29" s="1"/>
  <c r="G120" i="29"/>
  <c r="H120" i="29" s="1"/>
  <c r="G121" i="29"/>
  <c r="H121" i="29" s="1"/>
  <c r="G122" i="29"/>
  <c r="H122" i="29" s="1"/>
  <c r="G123" i="29"/>
  <c r="H123" i="29" s="1"/>
  <c r="G124" i="29"/>
  <c r="H124" i="29" s="1"/>
  <c r="G125" i="29"/>
  <c r="H125" i="29" s="1"/>
  <c r="G126" i="29"/>
  <c r="H126" i="29" s="1"/>
  <c r="G127" i="29"/>
  <c r="H127" i="29" s="1"/>
  <c r="G128" i="29"/>
  <c r="H128" i="29" s="1"/>
  <c r="G129" i="29"/>
  <c r="H129" i="29" s="1"/>
  <c r="G130" i="29"/>
  <c r="H130" i="29" s="1"/>
  <c r="G131" i="29"/>
  <c r="H131" i="29" s="1"/>
  <c r="G132" i="29"/>
  <c r="H132" i="29" s="1"/>
  <c r="G133" i="29"/>
  <c r="H133" i="29" s="1"/>
  <c r="G134" i="29"/>
  <c r="H134" i="29" s="1"/>
  <c r="G135" i="29"/>
  <c r="H135" i="29" s="1"/>
  <c r="G136" i="29"/>
  <c r="H136" i="29" s="1"/>
  <c r="G137" i="29"/>
  <c r="H137" i="29" s="1"/>
  <c r="G138" i="29"/>
  <c r="H138" i="29" s="1"/>
  <c r="G139" i="29"/>
  <c r="H139" i="29" s="1"/>
  <c r="G140" i="29"/>
  <c r="H140" i="29" s="1"/>
  <c r="G141" i="29"/>
  <c r="H141" i="29" s="1"/>
  <c r="G142" i="29"/>
  <c r="H142" i="29" s="1"/>
  <c r="G143" i="29"/>
  <c r="H143" i="29" s="1"/>
  <c r="G144" i="29"/>
  <c r="H144" i="29" s="1"/>
  <c r="G145" i="29"/>
  <c r="H145" i="29" s="1"/>
  <c r="G146" i="29"/>
  <c r="H146" i="29" s="1"/>
  <c r="G147" i="29"/>
  <c r="H147" i="29" s="1"/>
  <c r="G148" i="29"/>
  <c r="H148" i="29" s="1"/>
  <c r="G149" i="29"/>
  <c r="H149" i="29" s="1"/>
  <c r="G150" i="29"/>
  <c r="H150" i="29" s="1"/>
  <c r="G151" i="29"/>
  <c r="H151" i="29" s="1"/>
  <c r="G152" i="29"/>
  <c r="H152" i="29" s="1"/>
  <c r="G153" i="29"/>
  <c r="H153" i="29" s="1"/>
  <c r="G154" i="29"/>
  <c r="H154" i="29" s="1"/>
  <c r="G155" i="29"/>
  <c r="H155" i="29" s="1"/>
  <c r="G156" i="29"/>
  <c r="H156" i="29" s="1"/>
  <c r="G157" i="29"/>
  <c r="H157" i="29" s="1"/>
  <c r="G158" i="29"/>
  <c r="H158" i="29" s="1"/>
  <c r="G159" i="29"/>
  <c r="H159" i="29" s="1"/>
  <c r="G160" i="29"/>
  <c r="H160" i="29" s="1"/>
  <c r="G161" i="29"/>
  <c r="H161" i="29" s="1"/>
  <c r="G162" i="29"/>
  <c r="H162" i="29" s="1"/>
  <c r="G163" i="29"/>
  <c r="H163" i="29" s="1"/>
  <c r="G164" i="29"/>
  <c r="H164" i="29" s="1"/>
  <c r="G165" i="29"/>
  <c r="H165" i="29" s="1"/>
  <c r="G166" i="29"/>
  <c r="H166" i="29" s="1"/>
  <c r="G167" i="29"/>
  <c r="H167" i="29" s="1"/>
  <c r="G168" i="29"/>
  <c r="H168" i="29" s="1"/>
  <c r="G169" i="29"/>
  <c r="H169" i="29" s="1"/>
  <c r="G170" i="29"/>
  <c r="H170" i="29" s="1"/>
  <c r="G171" i="29"/>
  <c r="H171" i="29" s="1"/>
  <c r="G172" i="29"/>
  <c r="H172" i="29" s="1"/>
  <c r="G173" i="29"/>
  <c r="H173" i="29" s="1"/>
  <c r="G174" i="29"/>
  <c r="H174" i="29" s="1"/>
  <c r="G175" i="29"/>
  <c r="H175" i="29" s="1"/>
  <c r="G176" i="29"/>
  <c r="H176" i="29" s="1"/>
  <c r="G177" i="29"/>
  <c r="H177" i="29" s="1"/>
  <c r="G178" i="29"/>
  <c r="H178" i="29" s="1"/>
  <c r="G179" i="29"/>
  <c r="G180" i="29"/>
  <c r="H180" i="29" s="1"/>
  <c r="G181" i="29"/>
  <c r="H181" i="29" s="1"/>
  <c r="G182" i="29"/>
  <c r="H182" i="29" s="1"/>
  <c r="G183" i="29"/>
  <c r="H183" i="29" s="1"/>
  <c r="G184" i="29"/>
  <c r="H184" i="29" s="1"/>
  <c r="G185" i="29"/>
  <c r="H185" i="29" s="1"/>
  <c r="G186" i="29"/>
  <c r="H186" i="29" s="1"/>
  <c r="G187" i="29"/>
  <c r="H187" i="29" s="1"/>
  <c r="G188" i="29"/>
  <c r="H188" i="29" s="1"/>
  <c r="G189" i="29"/>
  <c r="H189" i="29" s="1"/>
  <c r="G190" i="29"/>
  <c r="H190" i="29" s="1"/>
  <c r="G191" i="29"/>
  <c r="H191" i="29" s="1"/>
  <c r="G192" i="29"/>
  <c r="G193" i="29"/>
  <c r="H193" i="29" s="1"/>
  <c r="G194" i="29"/>
  <c r="H194" i="29" s="1"/>
  <c r="G195" i="29"/>
  <c r="H195" i="29" s="1"/>
  <c r="G196" i="29"/>
  <c r="H196" i="29" s="1"/>
  <c r="G197" i="29"/>
  <c r="H197" i="29" s="1"/>
  <c r="G198" i="29"/>
  <c r="H198" i="29" s="1"/>
  <c r="G199" i="29"/>
  <c r="H199" i="29" s="1"/>
  <c r="G200" i="29"/>
  <c r="H200" i="29" s="1"/>
  <c r="G201" i="29"/>
  <c r="H201" i="29" s="1"/>
  <c r="G202" i="29"/>
  <c r="H202" i="29" s="1"/>
  <c r="G203" i="29"/>
  <c r="H203" i="29" s="1"/>
  <c r="G204" i="29"/>
  <c r="H204" i="29" s="1"/>
  <c r="G205" i="29"/>
  <c r="H205" i="29" s="1"/>
  <c r="G206" i="29"/>
  <c r="H206" i="29" s="1"/>
  <c r="G207" i="29"/>
  <c r="H207" i="29" s="1"/>
  <c r="G208" i="29"/>
  <c r="H208" i="29" s="1"/>
  <c r="G209" i="29"/>
  <c r="H209" i="29" s="1"/>
  <c r="G210" i="29"/>
  <c r="H210" i="29" s="1"/>
  <c r="G211" i="29"/>
  <c r="H211" i="29" s="1"/>
  <c r="G212" i="29"/>
  <c r="H212" i="29" s="1"/>
  <c r="G213" i="29"/>
  <c r="H213" i="29" s="1"/>
  <c r="G214" i="29"/>
  <c r="H214" i="29" s="1"/>
  <c r="G215" i="29"/>
  <c r="H215" i="29" s="1"/>
  <c r="G216" i="29"/>
  <c r="H216" i="29" s="1"/>
  <c r="G217" i="29"/>
  <c r="H217" i="29" s="1"/>
  <c r="G218" i="29"/>
  <c r="H218" i="29" s="1"/>
  <c r="G219" i="29"/>
  <c r="H219" i="29" s="1"/>
  <c r="G220" i="29"/>
  <c r="H220" i="29" s="1"/>
  <c r="G221" i="29"/>
  <c r="H221" i="29" s="1"/>
  <c r="G222" i="29"/>
  <c r="H222" i="29" s="1"/>
  <c r="G223" i="29"/>
  <c r="H223" i="29" s="1"/>
  <c r="G224" i="29"/>
  <c r="H224" i="29" s="1"/>
  <c r="G225" i="29"/>
  <c r="H225" i="29" s="1"/>
  <c r="G226" i="29"/>
  <c r="H226" i="29" s="1"/>
  <c r="G227" i="29"/>
  <c r="H227" i="29" s="1"/>
  <c r="G228" i="29"/>
  <c r="H228" i="29" s="1"/>
  <c r="G229" i="29"/>
  <c r="H229" i="29" s="1"/>
  <c r="G230" i="29"/>
  <c r="H230" i="29" s="1"/>
  <c r="G231" i="29"/>
  <c r="H231" i="29" s="1"/>
  <c r="G232" i="29"/>
  <c r="H232" i="29" s="1"/>
  <c r="G233" i="29"/>
  <c r="H233" i="29" s="1"/>
  <c r="G234" i="29"/>
  <c r="H234" i="29" s="1"/>
  <c r="G235" i="29"/>
  <c r="H235" i="29" s="1"/>
  <c r="G236" i="29"/>
  <c r="H236" i="29" s="1"/>
  <c r="G237" i="29"/>
  <c r="H237" i="29" s="1"/>
  <c r="G238" i="29"/>
  <c r="H238" i="29" s="1"/>
  <c r="G239" i="29"/>
  <c r="H239" i="29" s="1"/>
  <c r="G240" i="29"/>
  <c r="H240" i="29" s="1"/>
  <c r="G241" i="29"/>
  <c r="H241" i="29" s="1"/>
  <c r="G242" i="29"/>
  <c r="H242" i="29" s="1"/>
  <c r="G243" i="29"/>
  <c r="H243" i="29" s="1"/>
  <c r="G244" i="29"/>
  <c r="H244" i="29" s="1"/>
  <c r="G245" i="29"/>
  <c r="H245" i="29" s="1"/>
  <c r="G246" i="29"/>
  <c r="H246" i="29" s="1"/>
  <c r="G247" i="29"/>
  <c r="H247" i="29" s="1"/>
  <c r="G248" i="29"/>
  <c r="H248" i="29" s="1"/>
  <c r="G249" i="29"/>
  <c r="H249" i="29" s="1"/>
  <c r="G250" i="29"/>
  <c r="H250" i="29" s="1"/>
  <c r="G251" i="29"/>
  <c r="H251" i="29" s="1"/>
  <c r="G252" i="29"/>
  <c r="H252" i="29" s="1"/>
  <c r="G253" i="29"/>
  <c r="H253" i="29" s="1"/>
  <c r="G254" i="29"/>
  <c r="H254" i="29" s="1"/>
  <c r="G255" i="29"/>
  <c r="H255" i="29" s="1"/>
  <c r="G256" i="29"/>
  <c r="H256" i="29" s="1"/>
  <c r="G257" i="29"/>
  <c r="H257" i="29" s="1"/>
  <c r="G258" i="29"/>
  <c r="H258" i="29" s="1"/>
  <c r="G259" i="29"/>
  <c r="H259" i="29" s="1"/>
  <c r="G260" i="29"/>
  <c r="H260" i="29" s="1"/>
  <c r="G261" i="29"/>
  <c r="H261" i="29" s="1"/>
  <c r="G262" i="29"/>
  <c r="H262" i="29" s="1"/>
  <c r="G263" i="29"/>
  <c r="H263" i="29" s="1"/>
  <c r="G264" i="29"/>
  <c r="H264" i="29" s="1"/>
  <c r="G265" i="29"/>
  <c r="H265" i="29" s="1"/>
  <c r="G266" i="29"/>
  <c r="H266" i="29" s="1"/>
  <c r="G267" i="29"/>
  <c r="H267" i="29" s="1"/>
  <c r="G268" i="29"/>
  <c r="H268" i="29" s="1"/>
  <c r="G269" i="29"/>
  <c r="H269" i="29" s="1"/>
  <c r="G270" i="29"/>
  <c r="H270" i="29" s="1"/>
  <c r="G271" i="29"/>
  <c r="H271" i="29" s="1"/>
  <c r="G272" i="29"/>
  <c r="H272" i="29" s="1"/>
  <c r="G273" i="29"/>
  <c r="H273" i="29" s="1"/>
  <c r="G274" i="29"/>
  <c r="H274" i="29" s="1"/>
  <c r="G275" i="29"/>
  <c r="H275" i="29" s="1"/>
  <c r="G276" i="29"/>
  <c r="H276" i="29" s="1"/>
  <c r="G277" i="29"/>
  <c r="H277" i="29" s="1"/>
  <c r="G278" i="29"/>
  <c r="H278" i="29" s="1"/>
  <c r="G279" i="29"/>
  <c r="H279" i="29" s="1"/>
  <c r="G280" i="29"/>
  <c r="H280" i="29" s="1"/>
  <c r="G281" i="29"/>
  <c r="H281" i="29" s="1"/>
  <c r="G282" i="29"/>
  <c r="H282" i="29" s="1"/>
  <c r="G283" i="29"/>
  <c r="H283" i="29" s="1"/>
  <c r="G284" i="29"/>
  <c r="H284" i="29" s="1"/>
  <c r="G285" i="29"/>
  <c r="H285" i="29" s="1"/>
  <c r="G286" i="29"/>
  <c r="H286" i="29" s="1"/>
  <c r="G287" i="29"/>
  <c r="H287" i="29" s="1"/>
  <c r="G288" i="29"/>
  <c r="H288" i="29" s="1"/>
  <c r="G289" i="29"/>
  <c r="H289" i="29" s="1"/>
  <c r="G290" i="29"/>
  <c r="H290" i="29" s="1"/>
  <c r="G291" i="29"/>
  <c r="H291" i="29" s="1"/>
  <c r="G292" i="29"/>
  <c r="H292" i="29" s="1"/>
  <c r="G293" i="29"/>
  <c r="H293" i="29" s="1"/>
  <c r="G294" i="29"/>
  <c r="H294" i="29" s="1"/>
  <c r="G295" i="29"/>
  <c r="H295" i="29" s="1"/>
  <c r="G296" i="29"/>
  <c r="H296" i="29" s="1"/>
  <c r="G297" i="29"/>
  <c r="H297" i="29" s="1"/>
  <c r="G298" i="29"/>
  <c r="H298" i="29" s="1"/>
  <c r="G299" i="29"/>
  <c r="H299" i="29" s="1"/>
  <c r="G300" i="29"/>
  <c r="H300" i="29" s="1"/>
  <c r="G301" i="29"/>
  <c r="H301" i="29" s="1"/>
  <c r="G302" i="29"/>
  <c r="H302" i="29" s="1"/>
  <c r="G10" i="29"/>
  <c r="H10" i="29" s="1"/>
  <c r="K10" i="29" l="1"/>
  <c r="K299" i="29"/>
  <c r="K295" i="29"/>
  <c r="K287" i="29"/>
  <c r="K279" i="29"/>
  <c r="K275" i="29"/>
  <c r="K271" i="29"/>
  <c r="K267" i="29"/>
  <c r="K263" i="29"/>
  <c r="K259" i="29"/>
  <c r="K255" i="29"/>
  <c r="K251" i="29"/>
  <c r="K239" i="29"/>
  <c r="K235" i="29"/>
  <c r="K231" i="29"/>
  <c r="K227" i="29"/>
  <c r="K223" i="29"/>
  <c r="K219" i="29"/>
  <c r="K215" i="29"/>
  <c r="K211" i="29"/>
  <c r="K207" i="29"/>
  <c r="K203" i="29"/>
  <c r="K199" i="29"/>
  <c r="K195" i="29"/>
  <c r="K191" i="29"/>
  <c r="K187" i="29"/>
  <c r="K183" i="29"/>
  <c r="K179" i="29"/>
  <c r="K175" i="29"/>
  <c r="K171" i="29"/>
  <c r="K167" i="29"/>
  <c r="K163" i="29"/>
  <c r="K159" i="29"/>
  <c r="K155" i="29"/>
  <c r="K151" i="29"/>
  <c r="K143" i="29"/>
  <c r="K135" i="29"/>
  <c r="K127" i="29"/>
  <c r="K123" i="29"/>
  <c r="K119" i="29"/>
  <c r="K115" i="29"/>
  <c r="K107" i="29"/>
  <c r="K99" i="29"/>
  <c r="K95" i="29"/>
  <c r="K91" i="29"/>
  <c r="K87" i="29"/>
  <c r="K83" i="29"/>
  <c r="K79" i="29"/>
  <c r="K75" i="29"/>
  <c r="K71" i="29"/>
  <c r="K67" i="29"/>
  <c r="K63" i="29"/>
  <c r="K59" i="29"/>
  <c r="K55" i="29"/>
  <c r="K51" i="29"/>
  <c r="K47" i="29"/>
  <c r="K43" i="29"/>
  <c r="K39" i="29"/>
  <c r="K35" i="29"/>
  <c r="K27" i="29"/>
  <c r="K23" i="29"/>
  <c r="K19" i="29"/>
  <c r="K15" i="29"/>
  <c r="E10" i="3"/>
  <c r="AD10" i="3" l="1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E194" i="42"/>
  <c r="E195" i="42"/>
  <c r="E196" i="42"/>
  <c r="E197" i="42"/>
  <c r="E198" i="42"/>
  <c r="E199" i="42"/>
  <c r="E200" i="42"/>
  <c r="E201" i="42"/>
  <c r="E202" i="42"/>
  <c r="E203" i="42"/>
  <c r="E204" i="42"/>
  <c r="E205" i="42"/>
  <c r="E206" i="42"/>
  <c r="E207" i="42"/>
  <c r="E208" i="42"/>
  <c r="E209" i="42"/>
  <c r="E210" i="42"/>
  <c r="E211" i="42"/>
  <c r="E212" i="42"/>
  <c r="E213" i="42"/>
  <c r="E214" i="42"/>
  <c r="E215" i="42"/>
  <c r="E216" i="42"/>
  <c r="E217" i="42"/>
  <c r="E218" i="42"/>
  <c r="E219" i="42"/>
  <c r="E220" i="42"/>
  <c r="E221" i="42"/>
  <c r="E222" i="42"/>
  <c r="E223" i="42"/>
  <c r="E224" i="42"/>
  <c r="E225" i="42"/>
  <c r="E226" i="42"/>
  <c r="E227" i="42"/>
  <c r="E228" i="42"/>
  <c r="E229" i="42"/>
  <c r="E230" i="42"/>
  <c r="E231" i="42"/>
  <c r="E232" i="42"/>
  <c r="E233" i="42"/>
  <c r="E234" i="42"/>
  <c r="E235" i="42"/>
  <c r="E236" i="42"/>
  <c r="E237" i="42"/>
  <c r="E238" i="42"/>
  <c r="E239" i="42"/>
  <c r="E240" i="42"/>
  <c r="E241" i="42"/>
  <c r="E242" i="42"/>
  <c r="E243" i="42"/>
  <c r="E244" i="42"/>
  <c r="E245" i="42"/>
  <c r="E246" i="42"/>
  <c r="E247" i="42"/>
  <c r="E248" i="42"/>
  <c r="E249" i="42"/>
  <c r="E250" i="42"/>
  <c r="E251" i="42"/>
  <c r="E252" i="42"/>
  <c r="E253" i="42"/>
  <c r="E254" i="42"/>
  <c r="E255" i="42"/>
  <c r="E256" i="42"/>
  <c r="E257" i="42"/>
  <c r="E258" i="42"/>
  <c r="E259" i="42"/>
  <c r="E260" i="42"/>
  <c r="E261" i="42"/>
  <c r="E262" i="42"/>
  <c r="E263" i="42"/>
  <c r="E264" i="42"/>
  <c r="E265" i="42"/>
  <c r="E266" i="42"/>
  <c r="E267" i="42"/>
  <c r="E268" i="42"/>
  <c r="E269" i="42"/>
  <c r="E270" i="42"/>
  <c r="E271" i="42"/>
  <c r="E272" i="42"/>
  <c r="E273" i="42"/>
  <c r="E274" i="42"/>
  <c r="E275" i="42"/>
  <c r="E276" i="42"/>
  <c r="E277" i="42"/>
  <c r="E278" i="42"/>
  <c r="E279" i="42"/>
  <c r="E280" i="42"/>
  <c r="E281" i="42"/>
  <c r="E282" i="42"/>
  <c r="E283" i="42"/>
  <c r="E284" i="42"/>
  <c r="E285" i="42"/>
  <c r="E286" i="42"/>
  <c r="E287" i="42"/>
  <c r="E288" i="42"/>
  <c r="E289" i="42"/>
  <c r="E290" i="42"/>
  <c r="E291" i="42"/>
  <c r="E292" i="42"/>
  <c r="E293" i="42"/>
  <c r="E294" i="42"/>
  <c r="E295" i="42"/>
  <c r="E296" i="42"/>
  <c r="E297" i="42"/>
  <c r="E298" i="42"/>
  <c r="E299" i="42"/>
  <c r="E300" i="42"/>
  <c r="E301" i="42"/>
  <c r="E302" i="42"/>
  <c r="E10" i="42"/>
  <c r="K11" i="42"/>
  <c r="F11" i="42" s="1"/>
  <c r="K12" i="42"/>
  <c r="F12" i="42" s="1"/>
  <c r="K13" i="42"/>
  <c r="F13" i="42" s="1"/>
  <c r="K14" i="42"/>
  <c r="F14" i="42" s="1"/>
  <c r="K15" i="42"/>
  <c r="F15" i="42" s="1"/>
  <c r="K16" i="42"/>
  <c r="K17" i="42"/>
  <c r="F17" i="42" s="1"/>
  <c r="K18" i="42"/>
  <c r="F18" i="42" s="1"/>
  <c r="K19" i="42"/>
  <c r="F19" i="42" s="1"/>
  <c r="K20" i="42"/>
  <c r="F20" i="42" s="1"/>
  <c r="K21" i="42"/>
  <c r="F21" i="42" s="1"/>
  <c r="K22" i="42"/>
  <c r="F22" i="42" s="1"/>
  <c r="K23" i="42"/>
  <c r="F23" i="42" s="1"/>
  <c r="K24" i="42"/>
  <c r="K25" i="42"/>
  <c r="K26" i="42"/>
  <c r="F26" i="42" s="1"/>
  <c r="K27" i="42"/>
  <c r="F27" i="42" s="1"/>
  <c r="K28" i="42"/>
  <c r="F28" i="42" s="1"/>
  <c r="K29" i="42"/>
  <c r="F29" i="42" s="1"/>
  <c r="K30" i="42"/>
  <c r="F30" i="42" s="1"/>
  <c r="K31" i="42"/>
  <c r="F31" i="42" s="1"/>
  <c r="K32" i="42"/>
  <c r="K33" i="42"/>
  <c r="F33" i="42" s="1"/>
  <c r="K34" i="42"/>
  <c r="F34" i="42" s="1"/>
  <c r="K35" i="42"/>
  <c r="F35" i="42" s="1"/>
  <c r="K36" i="42"/>
  <c r="F36" i="42" s="1"/>
  <c r="K37" i="42"/>
  <c r="F37" i="42" s="1"/>
  <c r="K38" i="42"/>
  <c r="K39" i="42"/>
  <c r="F39" i="42" s="1"/>
  <c r="K40" i="42"/>
  <c r="K41" i="42"/>
  <c r="L41" i="42" s="1"/>
  <c r="M41" i="42" s="1"/>
  <c r="K42" i="42"/>
  <c r="F42" i="42" s="1"/>
  <c r="K43" i="42"/>
  <c r="F43" i="42" s="1"/>
  <c r="K44" i="42"/>
  <c r="F44" i="42" s="1"/>
  <c r="K45" i="42"/>
  <c r="F45" i="42" s="1"/>
  <c r="K46" i="42"/>
  <c r="F46" i="42" s="1"/>
  <c r="K47" i="42"/>
  <c r="F47" i="42" s="1"/>
  <c r="K48" i="42"/>
  <c r="K49" i="42"/>
  <c r="F49" i="42" s="1"/>
  <c r="K50" i="42"/>
  <c r="F50" i="42" s="1"/>
  <c r="K51" i="42"/>
  <c r="F51" i="42" s="1"/>
  <c r="K52" i="42"/>
  <c r="F52" i="42" s="1"/>
  <c r="K53" i="42"/>
  <c r="F53" i="42" s="1"/>
  <c r="K54" i="42"/>
  <c r="F54" i="42" s="1"/>
  <c r="K55" i="42"/>
  <c r="F55" i="42" s="1"/>
  <c r="K56" i="42"/>
  <c r="L56" i="42" s="1"/>
  <c r="K57" i="42"/>
  <c r="F57" i="42" s="1"/>
  <c r="K58" i="42"/>
  <c r="F58" i="42" s="1"/>
  <c r="K59" i="42"/>
  <c r="F59" i="42" s="1"/>
  <c r="K60" i="42"/>
  <c r="F60" i="42" s="1"/>
  <c r="K61" i="42"/>
  <c r="F61" i="42" s="1"/>
  <c r="K62" i="42"/>
  <c r="F62" i="42" s="1"/>
  <c r="K63" i="42"/>
  <c r="F63" i="42" s="1"/>
  <c r="K64" i="42"/>
  <c r="K65" i="42"/>
  <c r="F65" i="42" s="1"/>
  <c r="K66" i="42"/>
  <c r="F66" i="42" s="1"/>
  <c r="K67" i="42"/>
  <c r="F67" i="42" s="1"/>
  <c r="K68" i="42"/>
  <c r="F68" i="42" s="1"/>
  <c r="K69" i="42"/>
  <c r="F69" i="42" s="1"/>
  <c r="K70" i="42"/>
  <c r="F70" i="42" s="1"/>
  <c r="K71" i="42"/>
  <c r="F71" i="42" s="1"/>
  <c r="K72" i="42"/>
  <c r="K73" i="42"/>
  <c r="F73" i="42" s="1"/>
  <c r="K74" i="42"/>
  <c r="F74" i="42" s="1"/>
  <c r="K75" i="42"/>
  <c r="F75" i="42" s="1"/>
  <c r="K76" i="42"/>
  <c r="F76" i="42" s="1"/>
  <c r="K77" i="42"/>
  <c r="F77" i="42" s="1"/>
  <c r="K78" i="42"/>
  <c r="F78" i="42" s="1"/>
  <c r="K79" i="42"/>
  <c r="F79" i="42" s="1"/>
  <c r="K80" i="42"/>
  <c r="L80" i="42" s="1"/>
  <c r="K81" i="42"/>
  <c r="F81" i="42" s="1"/>
  <c r="K82" i="42"/>
  <c r="F82" i="42" s="1"/>
  <c r="K83" i="42"/>
  <c r="F83" i="42" s="1"/>
  <c r="K84" i="42"/>
  <c r="F84" i="42" s="1"/>
  <c r="K85" i="42"/>
  <c r="F85" i="42" s="1"/>
  <c r="K86" i="42"/>
  <c r="F86" i="42" s="1"/>
  <c r="K87" i="42"/>
  <c r="F87" i="42" s="1"/>
  <c r="K88" i="42"/>
  <c r="L88" i="42" s="1"/>
  <c r="M88" i="42" s="1"/>
  <c r="K89" i="42"/>
  <c r="L89" i="42" s="1"/>
  <c r="M89" i="42" s="1"/>
  <c r="K90" i="42"/>
  <c r="F90" i="42" s="1"/>
  <c r="K91" i="42"/>
  <c r="F91" i="42" s="1"/>
  <c r="K92" i="42"/>
  <c r="F92" i="42" s="1"/>
  <c r="K93" i="42"/>
  <c r="F93" i="42" s="1"/>
  <c r="K94" i="42"/>
  <c r="F94" i="42" s="1"/>
  <c r="K95" i="42"/>
  <c r="F95" i="42" s="1"/>
  <c r="K96" i="42"/>
  <c r="K97" i="42"/>
  <c r="F97" i="42" s="1"/>
  <c r="K98" i="42"/>
  <c r="F98" i="42" s="1"/>
  <c r="K99" i="42"/>
  <c r="F99" i="42" s="1"/>
  <c r="K100" i="42"/>
  <c r="F100" i="42" s="1"/>
  <c r="K101" i="42"/>
  <c r="F101" i="42" s="1"/>
  <c r="K102" i="42"/>
  <c r="K103" i="42"/>
  <c r="F103" i="42" s="1"/>
  <c r="K104" i="42"/>
  <c r="K105" i="42"/>
  <c r="L105" i="42" s="1"/>
  <c r="M105" i="42" s="1"/>
  <c r="K106" i="42"/>
  <c r="F106" i="42" s="1"/>
  <c r="K107" i="42"/>
  <c r="F107" i="42" s="1"/>
  <c r="K108" i="42"/>
  <c r="F108" i="42" s="1"/>
  <c r="K109" i="42"/>
  <c r="F109" i="42" s="1"/>
  <c r="K110" i="42"/>
  <c r="F110" i="42" s="1"/>
  <c r="K111" i="42"/>
  <c r="F111" i="42" s="1"/>
  <c r="K112" i="42"/>
  <c r="L112" i="42" s="1"/>
  <c r="K113" i="42"/>
  <c r="F113" i="42" s="1"/>
  <c r="K114" i="42"/>
  <c r="F114" i="42" s="1"/>
  <c r="K115" i="42"/>
  <c r="F115" i="42" s="1"/>
  <c r="K116" i="42"/>
  <c r="F116" i="42" s="1"/>
  <c r="K117" i="42"/>
  <c r="F117" i="42" s="1"/>
  <c r="K118" i="42"/>
  <c r="F118" i="42" s="1"/>
  <c r="K119" i="42"/>
  <c r="F119" i="42" s="1"/>
  <c r="K120" i="42"/>
  <c r="K121" i="42"/>
  <c r="F121" i="42" s="1"/>
  <c r="K122" i="42"/>
  <c r="F122" i="42" s="1"/>
  <c r="K123" i="42"/>
  <c r="F123" i="42" s="1"/>
  <c r="K124" i="42"/>
  <c r="F124" i="42" s="1"/>
  <c r="K125" i="42"/>
  <c r="F125" i="42" s="1"/>
  <c r="K126" i="42"/>
  <c r="F126" i="42" s="1"/>
  <c r="K127" i="42"/>
  <c r="F127" i="42" s="1"/>
  <c r="K128" i="42"/>
  <c r="K129" i="42"/>
  <c r="F129" i="42" s="1"/>
  <c r="K130" i="42"/>
  <c r="F130" i="42" s="1"/>
  <c r="K131" i="42"/>
  <c r="F131" i="42" s="1"/>
  <c r="K132" i="42"/>
  <c r="F132" i="42" s="1"/>
  <c r="K133" i="42"/>
  <c r="F133" i="42" s="1"/>
  <c r="K134" i="42"/>
  <c r="F134" i="42" s="1"/>
  <c r="K135" i="42"/>
  <c r="F135" i="42" s="1"/>
  <c r="K136" i="42"/>
  <c r="K137" i="42"/>
  <c r="F137" i="42" s="1"/>
  <c r="K138" i="42"/>
  <c r="F138" i="42" s="1"/>
  <c r="K139" i="42"/>
  <c r="F139" i="42" s="1"/>
  <c r="K140" i="42"/>
  <c r="L140" i="42" s="1"/>
  <c r="M140" i="42" s="1"/>
  <c r="K141" i="42"/>
  <c r="F141" i="42" s="1"/>
  <c r="K142" i="42"/>
  <c r="F142" i="42" s="1"/>
  <c r="K143" i="42"/>
  <c r="F143" i="42" s="1"/>
  <c r="K144" i="42"/>
  <c r="K145" i="42"/>
  <c r="F145" i="42" s="1"/>
  <c r="K146" i="42"/>
  <c r="F146" i="42" s="1"/>
  <c r="K147" i="42"/>
  <c r="F147" i="42" s="1"/>
  <c r="K148" i="42"/>
  <c r="F148" i="42" s="1"/>
  <c r="K149" i="42"/>
  <c r="F149" i="42" s="1"/>
  <c r="K150" i="42"/>
  <c r="K151" i="42"/>
  <c r="F151" i="42" s="1"/>
  <c r="K152" i="42"/>
  <c r="K153" i="42"/>
  <c r="K154" i="42"/>
  <c r="F154" i="42" s="1"/>
  <c r="K155" i="42"/>
  <c r="F155" i="42" s="1"/>
  <c r="K156" i="42"/>
  <c r="F156" i="42" s="1"/>
  <c r="K157" i="42"/>
  <c r="F157" i="42" s="1"/>
  <c r="K158" i="42"/>
  <c r="F158" i="42" s="1"/>
  <c r="K159" i="42"/>
  <c r="F159" i="42" s="1"/>
  <c r="K160" i="42"/>
  <c r="K161" i="42"/>
  <c r="F161" i="42" s="1"/>
  <c r="K162" i="42"/>
  <c r="F162" i="42" s="1"/>
  <c r="K163" i="42"/>
  <c r="F163" i="42" s="1"/>
  <c r="K164" i="42"/>
  <c r="F164" i="42" s="1"/>
  <c r="K165" i="42"/>
  <c r="F165" i="42" s="1"/>
  <c r="K166" i="42"/>
  <c r="F166" i="42" s="1"/>
  <c r="K167" i="42"/>
  <c r="F167" i="42" s="1"/>
  <c r="K168" i="42"/>
  <c r="K169" i="42"/>
  <c r="F169" i="42" s="1"/>
  <c r="K170" i="42"/>
  <c r="F170" i="42" s="1"/>
  <c r="K171" i="42"/>
  <c r="F171" i="42" s="1"/>
  <c r="K172" i="42"/>
  <c r="F172" i="42" s="1"/>
  <c r="K173" i="42"/>
  <c r="F173" i="42" s="1"/>
  <c r="K174" i="42"/>
  <c r="F174" i="42" s="1"/>
  <c r="K175" i="42"/>
  <c r="F175" i="42" s="1"/>
  <c r="K176" i="42"/>
  <c r="K177" i="42"/>
  <c r="L177" i="42" s="1"/>
  <c r="M177" i="42" s="1"/>
  <c r="K178" i="42"/>
  <c r="F178" i="42" s="1"/>
  <c r="K179" i="42"/>
  <c r="F179" i="42" s="1"/>
  <c r="K180" i="42"/>
  <c r="F180" i="42" s="1"/>
  <c r="K181" i="42"/>
  <c r="F181" i="42" s="1"/>
  <c r="K182" i="42"/>
  <c r="K183" i="42"/>
  <c r="F183" i="42" s="1"/>
  <c r="K184" i="42"/>
  <c r="K185" i="42"/>
  <c r="F185" i="42" s="1"/>
  <c r="K186" i="42"/>
  <c r="F186" i="42" s="1"/>
  <c r="K187" i="42"/>
  <c r="F187" i="42" s="1"/>
  <c r="K188" i="42"/>
  <c r="L188" i="42" s="1"/>
  <c r="M188" i="42" s="1"/>
  <c r="K189" i="42"/>
  <c r="F189" i="42" s="1"/>
  <c r="K190" i="42"/>
  <c r="F190" i="42" s="1"/>
  <c r="K191" i="42"/>
  <c r="F191" i="42" s="1"/>
  <c r="K192" i="42"/>
  <c r="L192" i="42" s="1"/>
  <c r="K193" i="42"/>
  <c r="K194" i="42"/>
  <c r="F194" i="42" s="1"/>
  <c r="K195" i="42"/>
  <c r="F195" i="42" s="1"/>
  <c r="K196" i="42"/>
  <c r="F196" i="42" s="1"/>
  <c r="K197" i="42"/>
  <c r="F197" i="42" s="1"/>
  <c r="K198" i="42"/>
  <c r="F198" i="42" s="1"/>
  <c r="K199" i="42"/>
  <c r="F199" i="42" s="1"/>
  <c r="K200" i="42"/>
  <c r="K201" i="42"/>
  <c r="F201" i="42" s="1"/>
  <c r="K202" i="42"/>
  <c r="F202" i="42" s="1"/>
  <c r="K203" i="42"/>
  <c r="F203" i="42" s="1"/>
  <c r="K204" i="42"/>
  <c r="F204" i="42" s="1"/>
  <c r="K205" i="42"/>
  <c r="F205" i="42" s="1"/>
  <c r="K206" i="42"/>
  <c r="F206" i="42" s="1"/>
  <c r="K207" i="42"/>
  <c r="F207" i="42" s="1"/>
  <c r="K208" i="42"/>
  <c r="K209" i="42"/>
  <c r="F209" i="42" s="1"/>
  <c r="K210" i="42"/>
  <c r="F210" i="42" s="1"/>
  <c r="K211" i="42"/>
  <c r="F211" i="42" s="1"/>
  <c r="K212" i="42"/>
  <c r="F212" i="42" s="1"/>
  <c r="K213" i="42"/>
  <c r="F213" i="42" s="1"/>
  <c r="K214" i="42"/>
  <c r="F214" i="42" s="1"/>
  <c r="K215" i="42"/>
  <c r="F215" i="42" s="1"/>
  <c r="K216" i="42"/>
  <c r="K217" i="42"/>
  <c r="F217" i="42" s="1"/>
  <c r="K218" i="42"/>
  <c r="F218" i="42" s="1"/>
  <c r="K219" i="42"/>
  <c r="F219" i="42" s="1"/>
  <c r="K220" i="42"/>
  <c r="F220" i="42" s="1"/>
  <c r="K221" i="42"/>
  <c r="F221" i="42" s="1"/>
  <c r="K222" i="42"/>
  <c r="F222" i="42" s="1"/>
  <c r="K223" i="42"/>
  <c r="F223" i="42" s="1"/>
  <c r="K224" i="42"/>
  <c r="F224" i="42" s="1"/>
  <c r="K225" i="42"/>
  <c r="F225" i="42" s="1"/>
  <c r="K226" i="42"/>
  <c r="F226" i="42" s="1"/>
  <c r="K227" i="42"/>
  <c r="F227" i="42" s="1"/>
  <c r="K228" i="42"/>
  <c r="F228" i="42" s="1"/>
  <c r="K229" i="42"/>
  <c r="F229" i="42" s="1"/>
  <c r="K230" i="42"/>
  <c r="F230" i="42" s="1"/>
  <c r="K231" i="42"/>
  <c r="F231" i="42" s="1"/>
  <c r="K232" i="42"/>
  <c r="F232" i="42" s="1"/>
  <c r="K233" i="42"/>
  <c r="L233" i="42" s="1"/>
  <c r="M233" i="42" s="1"/>
  <c r="K234" i="42"/>
  <c r="F234" i="42" s="1"/>
  <c r="K235" i="42"/>
  <c r="F235" i="42" s="1"/>
  <c r="K236" i="42"/>
  <c r="L236" i="42" s="1"/>
  <c r="M236" i="42" s="1"/>
  <c r="K237" i="42"/>
  <c r="F237" i="42" s="1"/>
  <c r="K238" i="42"/>
  <c r="F238" i="42" s="1"/>
  <c r="K239" i="42"/>
  <c r="K240" i="42"/>
  <c r="L240" i="42" s="1"/>
  <c r="M240" i="42" s="1"/>
  <c r="K241" i="42"/>
  <c r="F241" i="42" s="1"/>
  <c r="K242" i="42"/>
  <c r="L242" i="42" s="1"/>
  <c r="M242" i="42" s="1"/>
  <c r="K243" i="42"/>
  <c r="F243" i="42" s="1"/>
  <c r="K244" i="42"/>
  <c r="F244" i="42" s="1"/>
  <c r="K245" i="42"/>
  <c r="F245" i="42" s="1"/>
  <c r="K246" i="42"/>
  <c r="F246" i="42" s="1"/>
  <c r="K247" i="42"/>
  <c r="K248" i="42"/>
  <c r="K249" i="42"/>
  <c r="F249" i="42" s="1"/>
  <c r="K250" i="42"/>
  <c r="L250" i="42" s="1"/>
  <c r="M250" i="42" s="1"/>
  <c r="K251" i="42"/>
  <c r="F251" i="42" s="1"/>
  <c r="K252" i="42"/>
  <c r="F252" i="42" s="1"/>
  <c r="K253" i="42"/>
  <c r="F253" i="42" s="1"/>
  <c r="K254" i="42"/>
  <c r="F254" i="42" s="1"/>
  <c r="K255" i="42"/>
  <c r="K256" i="42"/>
  <c r="K257" i="42"/>
  <c r="F257" i="42" s="1"/>
  <c r="K258" i="42"/>
  <c r="F258" i="42" s="1"/>
  <c r="K259" i="42"/>
  <c r="F259" i="42" s="1"/>
  <c r="K260" i="42"/>
  <c r="F260" i="42" s="1"/>
  <c r="K261" i="42"/>
  <c r="F261" i="42" s="1"/>
  <c r="K262" i="42"/>
  <c r="F262" i="42" s="1"/>
  <c r="K263" i="42"/>
  <c r="K264" i="42"/>
  <c r="K265" i="42"/>
  <c r="F265" i="42" s="1"/>
  <c r="K266" i="42"/>
  <c r="F266" i="42" s="1"/>
  <c r="K267" i="42"/>
  <c r="F267" i="42" s="1"/>
  <c r="K268" i="42"/>
  <c r="L268" i="42" s="1"/>
  <c r="M268" i="42" s="1"/>
  <c r="K269" i="42"/>
  <c r="F269" i="42" s="1"/>
  <c r="K270" i="42"/>
  <c r="F270" i="42" s="1"/>
  <c r="K271" i="42"/>
  <c r="L271" i="42" s="1"/>
  <c r="M271" i="42" s="1"/>
  <c r="K272" i="42"/>
  <c r="L272" i="42" s="1"/>
  <c r="K273" i="42"/>
  <c r="F273" i="42" s="1"/>
  <c r="K274" i="42"/>
  <c r="F274" i="42" s="1"/>
  <c r="K275" i="42"/>
  <c r="F275" i="42" s="1"/>
  <c r="K276" i="42"/>
  <c r="F276" i="42" s="1"/>
  <c r="K277" i="42"/>
  <c r="F277" i="42" s="1"/>
  <c r="K278" i="42"/>
  <c r="F278" i="42" s="1"/>
  <c r="K279" i="42"/>
  <c r="K280" i="42"/>
  <c r="K281" i="42"/>
  <c r="L281" i="42" s="1"/>
  <c r="M281" i="42" s="1"/>
  <c r="K282" i="42"/>
  <c r="F282" i="42" s="1"/>
  <c r="K283" i="42"/>
  <c r="F283" i="42" s="1"/>
  <c r="K284" i="42"/>
  <c r="F284" i="42" s="1"/>
  <c r="K285" i="42"/>
  <c r="F285" i="42" s="1"/>
  <c r="K286" i="42"/>
  <c r="F286" i="42" s="1"/>
  <c r="K287" i="42"/>
  <c r="K288" i="42"/>
  <c r="K289" i="42"/>
  <c r="F289" i="42" s="1"/>
  <c r="K290" i="42"/>
  <c r="F290" i="42" s="1"/>
  <c r="K291" i="42"/>
  <c r="F291" i="42" s="1"/>
  <c r="K292" i="42"/>
  <c r="F292" i="42" s="1"/>
  <c r="K293" i="42"/>
  <c r="F293" i="42" s="1"/>
  <c r="K294" i="42"/>
  <c r="F294" i="42" s="1"/>
  <c r="K295" i="42"/>
  <c r="K296" i="42"/>
  <c r="K297" i="42"/>
  <c r="F297" i="42" s="1"/>
  <c r="K298" i="42"/>
  <c r="F298" i="42" s="1"/>
  <c r="K299" i="42"/>
  <c r="F299" i="42" s="1"/>
  <c r="K300" i="42"/>
  <c r="F300" i="42" s="1"/>
  <c r="K301" i="42"/>
  <c r="F301" i="42" s="1"/>
  <c r="K302" i="42"/>
  <c r="F302" i="42" s="1"/>
  <c r="K10" i="42"/>
  <c r="F10" i="42" s="1"/>
  <c r="F89" i="42" l="1"/>
  <c r="G89" i="42"/>
  <c r="G236" i="42"/>
  <c r="F236" i="42"/>
  <c r="G177" i="42"/>
  <c r="G188" i="42"/>
  <c r="F177" i="42"/>
  <c r="G268" i="42"/>
  <c r="F188" i="42"/>
  <c r="G250" i="42"/>
  <c r="G140" i="42"/>
  <c r="F268" i="42"/>
  <c r="G242" i="42"/>
  <c r="F250" i="42"/>
  <c r="F140" i="42"/>
  <c r="F281" i="42"/>
  <c r="M272" i="42"/>
  <c r="G272" i="42"/>
  <c r="L264" i="42"/>
  <c r="F264" i="42"/>
  <c r="L248" i="42"/>
  <c r="F248" i="42"/>
  <c r="L208" i="42"/>
  <c r="F208" i="42"/>
  <c r="L200" i="42"/>
  <c r="F200" i="42"/>
  <c r="L176" i="42"/>
  <c r="F176" i="42"/>
  <c r="L160" i="42"/>
  <c r="F160" i="42"/>
  <c r="L144" i="42"/>
  <c r="F144" i="42"/>
  <c r="L128" i="42"/>
  <c r="F128" i="42"/>
  <c r="L120" i="42"/>
  <c r="F120" i="42"/>
  <c r="L104" i="42"/>
  <c r="F104" i="42"/>
  <c r="L32" i="42"/>
  <c r="F32" i="42"/>
  <c r="L295" i="42"/>
  <c r="F295" i="42"/>
  <c r="L255" i="42"/>
  <c r="F255" i="42"/>
  <c r="L239" i="42"/>
  <c r="F239" i="42"/>
  <c r="F192" i="42"/>
  <c r="F80" i="42"/>
  <c r="F271" i="42"/>
  <c r="F56" i="42"/>
  <c r="F112" i="42"/>
  <c r="G88" i="42"/>
  <c r="L296" i="42"/>
  <c r="F296" i="42"/>
  <c r="L288" i="42"/>
  <c r="F288" i="42"/>
  <c r="L280" i="42"/>
  <c r="F280" i="42"/>
  <c r="L256" i="42"/>
  <c r="F256" i="42"/>
  <c r="L216" i="42"/>
  <c r="F216" i="42"/>
  <c r="M192" i="42"/>
  <c r="G192" i="42"/>
  <c r="L184" i="42"/>
  <c r="F184" i="42"/>
  <c r="L168" i="42"/>
  <c r="F168" i="42"/>
  <c r="L152" i="42"/>
  <c r="F152" i="42"/>
  <c r="L136" i="42"/>
  <c r="F136" i="42"/>
  <c r="M112" i="42"/>
  <c r="G112" i="42"/>
  <c r="L96" i="42"/>
  <c r="F96" i="42"/>
  <c r="M80" i="42"/>
  <c r="G80" i="42"/>
  <c r="L72" i="42"/>
  <c r="F72" i="42"/>
  <c r="L64" i="42"/>
  <c r="F64" i="42"/>
  <c r="M56" i="42"/>
  <c r="G56" i="42"/>
  <c r="L48" i="42"/>
  <c r="F48" i="42"/>
  <c r="L40" i="42"/>
  <c r="F40" i="42"/>
  <c r="L24" i="42"/>
  <c r="F24" i="42"/>
  <c r="L16" i="42"/>
  <c r="F16" i="42"/>
  <c r="F88" i="42"/>
  <c r="L287" i="42"/>
  <c r="F287" i="42"/>
  <c r="L279" i="42"/>
  <c r="F279" i="42"/>
  <c r="L263" i="42"/>
  <c r="F263" i="42"/>
  <c r="L247" i="42"/>
  <c r="F247" i="42"/>
  <c r="L182" i="42"/>
  <c r="F182" i="42"/>
  <c r="L150" i="42"/>
  <c r="F150" i="42"/>
  <c r="L102" i="42"/>
  <c r="F102" i="42"/>
  <c r="L38" i="42"/>
  <c r="F38" i="42"/>
  <c r="F272" i="42"/>
  <c r="G240" i="42"/>
  <c r="G271" i="42"/>
  <c r="F240" i="42"/>
  <c r="F242" i="42"/>
  <c r="G233" i="42"/>
  <c r="G41" i="42"/>
  <c r="G105" i="42"/>
  <c r="L193" i="42"/>
  <c r="F193" i="42"/>
  <c r="L153" i="42"/>
  <c r="F153" i="42"/>
  <c r="L25" i="42"/>
  <c r="F25" i="42"/>
  <c r="F233" i="42"/>
  <c r="F41" i="42"/>
  <c r="F105" i="42"/>
  <c r="G281" i="42"/>
  <c r="L298" i="42"/>
  <c r="L290" i="42"/>
  <c r="L282" i="42"/>
  <c r="L274" i="42"/>
  <c r="L266" i="42"/>
  <c r="L234" i="42"/>
  <c r="L226" i="42"/>
  <c r="L218" i="42"/>
  <c r="L210" i="42"/>
  <c r="L202" i="42"/>
  <c r="L232" i="42"/>
  <c r="L223" i="42"/>
  <c r="L207" i="42"/>
  <c r="L167" i="42"/>
  <c r="L103" i="42"/>
  <c r="L87" i="42"/>
  <c r="L39" i="42"/>
  <c r="L23" i="42"/>
  <c r="L14" i="42"/>
  <c r="L224" i="42"/>
  <c r="L215" i="42"/>
  <c r="L151" i="42"/>
  <c r="L135" i="42"/>
  <c r="L119" i="42"/>
  <c r="L71" i="42"/>
  <c r="L55" i="42"/>
  <c r="L231" i="42"/>
  <c r="L199" i="42"/>
  <c r="L183" i="42"/>
  <c r="L278" i="42"/>
  <c r="L198" i="42"/>
  <c r="L36" i="42"/>
  <c r="L220" i="42"/>
  <c r="G220" i="42" s="1"/>
  <c r="L78" i="42"/>
  <c r="L230" i="42"/>
  <c r="G230" i="42" s="1"/>
  <c r="L100" i="42"/>
  <c r="L265" i="42"/>
  <c r="G265" i="42" s="1"/>
  <c r="L81" i="42"/>
  <c r="G81" i="42" s="1"/>
  <c r="L300" i="42"/>
  <c r="G300" i="42" s="1"/>
  <c r="L262" i="42"/>
  <c r="L217" i="42"/>
  <c r="G217" i="42" s="1"/>
  <c r="L172" i="42"/>
  <c r="G172" i="42" s="1"/>
  <c r="L134" i="42"/>
  <c r="L76" i="42"/>
  <c r="G76" i="42" s="1"/>
  <c r="L12" i="42"/>
  <c r="G12" i="42" s="1"/>
  <c r="L185" i="42"/>
  <c r="L297" i="42"/>
  <c r="G297" i="42" s="1"/>
  <c r="L252" i="42"/>
  <c r="L214" i="42"/>
  <c r="L169" i="42"/>
  <c r="G169" i="42" s="1"/>
  <c r="L124" i="42"/>
  <c r="G124" i="42" s="1"/>
  <c r="L60" i="42"/>
  <c r="G60" i="42" s="1"/>
  <c r="L294" i="42"/>
  <c r="G294" i="42" s="1"/>
  <c r="L249" i="42"/>
  <c r="G249" i="42" s="1"/>
  <c r="L204" i="42"/>
  <c r="G204" i="42" s="1"/>
  <c r="L166" i="42"/>
  <c r="G166" i="42" s="1"/>
  <c r="L121" i="42"/>
  <c r="L57" i="42"/>
  <c r="L17" i="42"/>
  <c r="G17" i="42" s="1"/>
  <c r="L137" i="42"/>
  <c r="G137" i="42" s="1"/>
  <c r="L284" i="42"/>
  <c r="G284" i="42" s="1"/>
  <c r="L246" i="42"/>
  <c r="L201" i="42"/>
  <c r="G201" i="42" s="1"/>
  <c r="L156" i="42"/>
  <c r="G156" i="42" s="1"/>
  <c r="L118" i="42"/>
  <c r="G118" i="42" s="1"/>
  <c r="L54" i="42"/>
  <c r="G54" i="42" s="1"/>
  <c r="L299" i="42"/>
  <c r="L283" i="42"/>
  <c r="L267" i="42"/>
  <c r="L251" i="42"/>
  <c r="L235" i="42"/>
  <c r="L227" i="42"/>
  <c r="L291" i="42"/>
  <c r="L275" i="42"/>
  <c r="L259" i="42"/>
  <c r="L243" i="42"/>
  <c r="L211" i="42"/>
  <c r="L203" i="42"/>
  <c r="L187" i="42"/>
  <c r="L163" i="42"/>
  <c r="L131" i="42"/>
  <c r="G131" i="42" s="1"/>
  <c r="L115" i="42"/>
  <c r="L99" i="42"/>
  <c r="L83" i="42"/>
  <c r="L67" i="42"/>
  <c r="L51" i="42"/>
  <c r="L11" i="42"/>
  <c r="L186" i="42"/>
  <c r="L154" i="42"/>
  <c r="L138" i="42"/>
  <c r="L98" i="42"/>
  <c r="L82" i="42"/>
  <c r="L50" i="42"/>
  <c r="L18" i="42"/>
  <c r="L97" i="42"/>
  <c r="G97" i="42" s="1"/>
  <c r="L33" i="42"/>
  <c r="G33" i="42" s="1"/>
  <c r="L293" i="42"/>
  <c r="L277" i="42"/>
  <c r="L261" i="42"/>
  <c r="G261" i="42" s="1"/>
  <c r="L245" i="42"/>
  <c r="G245" i="42" s="1"/>
  <c r="L229" i="42"/>
  <c r="L213" i="42"/>
  <c r="L197" i="42"/>
  <c r="L181" i="42"/>
  <c r="L165" i="42"/>
  <c r="L149" i="42"/>
  <c r="L133" i="42"/>
  <c r="L116" i="42"/>
  <c r="L94" i="42"/>
  <c r="G94" i="42" s="1"/>
  <c r="L73" i="42"/>
  <c r="G73" i="42" s="1"/>
  <c r="L52" i="42"/>
  <c r="L30" i="42"/>
  <c r="L219" i="42"/>
  <c r="L195" i="42"/>
  <c r="L179" i="42"/>
  <c r="L147" i="42"/>
  <c r="L123" i="42"/>
  <c r="L107" i="42"/>
  <c r="L91" i="42"/>
  <c r="L75" i="42"/>
  <c r="L59" i="42"/>
  <c r="L27" i="42"/>
  <c r="L258" i="42"/>
  <c r="G258" i="42" s="1"/>
  <c r="L162" i="42"/>
  <c r="L146" i="42"/>
  <c r="L122" i="42"/>
  <c r="L90" i="42"/>
  <c r="L74" i="42"/>
  <c r="L58" i="42"/>
  <c r="L26" i="42"/>
  <c r="L10" i="42"/>
  <c r="L191" i="42"/>
  <c r="L175" i="42"/>
  <c r="L159" i="42"/>
  <c r="L143" i="42"/>
  <c r="L127" i="42"/>
  <c r="L111" i="42"/>
  <c r="L95" i="42"/>
  <c r="L79" i="42"/>
  <c r="L63" i="42"/>
  <c r="L47" i="42"/>
  <c r="L31" i="42"/>
  <c r="L15" i="42"/>
  <c r="L292" i="42"/>
  <c r="G292" i="42" s="1"/>
  <c r="L276" i="42"/>
  <c r="G276" i="42" s="1"/>
  <c r="L260" i="42"/>
  <c r="L244" i="42"/>
  <c r="L228" i="42"/>
  <c r="L212" i="42"/>
  <c r="G212" i="42" s="1"/>
  <c r="L196" i="42"/>
  <c r="G196" i="42" s="1"/>
  <c r="L180" i="42"/>
  <c r="L164" i="42"/>
  <c r="L148" i="42"/>
  <c r="L132" i="42"/>
  <c r="L113" i="42"/>
  <c r="G113" i="42" s="1"/>
  <c r="L92" i="42"/>
  <c r="L70" i="42"/>
  <c r="L49" i="42"/>
  <c r="G49" i="42" s="1"/>
  <c r="L28" i="42"/>
  <c r="G28" i="42" s="1"/>
  <c r="L155" i="42"/>
  <c r="L43" i="42"/>
  <c r="L178" i="42"/>
  <c r="L114" i="42"/>
  <c r="L34" i="42"/>
  <c r="L289" i="42"/>
  <c r="G289" i="42" s="1"/>
  <c r="L273" i="42"/>
  <c r="G273" i="42" s="1"/>
  <c r="L257" i="42"/>
  <c r="G257" i="42" s="1"/>
  <c r="L241" i="42"/>
  <c r="G241" i="42" s="1"/>
  <c r="L225" i="42"/>
  <c r="G225" i="42" s="1"/>
  <c r="L209" i="42"/>
  <c r="G209" i="42" s="1"/>
  <c r="L161" i="42"/>
  <c r="G161" i="42" s="1"/>
  <c r="L145" i="42"/>
  <c r="G145" i="42" s="1"/>
  <c r="L129" i="42"/>
  <c r="L110" i="42"/>
  <c r="G110" i="42" s="1"/>
  <c r="L68" i="42"/>
  <c r="G68" i="42" s="1"/>
  <c r="L46" i="42"/>
  <c r="L171" i="42"/>
  <c r="L35" i="42"/>
  <c r="G35" i="42" s="1"/>
  <c r="L194" i="42"/>
  <c r="L130" i="42"/>
  <c r="L66" i="42"/>
  <c r="L117" i="42"/>
  <c r="L109" i="42"/>
  <c r="L101" i="42"/>
  <c r="L93" i="42"/>
  <c r="L85" i="42"/>
  <c r="L77" i="42"/>
  <c r="L69" i="42"/>
  <c r="L61" i="42"/>
  <c r="L53" i="42"/>
  <c r="L45" i="42"/>
  <c r="L37" i="42"/>
  <c r="L29" i="42"/>
  <c r="L21" i="42"/>
  <c r="L13" i="42"/>
  <c r="L302" i="42"/>
  <c r="L286" i="42"/>
  <c r="L270" i="42"/>
  <c r="L254" i="42"/>
  <c r="L238" i="42"/>
  <c r="L222" i="42"/>
  <c r="L206" i="42"/>
  <c r="L190" i="42"/>
  <c r="L174" i="42"/>
  <c r="L158" i="42"/>
  <c r="G158" i="42" s="1"/>
  <c r="L142" i="42"/>
  <c r="L126" i="42"/>
  <c r="L108" i="42"/>
  <c r="L86" i="42"/>
  <c r="L65" i="42"/>
  <c r="L44" i="42"/>
  <c r="L22" i="42"/>
  <c r="G22" i="42" s="1"/>
  <c r="L139" i="42"/>
  <c r="L19" i="42"/>
  <c r="L170" i="42"/>
  <c r="L106" i="42"/>
  <c r="L42" i="42"/>
  <c r="L301" i="42"/>
  <c r="G301" i="42" s="1"/>
  <c r="L285" i="42"/>
  <c r="L269" i="42"/>
  <c r="L253" i="42"/>
  <c r="G253" i="42" s="1"/>
  <c r="L237" i="42"/>
  <c r="G237" i="42" s="1"/>
  <c r="L221" i="42"/>
  <c r="L205" i="42"/>
  <c r="L189" i="42"/>
  <c r="L173" i="42"/>
  <c r="L157" i="42"/>
  <c r="G157" i="42" s="1"/>
  <c r="L141" i="42"/>
  <c r="L125" i="42"/>
  <c r="L84" i="42"/>
  <c r="G84" i="42" s="1"/>
  <c r="L62" i="42"/>
  <c r="L20" i="42"/>
  <c r="G20" i="42" s="1"/>
  <c r="M205" i="42" l="1"/>
  <c r="G205" i="42"/>
  <c r="M37" i="42"/>
  <c r="G37" i="42"/>
  <c r="M127" i="42"/>
  <c r="G127" i="42"/>
  <c r="M181" i="42"/>
  <c r="G181" i="42"/>
  <c r="M163" i="42"/>
  <c r="G163" i="42"/>
  <c r="M36" i="42"/>
  <c r="G36" i="42"/>
  <c r="M87" i="42"/>
  <c r="G87" i="42"/>
  <c r="M136" i="42"/>
  <c r="G136" i="42"/>
  <c r="M288" i="42"/>
  <c r="G288" i="42"/>
  <c r="M32" i="42"/>
  <c r="G32" i="42"/>
  <c r="M144" i="42"/>
  <c r="G144" i="42"/>
  <c r="M62" i="42"/>
  <c r="G62" i="42"/>
  <c r="M254" i="42"/>
  <c r="G254" i="42"/>
  <c r="M15" i="42"/>
  <c r="G15" i="42"/>
  <c r="M91" i="42"/>
  <c r="G91" i="42"/>
  <c r="M135" i="42"/>
  <c r="G135" i="42"/>
  <c r="M287" i="42"/>
  <c r="G287" i="42"/>
  <c r="M142" i="42"/>
  <c r="G142" i="42"/>
  <c r="M122" i="42"/>
  <c r="G122" i="42"/>
  <c r="M213" i="42"/>
  <c r="G213" i="42"/>
  <c r="M251" i="42"/>
  <c r="G251" i="42"/>
  <c r="M296" i="42"/>
  <c r="G296" i="42"/>
  <c r="M141" i="42"/>
  <c r="G141" i="42"/>
  <c r="M269" i="42"/>
  <c r="G269" i="42"/>
  <c r="M174" i="42"/>
  <c r="G174" i="42"/>
  <c r="M302" i="42"/>
  <c r="G302" i="42"/>
  <c r="M69" i="42"/>
  <c r="G69" i="42"/>
  <c r="M130" i="42"/>
  <c r="G130" i="42"/>
  <c r="M34" i="42"/>
  <c r="G34" i="42"/>
  <c r="M92" i="42"/>
  <c r="G92" i="42"/>
  <c r="M228" i="42"/>
  <c r="G228" i="42"/>
  <c r="M63" i="42"/>
  <c r="G63" i="42"/>
  <c r="M191" i="42"/>
  <c r="G191" i="42"/>
  <c r="M162" i="42"/>
  <c r="G162" i="42"/>
  <c r="M147" i="42"/>
  <c r="G147" i="42"/>
  <c r="M116" i="42"/>
  <c r="G116" i="42"/>
  <c r="M82" i="42"/>
  <c r="G82" i="42"/>
  <c r="M83" i="42"/>
  <c r="G83" i="42"/>
  <c r="M243" i="42"/>
  <c r="G243" i="42"/>
  <c r="M283" i="42"/>
  <c r="G283" i="42"/>
  <c r="M100" i="42"/>
  <c r="G100" i="42"/>
  <c r="M199" i="42"/>
  <c r="G199" i="42"/>
  <c r="M224" i="42"/>
  <c r="G224" i="42"/>
  <c r="M223" i="42"/>
  <c r="G223" i="42"/>
  <c r="M274" i="42"/>
  <c r="G274" i="42"/>
  <c r="M16" i="42"/>
  <c r="G16" i="42"/>
  <c r="M96" i="42"/>
  <c r="G96" i="42"/>
  <c r="M168" i="42"/>
  <c r="G168" i="42"/>
  <c r="M256" i="42"/>
  <c r="G256" i="42"/>
  <c r="M255" i="42"/>
  <c r="G255" i="42"/>
  <c r="M120" i="42"/>
  <c r="G120" i="42"/>
  <c r="M176" i="42"/>
  <c r="G176" i="42"/>
  <c r="M264" i="42"/>
  <c r="G264" i="42"/>
  <c r="M285" i="42"/>
  <c r="G285" i="42"/>
  <c r="M44" i="42"/>
  <c r="G44" i="42"/>
  <c r="M190" i="42"/>
  <c r="G190" i="42"/>
  <c r="M13" i="42"/>
  <c r="G13" i="42"/>
  <c r="M77" i="42"/>
  <c r="G77" i="42"/>
  <c r="M194" i="42"/>
  <c r="G194" i="42"/>
  <c r="M114" i="42"/>
  <c r="G114" i="42"/>
  <c r="M244" i="42"/>
  <c r="G244" i="42"/>
  <c r="M79" i="42"/>
  <c r="G79" i="42"/>
  <c r="M10" i="42"/>
  <c r="G10" i="42"/>
  <c r="M179" i="42"/>
  <c r="G179" i="42"/>
  <c r="M133" i="42"/>
  <c r="G133" i="42"/>
  <c r="M98" i="42"/>
  <c r="G98" i="42"/>
  <c r="M99" i="42"/>
  <c r="G99" i="42"/>
  <c r="M259" i="42"/>
  <c r="G259" i="42"/>
  <c r="M299" i="42"/>
  <c r="G299" i="42"/>
  <c r="M134" i="42"/>
  <c r="G134" i="42"/>
  <c r="M231" i="42"/>
  <c r="G231" i="42"/>
  <c r="M14" i="42"/>
  <c r="G14" i="42"/>
  <c r="M232" i="42"/>
  <c r="G232" i="42"/>
  <c r="M282" i="42"/>
  <c r="G282" i="42"/>
  <c r="M25" i="42"/>
  <c r="G25" i="42"/>
  <c r="M102" i="42"/>
  <c r="G102" i="42"/>
  <c r="M263" i="42"/>
  <c r="G263" i="42"/>
  <c r="M173" i="42"/>
  <c r="G173" i="42"/>
  <c r="M65" i="42"/>
  <c r="G65" i="42"/>
  <c r="M206" i="42"/>
  <c r="G206" i="42"/>
  <c r="M21" i="42"/>
  <c r="G21" i="42"/>
  <c r="M85" i="42"/>
  <c r="G85" i="42"/>
  <c r="M178" i="42"/>
  <c r="G178" i="42"/>
  <c r="M132" i="42"/>
  <c r="G132" i="42"/>
  <c r="M260" i="42"/>
  <c r="G260" i="42"/>
  <c r="M95" i="42"/>
  <c r="G95" i="42"/>
  <c r="M26" i="42"/>
  <c r="G26" i="42"/>
  <c r="M27" i="42"/>
  <c r="G27" i="42"/>
  <c r="M195" i="42"/>
  <c r="G195" i="42"/>
  <c r="M149" i="42"/>
  <c r="G149" i="42"/>
  <c r="M277" i="42"/>
  <c r="G277" i="42"/>
  <c r="M138" i="42"/>
  <c r="G138" i="42"/>
  <c r="M115" i="42"/>
  <c r="G115" i="42"/>
  <c r="M275" i="42"/>
  <c r="G275" i="42"/>
  <c r="M57" i="42"/>
  <c r="G57" i="42"/>
  <c r="M78" i="42"/>
  <c r="G78" i="42"/>
  <c r="M55" i="42"/>
  <c r="G55" i="42"/>
  <c r="M23" i="42"/>
  <c r="G23" i="42"/>
  <c r="M202" i="42"/>
  <c r="G202" i="42"/>
  <c r="M290" i="42"/>
  <c r="G290" i="42"/>
  <c r="M24" i="42"/>
  <c r="G24" i="42"/>
  <c r="M64" i="42"/>
  <c r="G64" i="42"/>
  <c r="M184" i="42"/>
  <c r="G184" i="42"/>
  <c r="M280" i="42"/>
  <c r="G280" i="42"/>
  <c r="M295" i="42"/>
  <c r="G295" i="42"/>
  <c r="M128" i="42"/>
  <c r="G128" i="42"/>
  <c r="M200" i="42"/>
  <c r="G200" i="42"/>
  <c r="M189" i="42"/>
  <c r="G189" i="42"/>
  <c r="M42" i="42"/>
  <c r="G42" i="42"/>
  <c r="M86" i="42"/>
  <c r="G86" i="42"/>
  <c r="M222" i="42"/>
  <c r="G222" i="42"/>
  <c r="M29" i="42"/>
  <c r="G29" i="42"/>
  <c r="M93" i="42"/>
  <c r="G93" i="42"/>
  <c r="M171" i="42"/>
  <c r="G171" i="42"/>
  <c r="M43" i="42"/>
  <c r="G43" i="42"/>
  <c r="M148" i="42"/>
  <c r="G148" i="42"/>
  <c r="M111" i="42"/>
  <c r="G111" i="42"/>
  <c r="M58" i="42"/>
  <c r="G58" i="42"/>
  <c r="M59" i="42"/>
  <c r="G59" i="42"/>
  <c r="M219" i="42"/>
  <c r="G219" i="42"/>
  <c r="M165" i="42"/>
  <c r="G165" i="42"/>
  <c r="M293" i="42"/>
  <c r="G293" i="42"/>
  <c r="M154" i="42"/>
  <c r="G154" i="42"/>
  <c r="M291" i="42"/>
  <c r="G291" i="42"/>
  <c r="M121" i="42"/>
  <c r="G121" i="42"/>
  <c r="M214" i="42"/>
  <c r="G214" i="42"/>
  <c r="M71" i="42"/>
  <c r="G71" i="42"/>
  <c r="M39" i="42"/>
  <c r="G39" i="42"/>
  <c r="M210" i="42"/>
  <c r="G210" i="42"/>
  <c r="M298" i="42"/>
  <c r="G298" i="42"/>
  <c r="M153" i="42"/>
  <c r="G153" i="42"/>
  <c r="M150" i="42"/>
  <c r="G150" i="42"/>
  <c r="M279" i="42"/>
  <c r="G279" i="42"/>
  <c r="M106" i="42"/>
  <c r="G106" i="42"/>
  <c r="M108" i="42"/>
  <c r="G108" i="42"/>
  <c r="M238" i="42"/>
  <c r="G238" i="42"/>
  <c r="M101" i="42"/>
  <c r="G101" i="42"/>
  <c r="M46" i="42"/>
  <c r="G46" i="42"/>
  <c r="M155" i="42"/>
  <c r="G155" i="42"/>
  <c r="M164" i="42"/>
  <c r="G164" i="42"/>
  <c r="M74" i="42"/>
  <c r="G74" i="42"/>
  <c r="M75" i="42"/>
  <c r="G75" i="42"/>
  <c r="M30" i="42"/>
  <c r="G30" i="42"/>
  <c r="M186" i="42"/>
  <c r="G186" i="42"/>
  <c r="M227" i="42"/>
  <c r="G227" i="42"/>
  <c r="M252" i="42"/>
  <c r="G252" i="42"/>
  <c r="M262" i="42"/>
  <c r="G262" i="42"/>
  <c r="M119" i="42"/>
  <c r="G119" i="42"/>
  <c r="M218" i="42"/>
  <c r="G218" i="42"/>
  <c r="M40" i="42"/>
  <c r="G40" i="42"/>
  <c r="M72" i="42"/>
  <c r="G72" i="42"/>
  <c r="M208" i="42"/>
  <c r="G208" i="42"/>
  <c r="M221" i="42"/>
  <c r="G221" i="42"/>
  <c r="M170" i="42"/>
  <c r="G170" i="42"/>
  <c r="M126" i="42"/>
  <c r="G126" i="42"/>
  <c r="M45" i="42"/>
  <c r="G45" i="42"/>
  <c r="M109" i="42"/>
  <c r="G109" i="42"/>
  <c r="M180" i="42"/>
  <c r="G180" i="42"/>
  <c r="M143" i="42"/>
  <c r="G143" i="42"/>
  <c r="M90" i="42"/>
  <c r="G90" i="42"/>
  <c r="M52" i="42"/>
  <c r="G52" i="42"/>
  <c r="M197" i="42"/>
  <c r="G197" i="42"/>
  <c r="M11" i="42"/>
  <c r="G11" i="42"/>
  <c r="M187" i="42"/>
  <c r="G187" i="42"/>
  <c r="M235" i="42"/>
  <c r="G235" i="42"/>
  <c r="M198" i="42"/>
  <c r="G198" i="42"/>
  <c r="M103" i="42"/>
  <c r="G103" i="42"/>
  <c r="M226" i="42"/>
  <c r="G226" i="42"/>
  <c r="M193" i="42"/>
  <c r="G193" i="42"/>
  <c r="M182" i="42"/>
  <c r="G182" i="42"/>
  <c r="M19" i="42"/>
  <c r="G19" i="42"/>
  <c r="M270" i="42"/>
  <c r="G270" i="42"/>
  <c r="M53" i="42"/>
  <c r="G53" i="42"/>
  <c r="M117" i="42"/>
  <c r="G117" i="42"/>
  <c r="M31" i="42"/>
  <c r="G31" i="42"/>
  <c r="M159" i="42"/>
  <c r="G159" i="42"/>
  <c r="M107" i="42"/>
  <c r="G107" i="42"/>
  <c r="M18" i="42"/>
  <c r="G18" i="42"/>
  <c r="M51" i="42"/>
  <c r="G51" i="42"/>
  <c r="M203" i="42"/>
  <c r="G203" i="42"/>
  <c r="M246" i="42"/>
  <c r="G246" i="42"/>
  <c r="M185" i="42"/>
  <c r="G185" i="42"/>
  <c r="M278" i="42"/>
  <c r="G278" i="42"/>
  <c r="M151" i="42"/>
  <c r="G151" i="42"/>
  <c r="M167" i="42"/>
  <c r="G167" i="42"/>
  <c r="M234" i="42"/>
  <c r="G234" i="42"/>
  <c r="M48" i="42"/>
  <c r="G48" i="42"/>
  <c r="M152" i="42"/>
  <c r="G152" i="42"/>
  <c r="M216" i="42"/>
  <c r="G216" i="42"/>
  <c r="M239" i="42"/>
  <c r="G239" i="42"/>
  <c r="M104" i="42"/>
  <c r="G104" i="42"/>
  <c r="M160" i="42"/>
  <c r="G160" i="42"/>
  <c r="M248" i="42"/>
  <c r="G248" i="42"/>
  <c r="M125" i="42"/>
  <c r="G125" i="42"/>
  <c r="M139" i="42"/>
  <c r="G139" i="42"/>
  <c r="M286" i="42"/>
  <c r="G286" i="42"/>
  <c r="M61" i="42"/>
  <c r="G61" i="42"/>
  <c r="M66" i="42"/>
  <c r="G66" i="42"/>
  <c r="M129" i="42"/>
  <c r="G129" i="42"/>
  <c r="M70" i="42"/>
  <c r="G70" i="42"/>
  <c r="M47" i="42"/>
  <c r="G47" i="42"/>
  <c r="M175" i="42"/>
  <c r="G175" i="42"/>
  <c r="M146" i="42"/>
  <c r="G146" i="42"/>
  <c r="M123" i="42"/>
  <c r="G123" i="42"/>
  <c r="M229" i="42"/>
  <c r="G229" i="42"/>
  <c r="M50" i="42"/>
  <c r="G50" i="42"/>
  <c r="M67" i="42"/>
  <c r="G67" i="42"/>
  <c r="M211" i="42"/>
  <c r="G211" i="42"/>
  <c r="M267" i="42"/>
  <c r="G267" i="42"/>
  <c r="M183" i="42"/>
  <c r="G183" i="42"/>
  <c r="M215" i="42"/>
  <c r="G215" i="42"/>
  <c r="M207" i="42"/>
  <c r="G207" i="42"/>
  <c r="M266" i="42"/>
  <c r="G266" i="42"/>
  <c r="M38" i="42"/>
  <c r="G38" i="42"/>
  <c r="M247" i="42"/>
  <c r="G247" i="42"/>
  <c r="M118" i="42"/>
  <c r="M220" i="42"/>
  <c r="M241" i="42"/>
  <c r="M292" i="42"/>
  <c r="M33" i="42"/>
  <c r="M166" i="42"/>
  <c r="M297" i="42"/>
  <c r="M84" i="42"/>
  <c r="M110" i="42"/>
  <c r="M49" i="42"/>
  <c r="M196" i="42"/>
  <c r="M73" i="42"/>
  <c r="M158" i="42"/>
  <c r="M12" i="42"/>
  <c r="M265" i="42"/>
  <c r="M22" i="42"/>
  <c r="M145" i="42"/>
  <c r="M60" i="42"/>
  <c r="M76" i="42"/>
  <c r="M225" i="42"/>
  <c r="M276" i="42"/>
  <c r="M257" i="42"/>
  <c r="M97" i="42"/>
  <c r="M204" i="42"/>
  <c r="M253" i="42"/>
  <c r="M131" i="42"/>
  <c r="M217" i="42"/>
  <c r="M156" i="42"/>
  <c r="M28" i="42"/>
  <c r="M201" i="42"/>
  <c r="M237" i="42"/>
  <c r="M273" i="42"/>
  <c r="M249" i="42"/>
  <c r="M81" i="42"/>
  <c r="M289" i="42"/>
  <c r="M212" i="42"/>
  <c r="M94" i="42"/>
  <c r="M245" i="42"/>
  <c r="M137" i="42"/>
  <c r="M161" i="42"/>
  <c r="M113" i="42"/>
  <c r="M258" i="42"/>
  <c r="M261" i="42"/>
  <c r="M17" i="42"/>
  <c r="M124" i="42"/>
  <c r="M230" i="42"/>
  <c r="M301" i="42"/>
  <c r="M35" i="42"/>
  <c r="M209" i="42"/>
  <c r="M54" i="42"/>
  <c r="M169" i="42"/>
  <c r="M284" i="42"/>
  <c r="M300" i="42"/>
  <c r="M172" i="42"/>
  <c r="M294" i="42"/>
  <c r="M157" i="42"/>
  <c r="M20" i="42"/>
  <c r="M68" i="42"/>
  <c r="C303" i="36" l="1"/>
  <c r="F303" i="36" s="1"/>
  <c r="E303" i="36"/>
  <c r="AF126" i="35"/>
  <c r="AG126" i="35" s="1"/>
  <c r="AF291" i="35"/>
  <c r="AG291" i="35" s="1"/>
  <c r="AF181" i="35"/>
  <c r="AG181" i="35" s="1"/>
  <c r="AF40" i="35"/>
  <c r="AG40" i="35" s="1"/>
  <c r="AF49" i="35"/>
  <c r="AG49" i="35" s="1"/>
  <c r="AF150" i="35"/>
  <c r="AG150" i="35" s="1"/>
  <c r="AF214" i="35"/>
  <c r="AG214" i="35" s="1"/>
  <c r="AF244" i="35"/>
  <c r="AG244" i="35" s="1"/>
  <c r="AF169" i="35"/>
  <c r="AG169" i="35" s="1"/>
  <c r="AF274" i="35"/>
  <c r="AG274" i="35" s="1"/>
  <c r="AF106" i="35"/>
  <c r="AG106" i="35" s="1"/>
  <c r="AF73" i="35"/>
  <c r="AG73" i="35" s="1"/>
  <c r="AF302" i="35"/>
  <c r="AG302" i="35" s="1"/>
  <c r="AF14" i="35"/>
  <c r="AG14" i="35" s="1"/>
  <c r="AF201" i="35"/>
  <c r="AG201" i="35" s="1"/>
  <c r="AF275" i="35"/>
  <c r="AG275" i="35" s="1"/>
  <c r="AF211" i="35"/>
  <c r="AG211" i="35" s="1"/>
  <c r="AF301" i="35"/>
  <c r="AG301" i="35" s="1"/>
  <c r="AF143" i="35"/>
  <c r="AG143" i="35" s="1"/>
  <c r="AF11" i="35"/>
  <c r="AG11" i="35" s="1"/>
  <c r="AF260" i="35"/>
  <c r="AG260" i="35" s="1"/>
  <c r="AF253" i="35"/>
  <c r="AG253" i="35" s="1"/>
  <c r="AF194" i="35"/>
  <c r="AG194" i="35" s="1"/>
  <c r="AF124" i="35"/>
  <c r="AG124" i="35" s="1"/>
  <c r="AF71" i="35"/>
  <c r="AG71" i="35" s="1"/>
  <c r="AF81" i="35"/>
  <c r="AG81" i="35" s="1"/>
  <c r="AF35" i="35"/>
  <c r="AG35" i="35" s="1"/>
  <c r="AF282" i="35"/>
  <c r="AG282" i="35" s="1"/>
  <c r="AF239" i="35"/>
  <c r="AG239" i="35" s="1"/>
  <c r="AF266" i="35"/>
  <c r="AG266" i="35" s="1"/>
  <c r="AF212" i="35"/>
  <c r="AG212" i="35" s="1"/>
  <c r="AF129" i="35"/>
  <c r="AG129" i="35" s="1"/>
  <c r="AF174" i="35"/>
  <c r="AG174" i="35" s="1"/>
  <c r="AF55" i="35"/>
  <c r="AG55" i="35" s="1"/>
  <c r="AF285" i="35"/>
  <c r="AG285" i="35" s="1"/>
  <c r="AF98" i="35"/>
  <c r="AG98" i="35" s="1"/>
  <c r="AF46" i="35"/>
  <c r="AG46" i="35" s="1"/>
  <c r="AF177" i="35"/>
  <c r="AG177" i="35" s="1"/>
  <c r="AF267" i="35"/>
  <c r="AG267" i="35" s="1"/>
  <c r="AF145" i="35"/>
  <c r="AG145" i="35" s="1"/>
  <c r="AF87" i="35"/>
  <c r="AG87" i="35" s="1"/>
  <c r="AF85" i="35"/>
  <c r="AG85" i="35" s="1"/>
  <c r="AF47" i="35"/>
  <c r="AG47" i="35" s="1"/>
  <c r="AF24" i="35"/>
  <c r="AG24" i="35" s="1"/>
  <c r="AF119" i="35"/>
  <c r="AG119" i="35" s="1"/>
  <c r="AF230" i="35"/>
  <c r="AG230" i="35" s="1"/>
  <c r="AF74" i="35"/>
  <c r="AG74" i="35" s="1"/>
  <c r="AF254" i="35"/>
  <c r="AG254" i="35" s="1"/>
  <c r="AF132" i="35"/>
  <c r="AG132" i="35" s="1"/>
  <c r="AF199" i="35"/>
  <c r="AG199" i="35" s="1"/>
  <c r="AF248" i="35"/>
  <c r="AG248" i="35" s="1"/>
  <c r="AF175" i="35"/>
  <c r="AG175" i="35" s="1"/>
  <c r="AF166" i="35"/>
  <c r="AG166" i="35" s="1"/>
  <c r="AF294" i="35"/>
  <c r="AG294" i="35" s="1"/>
  <c r="AF69" i="35"/>
  <c r="AG69" i="35" s="1"/>
  <c r="AF65" i="35"/>
  <c r="AG65" i="35" s="1"/>
  <c r="AF99" i="35"/>
  <c r="AG99" i="35" s="1"/>
  <c r="AF178" i="35"/>
  <c r="AG178" i="35" s="1"/>
  <c r="AF231" i="35"/>
  <c r="AG231" i="35" s="1"/>
  <c r="AF116" i="35"/>
  <c r="AG116" i="35" s="1"/>
  <c r="AF82" i="35"/>
  <c r="AG82" i="35" s="1"/>
  <c r="AF43" i="35"/>
  <c r="AG43" i="35" s="1"/>
  <c r="AF249" i="35"/>
  <c r="AG249" i="35" s="1"/>
  <c r="AF180" i="35"/>
  <c r="AG180" i="35" s="1"/>
  <c r="AF61" i="35"/>
  <c r="AG61" i="35" s="1"/>
  <c r="AF13" i="35"/>
  <c r="AG13" i="35" s="1"/>
  <c r="AF235" i="35"/>
  <c r="AG235" i="35" s="1"/>
  <c r="AF50" i="35"/>
  <c r="AG50" i="35" s="1"/>
  <c r="AF139" i="35"/>
  <c r="AG139" i="35" s="1"/>
  <c r="AF245" i="35"/>
  <c r="AG245" i="35" s="1"/>
  <c r="AF203" i="35"/>
  <c r="AG203" i="35" s="1"/>
  <c r="AF277" i="35"/>
  <c r="AG277" i="35" s="1"/>
  <c r="AF160" i="35"/>
  <c r="AG160" i="35" s="1"/>
  <c r="AF30" i="35"/>
  <c r="AG30" i="35" s="1"/>
  <c r="AF256" i="35"/>
  <c r="AG256" i="35" s="1"/>
  <c r="AF42" i="35"/>
  <c r="AG42" i="35" s="1"/>
  <c r="AF137" i="35"/>
  <c r="AG137" i="35" s="1"/>
  <c r="AF59" i="35"/>
  <c r="AG59" i="35" s="1"/>
  <c r="AF94" i="35"/>
  <c r="AG94" i="35" s="1"/>
  <c r="AF172" i="35"/>
  <c r="AG172" i="35" s="1"/>
  <c r="AF300" i="35"/>
  <c r="AG300" i="35" s="1"/>
  <c r="AF292" i="35"/>
  <c r="AG292" i="35" s="1"/>
  <c r="AF229" i="35"/>
  <c r="AG229" i="35" s="1"/>
  <c r="AF204" i="35"/>
  <c r="AG204" i="35" s="1"/>
  <c r="AF101" i="35"/>
  <c r="AG101" i="35" s="1"/>
  <c r="AF259" i="35"/>
  <c r="AG259" i="35" s="1"/>
  <c r="AF123" i="35"/>
  <c r="AG123" i="35" s="1"/>
  <c r="AF255" i="35"/>
  <c r="AG255" i="35" s="1"/>
  <c r="AF295" i="35"/>
  <c r="AG295" i="35" s="1"/>
  <c r="AF167" i="35"/>
  <c r="AG167" i="35" s="1"/>
  <c r="AF281" i="35"/>
  <c r="AG281" i="35" s="1"/>
  <c r="AF258" i="35"/>
  <c r="AG258" i="35" s="1"/>
  <c r="AF127" i="35"/>
  <c r="AG127" i="35" s="1"/>
  <c r="AF206" i="35"/>
  <c r="AG206" i="35" s="1"/>
  <c r="AF289" i="35"/>
  <c r="AG289" i="35" s="1"/>
  <c r="AF163" i="35"/>
  <c r="AG163" i="35" s="1"/>
  <c r="AF186" i="35"/>
  <c r="AG186" i="35" s="1"/>
  <c r="AF226" i="35"/>
  <c r="AG226" i="35" s="1"/>
  <c r="AF296" i="35"/>
  <c r="AG296" i="35" s="1"/>
  <c r="AF23" i="35"/>
  <c r="AG23" i="35" s="1"/>
  <c r="AF45" i="35"/>
  <c r="AG45" i="35" s="1"/>
  <c r="AF189" i="35"/>
  <c r="AG189" i="35" s="1"/>
  <c r="AF164" i="35"/>
  <c r="AG164" i="35" s="1"/>
  <c r="AF64" i="35"/>
  <c r="AG64" i="35" s="1"/>
  <c r="AF57" i="35"/>
  <c r="AG57" i="35" s="1"/>
  <c r="AF138" i="35"/>
  <c r="AG138" i="35" s="1"/>
  <c r="AF12" i="35"/>
  <c r="AG12" i="35" s="1"/>
  <c r="AF102" i="35"/>
  <c r="AG102" i="35" s="1"/>
  <c r="AF15" i="35"/>
  <c r="AG15" i="35" s="1"/>
  <c r="AF191" i="35"/>
  <c r="AG191" i="35" s="1"/>
  <c r="AF128" i="35"/>
  <c r="AG128" i="35" s="1"/>
  <c r="AF207" i="35"/>
  <c r="AG207" i="35" s="1"/>
  <c r="AF112" i="35"/>
  <c r="AG112" i="35" s="1"/>
  <c r="AF153" i="35"/>
  <c r="AG153" i="35" s="1"/>
  <c r="AF182" i="35"/>
  <c r="AG182" i="35" s="1"/>
  <c r="AF232" i="35"/>
  <c r="AG232" i="35" s="1"/>
  <c r="AF165" i="35"/>
  <c r="AG165" i="35" s="1"/>
  <c r="AF60" i="35"/>
  <c r="AG60" i="35" s="1"/>
  <c r="AF243" i="35"/>
  <c r="AG243" i="35" s="1"/>
  <c r="AF161" i="35"/>
  <c r="AG161" i="35" s="1"/>
  <c r="AF80" i="35"/>
  <c r="AG80" i="35" s="1"/>
  <c r="AF36" i="35"/>
  <c r="AG36" i="35" s="1"/>
  <c r="AF105" i="35"/>
  <c r="AG105" i="35" s="1"/>
  <c r="AF133" i="35"/>
  <c r="AG133" i="35" s="1"/>
  <c r="AF234" i="35"/>
  <c r="AG234" i="35" s="1"/>
  <c r="AF117" i="35"/>
  <c r="AG117" i="35" s="1"/>
  <c r="AF195" i="35"/>
  <c r="AG195" i="35" s="1"/>
  <c r="AF107" i="35"/>
  <c r="AG107" i="35" s="1"/>
  <c r="AF217" i="35"/>
  <c r="AG217" i="35" s="1"/>
  <c r="AF236" i="35"/>
  <c r="AG236" i="35" s="1"/>
  <c r="AF154" i="35"/>
  <c r="AG154" i="35" s="1"/>
  <c r="AF184" i="35"/>
  <c r="AG184" i="35" s="1"/>
  <c r="AF27" i="35"/>
  <c r="AG27" i="35" s="1"/>
  <c r="AF210" i="35"/>
  <c r="AG210" i="35" s="1"/>
  <c r="AF86" i="35"/>
  <c r="AG86" i="35" s="1"/>
  <c r="AF176" i="35"/>
  <c r="AG176" i="35" s="1"/>
  <c r="AF149" i="35"/>
  <c r="AG149" i="35" s="1"/>
  <c r="AF293" i="35"/>
  <c r="AG293" i="35" s="1"/>
  <c r="AF22" i="35"/>
  <c r="AG22" i="35" s="1"/>
  <c r="AF83" i="35"/>
  <c r="AG83" i="35" s="1"/>
  <c r="AF200" i="35"/>
  <c r="AG200" i="35" s="1"/>
  <c r="AF62" i="35"/>
  <c r="AG62" i="35" s="1"/>
  <c r="AF220" i="35"/>
  <c r="AG220" i="35" s="1"/>
  <c r="AF68" i="35"/>
  <c r="AG68" i="35" s="1"/>
  <c r="AF96" i="35"/>
  <c r="AG96" i="35" s="1"/>
  <c r="AF78" i="35"/>
  <c r="AG78" i="35" s="1"/>
  <c r="AF219" i="35"/>
  <c r="AG219" i="35" s="1"/>
  <c r="AF114" i="35"/>
  <c r="AG114" i="35" s="1"/>
  <c r="AF237" i="35"/>
  <c r="AG237" i="35" s="1"/>
  <c r="AF261" i="35"/>
  <c r="AG261" i="35" s="1"/>
  <c r="AF19" i="35"/>
  <c r="AG19" i="35" s="1"/>
  <c r="AF202" i="35"/>
  <c r="AG202" i="35" s="1"/>
  <c r="AF273" i="35"/>
  <c r="AG273" i="35" s="1"/>
  <c r="AF18" i="35"/>
  <c r="AG18" i="35" s="1"/>
  <c r="AF108" i="35"/>
  <c r="AG108" i="35" s="1"/>
  <c r="AF142" i="35"/>
  <c r="AG142" i="35" s="1"/>
  <c r="AF113" i="35"/>
  <c r="AG113" i="35" s="1"/>
  <c r="AF118" i="35"/>
  <c r="AG118" i="35" s="1"/>
  <c r="AF185" i="35"/>
  <c r="AG185" i="35" s="1"/>
  <c r="AF216" i="35"/>
  <c r="AG216" i="35" s="1"/>
  <c r="AF268" i="35"/>
  <c r="AG268" i="35" s="1"/>
  <c r="AF100" i="35"/>
  <c r="AG100" i="35" s="1"/>
  <c r="AF279" i="35"/>
  <c r="AG279" i="35" s="1"/>
  <c r="AF75" i="35"/>
  <c r="AG75" i="35" s="1"/>
  <c r="AF227" i="35"/>
  <c r="AG227" i="35" s="1"/>
  <c r="AF262" i="35"/>
  <c r="AG262" i="35" s="1"/>
  <c r="AF276" i="35"/>
  <c r="AG276" i="35" s="1"/>
  <c r="AF28" i="35"/>
  <c r="AG28" i="35" s="1"/>
  <c r="AF287" i="35"/>
  <c r="AG287" i="35" s="1"/>
  <c r="AF205" i="35"/>
  <c r="AG205" i="35" s="1"/>
  <c r="AF257" i="35"/>
  <c r="AG257" i="35" s="1"/>
  <c r="AF125" i="35"/>
  <c r="AG125" i="35" s="1"/>
  <c r="AF34" i="35"/>
  <c r="AG34" i="35" s="1"/>
  <c r="AF183" i="35"/>
  <c r="AG183" i="35" s="1"/>
  <c r="AF173" i="35"/>
  <c r="AG173" i="35" s="1"/>
  <c r="AF155" i="35"/>
  <c r="AG155" i="35" s="1"/>
  <c r="AF241" i="35"/>
  <c r="AG241" i="35" s="1"/>
  <c r="AF265" i="35"/>
  <c r="AG265" i="35" s="1"/>
  <c r="AF240" i="35"/>
  <c r="AG240" i="35" s="1"/>
  <c r="AF89" i="35"/>
  <c r="AG89" i="35" s="1"/>
  <c r="AF251" i="35"/>
  <c r="AG251" i="35" s="1"/>
  <c r="AF157" i="35"/>
  <c r="AG157" i="35" s="1"/>
  <c r="AF221" i="35"/>
  <c r="AG221" i="35" s="1"/>
  <c r="AF171" i="35"/>
  <c r="AG171" i="35" s="1"/>
  <c r="AF26" i="35"/>
  <c r="AG26" i="35" s="1"/>
  <c r="AF298" i="35"/>
  <c r="AG298" i="35" s="1"/>
  <c r="AF159" i="35"/>
  <c r="AG159" i="35" s="1"/>
  <c r="AF91" i="35"/>
  <c r="AG91" i="35" s="1"/>
  <c r="AF111" i="35"/>
  <c r="AG111" i="35" s="1"/>
  <c r="AF197" i="35"/>
  <c r="AG197" i="35" s="1"/>
  <c r="AF222" i="35"/>
  <c r="AG222" i="35" s="1"/>
  <c r="AF156" i="35"/>
  <c r="AG156" i="35" s="1"/>
  <c r="AF51" i="35"/>
  <c r="AG51" i="35" s="1"/>
  <c r="AF187" i="35"/>
  <c r="AG187" i="35" s="1"/>
  <c r="AF41" i="35"/>
  <c r="AG41" i="35" s="1"/>
  <c r="AF16" i="35"/>
  <c r="AG16" i="35" s="1"/>
  <c r="AF280" i="35"/>
  <c r="AG280" i="35" s="1"/>
  <c r="AF224" i="35"/>
  <c r="AG224" i="35" s="1"/>
  <c r="AF179" i="35"/>
  <c r="AG179" i="35" s="1"/>
  <c r="AF297" i="35"/>
  <c r="AG297" i="35" s="1"/>
  <c r="AF121" i="35"/>
  <c r="AG121" i="35" s="1"/>
  <c r="AF90" i="35"/>
  <c r="AG90" i="35" s="1"/>
  <c r="AF146" i="35"/>
  <c r="AG146" i="35" s="1"/>
  <c r="AF252" i="35"/>
  <c r="AG252" i="35" s="1"/>
  <c r="AF250" i="35"/>
  <c r="AG250" i="35" s="1"/>
  <c r="AF52" i="35"/>
  <c r="AG52" i="35" s="1"/>
  <c r="AF130" i="35"/>
  <c r="AG130" i="35" s="1"/>
  <c r="AF140" i="35"/>
  <c r="AG140" i="35" s="1"/>
  <c r="AF144" i="35"/>
  <c r="AG144" i="35" s="1"/>
  <c r="AF66" i="35"/>
  <c r="AG66" i="35" s="1"/>
  <c r="AF208" i="35"/>
  <c r="AG208" i="35" s="1"/>
  <c r="AF88" i="35"/>
  <c r="AG88" i="35" s="1"/>
  <c r="AF135" i="35"/>
  <c r="AG135" i="35" s="1"/>
  <c r="AF247" i="35"/>
  <c r="AG247" i="35" s="1"/>
  <c r="AF152" i="35"/>
  <c r="AG152" i="35" s="1"/>
  <c r="AF188" i="35"/>
  <c r="AG188" i="35" s="1"/>
  <c r="AF141" i="35"/>
  <c r="AG141" i="35" s="1"/>
  <c r="AF269" i="35"/>
  <c r="AG269" i="35" s="1"/>
  <c r="AF122" i="35"/>
  <c r="AG122" i="35" s="1"/>
  <c r="AF196" i="35"/>
  <c r="AG196" i="35" s="1"/>
  <c r="AF209" i="35"/>
  <c r="AG209" i="35" s="1"/>
  <c r="AF53" i="35"/>
  <c r="AG53" i="35" s="1"/>
  <c r="AF76" i="35"/>
  <c r="AG76" i="35" s="1"/>
  <c r="AF233" i="35"/>
  <c r="AG233" i="35" s="1"/>
  <c r="AF193" i="35"/>
  <c r="AG193" i="35" s="1"/>
  <c r="AF272" i="35"/>
  <c r="AG272" i="35" s="1"/>
  <c r="AF33" i="35"/>
  <c r="AG33" i="35" s="1"/>
  <c r="AF286" i="35"/>
  <c r="AG286" i="35" s="1"/>
  <c r="AF54" i="35"/>
  <c r="AG54" i="35" s="1"/>
  <c r="AF31" i="35"/>
  <c r="AG31" i="35" s="1"/>
  <c r="AF95" i="35"/>
  <c r="AG95" i="35" s="1"/>
  <c r="AF63" i="35"/>
  <c r="AG63" i="35" s="1"/>
  <c r="AF58" i="35"/>
  <c r="AG58" i="35" s="1"/>
  <c r="AF39" i="35"/>
  <c r="AG39" i="35" s="1"/>
  <c r="AF104" i="35"/>
  <c r="AG104" i="35" s="1"/>
  <c r="AF228" i="35"/>
  <c r="AG228" i="35" s="1"/>
  <c r="AF147" i="35"/>
  <c r="AG147" i="35" s="1"/>
  <c r="AF72" i="35"/>
  <c r="AG72" i="35" s="1"/>
  <c r="AF48" i="35"/>
  <c r="AG48" i="35" s="1"/>
  <c r="AF136" i="35"/>
  <c r="AG136" i="35" s="1"/>
  <c r="AF242" i="35"/>
  <c r="AG242" i="35" s="1"/>
  <c r="AF264" i="35"/>
  <c r="AG264" i="35" s="1"/>
  <c r="AF278" i="35"/>
  <c r="AG278" i="35" s="1"/>
  <c r="AF170" i="35"/>
  <c r="AG170" i="35" s="1"/>
  <c r="AF168" i="35"/>
  <c r="AG168" i="35" s="1"/>
  <c r="AF56" i="35"/>
  <c r="AG56" i="35" s="1"/>
  <c r="AF288" i="35"/>
  <c r="AG288" i="35" s="1"/>
  <c r="AF290" i="35"/>
  <c r="AG290" i="35" s="1"/>
  <c r="AF246" i="35"/>
  <c r="AG246" i="35" s="1"/>
  <c r="AF25" i="35"/>
  <c r="AG25" i="35" s="1"/>
  <c r="AF79" i="35"/>
  <c r="AG79" i="35" s="1"/>
  <c r="AF77" i="35"/>
  <c r="AG77" i="35" s="1"/>
  <c r="AF17" i="35"/>
  <c r="AG17" i="35" s="1"/>
  <c r="AF44" i="35"/>
  <c r="AG44" i="35" s="1"/>
  <c r="AF270" i="35"/>
  <c r="AG270" i="35" s="1"/>
  <c r="AF223" i="35"/>
  <c r="AG223" i="35" s="1"/>
  <c r="AF84" i="35"/>
  <c r="AG84" i="35" s="1"/>
  <c r="AF97" i="35"/>
  <c r="AG97" i="35" s="1"/>
  <c r="AF32" i="35"/>
  <c r="AG32" i="35" s="1"/>
  <c r="AF109" i="35"/>
  <c r="AG109" i="35" s="1"/>
  <c r="AF299" i="35"/>
  <c r="AG299" i="35" s="1"/>
  <c r="AF21" i="35"/>
  <c r="AG21" i="35" s="1"/>
  <c r="AF151" i="35"/>
  <c r="AG151" i="35" s="1"/>
  <c r="AF29" i="35"/>
  <c r="AG29" i="35" s="1"/>
  <c r="AF120" i="35"/>
  <c r="AG120" i="35" s="1"/>
  <c r="AF284" i="35"/>
  <c r="AG284" i="35" s="1"/>
  <c r="AF162" i="35"/>
  <c r="AG162" i="35" s="1"/>
  <c r="AF218" i="35"/>
  <c r="AG218" i="35" s="1"/>
  <c r="AF92" i="35"/>
  <c r="AG92" i="35" s="1"/>
  <c r="AF148" i="35"/>
  <c r="AG148" i="35" s="1"/>
  <c r="AF134" i="35"/>
  <c r="AG134" i="35" s="1"/>
  <c r="AF213" i="35"/>
  <c r="AG213" i="35" s="1"/>
  <c r="AF131" i="35"/>
  <c r="AG131" i="35" s="1"/>
  <c r="AF215" i="35"/>
  <c r="AG215" i="35" s="1"/>
  <c r="AF225" i="35"/>
  <c r="AG225" i="35" s="1"/>
  <c r="AF158" i="35"/>
  <c r="AG158" i="35" s="1"/>
  <c r="AF110" i="35"/>
  <c r="AG110" i="35" s="1"/>
  <c r="AF93" i="35"/>
  <c r="AG93" i="35" s="1"/>
  <c r="AF192" i="35"/>
  <c r="AG192" i="35" s="1"/>
  <c r="AF190" i="35"/>
  <c r="AG190" i="35" s="1"/>
  <c r="AF70" i="35"/>
  <c r="AG70" i="35" s="1"/>
  <c r="AF103" i="35"/>
  <c r="AG103" i="35" s="1"/>
  <c r="AF238" i="35"/>
  <c r="AG238" i="35" s="1"/>
  <c r="AF198" i="35"/>
  <c r="AG198" i="35" s="1"/>
  <c r="AF67" i="35"/>
  <c r="AG67" i="35" s="1"/>
  <c r="AF283" i="35"/>
  <c r="AG283" i="35" s="1"/>
  <c r="AF115" i="35"/>
  <c r="AG115" i="35" s="1"/>
  <c r="AF263" i="35"/>
  <c r="AG263" i="35" s="1"/>
  <c r="AF271" i="35"/>
  <c r="AG271" i="35" s="1"/>
  <c r="AF20" i="35"/>
  <c r="AG20" i="35" s="1"/>
  <c r="AF38" i="35"/>
  <c r="AG38" i="35" s="1"/>
  <c r="AF37" i="35"/>
  <c r="AG37" i="35" s="1"/>
  <c r="F10" i="3"/>
  <c r="AZ159" i="32"/>
  <c r="BA159" i="32"/>
  <c r="BB159" i="32"/>
  <c r="BC159" i="32"/>
  <c r="AZ160" i="32"/>
  <c r="BA160" i="32"/>
  <c r="BB160" i="32"/>
  <c r="BC160" i="32"/>
  <c r="AZ161" i="32"/>
  <c r="BA161" i="32"/>
  <c r="BB161" i="32"/>
  <c r="BC161" i="32"/>
  <c r="AZ162" i="32"/>
  <c r="BA162" i="32"/>
  <c r="BB162" i="32"/>
  <c r="BC162" i="32"/>
  <c r="AZ163" i="32"/>
  <c r="BA163" i="32"/>
  <c r="BB163" i="32"/>
  <c r="BC163" i="32"/>
  <c r="AZ164" i="32"/>
  <c r="BA164" i="32"/>
  <c r="BB164" i="32"/>
  <c r="BC164" i="32"/>
  <c r="AZ165" i="32"/>
  <c r="BA165" i="32"/>
  <c r="BB165" i="32"/>
  <c r="BC165" i="32"/>
  <c r="AZ166" i="32"/>
  <c r="BA166" i="32"/>
  <c r="BB166" i="32"/>
  <c r="BC166" i="32"/>
  <c r="AZ167" i="32"/>
  <c r="BA167" i="32"/>
  <c r="BB167" i="32"/>
  <c r="BC167" i="32"/>
  <c r="AZ168" i="32"/>
  <c r="BA168" i="32"/>
  <c r="BB168" i="32"/>
  <c r="BC168" i="32"/>
  <c r="AZ169" i="32"/>
  <c r="BA169" i="32"/>
  <c r="BB169" i="32"/>
  <c r="BC169" i="32"/>
  <c r="AZ170" i="32"/>
  <c r="BA170" i="32"/>
  <c r="BB170" i="32"/>
  <c r="BC170" i="32"/>
  <c r="AZ171" i="32"/>
  <c r="BA171" i="32"/>
  <c r="BB171" i="32"/>
  <c r="BC171" i="32"/>
  <c r="AZ172" i="32"/>
  <c r="BA172" i="32"/>
  <c r="BB172" i="32"/>
  <c r="BC172" i="32"/>
  <c r="AZ173" i="32"/>
  <c r="BA173" i="32"/>
  <c r="BB173" i="32"/>
  <c r="BC173" i="32"/>
  <c r="AZ174" i="32"/>
  <c r="BA174" i="32"/>
  <c r="BB174" i="32"/>
  <c r="BC174" i="32"/>
  <c r="AZ175" i="32"/>
  <c r="BA175" i="32"/>
  <c r="BB175" i="32"/>
  <c r="BC175" i="32"/>
  <c r="AZ176" i="32"/>
  <c r="BA176" i="32"/>
  <c r="BB176" i="32"/>
  <c r="BC176" i="32"/>
  <c r="AZ177" i="32"/>
  <c r="BA177" i="32"/>
  <c r="BB177" i="32"/>
  <c r="BC177" i="32"/>
  <c r="AZ178" i="32"/>
  <c r="BA178" i="32"/>
  <c r="BB178" i="32"/>
  <c r="BC178" i="32"/>
  <c r="AZ179" i="32"/>
  <c r="BA179" i="32"/>
  <c r="BB179" i="32"/>
  <c r="BC179" i="32"/>
  <c r="AZ180" i="32"/>
  <c r="BA180" i="32"/>
  <c r="BB180" i="32"/>
  <c r="BC180" i="32"/>
  <c r="AZ181" i="32"/>
  <c r="BA181" i="32"/>
  <c r="BB181" i="32"/>
  <c r="BC181" i="32"/>
  <c r="AZ182" i="32"/>
  <c r="BA182" i="32"/>
  <c r="BB182" i="32"/>
  <c r="BC182" i="32"/>
  <c r="AZ183" i="32"/>
  <c r="BA183" i="32"/>
  <c r="BB183" i="32"/>
  <c r="BC183" i="32"/>
  <c r="AZ184" i="32"/>
  <c r="BA184" i="32"/>
  <c r="BB184" i="32"/>
  <c r="BC184" i="32"/>
  <c r="AZ185" i="32"/>
  <c r="BA185" i="32"/>
  <c r="BB185" i="32"/>
  <c r="BC185" i="32"/>
  <c r="AZ186" i="32"/>
  <c r="BA186" i="32"/>
  <c r="BB186" i="32"/>
  <c r="BC186" i="32"/>
  <c r="AZ187" i="32"/>
  <c r="BA187" i="32"/>
  <c r="BB187" i="32"/>
  <c r="BC187" i="32"/>
  <c r="AZ188" i="32"/>
  <c r="BA188" i="32"/>
  <c r="BB188" i="32"/>
  <c r="BC188" i="32"/>
  <c r="AZ189" i="32"/>
  <c r="BA189" i="32"/>
  <c r="BB189" i="32"/>
  <c r="BC189" i="32"/>
  <c r="BD189" i="32"/>
  <c r="AZ190" i="32"/>
  <c r="BA190" i="32"/>
  <c r="BB190" i="32"/>
  <c r="BC190" i="32"/>
  <c r="AZ191" i="32"/>
  <c r="BA191" i="32"/>
  <c r="BB191" i="32"/>
  <c r="BC191" i="32"/>
  <c r="AZ192" i="32"/>
  <c r="BA192" i="32"/>
  <c r="BB192" i="32"/>
  <c r="BC192" i="32"/>
  <c r="AZ193" i="32"/>
  <c r="BA193" i="32"/>
  <c r="BB193" i="32"/>
  <c r="BC193" i="32"/>
  <c r="AZ194" i="32"/>
  <c r="BA194" i="32"/>
  <c r="BB194" i="32"/>
  <c r="BC194" i="32"/>
  <c r="AZ195" i="32"/>
  <c r="BA195" i="32"/>
  <c r="BB195" i="32"/>
  <c r="BC195" i="32"/>
  <c r="AZ196" i="32"/>
  <c r="BA196" i="32"/>
  <c r="BB196" i="32"/>
  <c r="BC196" i="32"/>
  <c r="AZ197" i="32"/>
  <c r="BA197" i="32"/>
  <c r="BB197" i="32"/>
  <c r="BC197" i="32"/>
  <c r="AZ198" i="32"/>
  <c r="BA198" i="32"/>
  <c r="BB198" i="32"/>
  <c r="BC198" i="32"/>
  <c r="AZ199" i="32"/>
  <c r="BA199" i="32"/>
  <c r="BB199" i="32"/>
  <c r="BC199" i="32"/>
  <c r="AZ200" i="32"/>
  <c r="BA200" i="32"/>
  <c r="BB200" i="32"/>
  <c r="BC200" i="32"/>
  <c r="AZ201" i="32"/>
  <c r="BA201" i="32"/>
  <c r="BB201" i="32"/>
  <c r="BC201" i="32"/>
  <c r="AZ202" i="32"/>
  <c r="BA202" i="32"/>
  <c r="BB202" i="32"/>
  <c r="BC202" i="32"/>
  <c r="AZ203" i="32"/>
  <c r="BA203" i="32"/>
  <c r="BB203" i="32"/>
  <c r="BC203" i="32"/>
  <c r="AZ204" i="32"/>
  <c r="BA204" i="32"/>
  <c r="BB204" i="32"/>
  <c r="BC204" i="32"/>
  <c r="AZ205" i="32"/>
  <c r="BA205" i="32"/>
  <c r="BB205" i="32"/>
  <c r="BC205" i="32"/>
  <c r="AZ206" i="32"/>
  <c r="BA206" i="32"/>
  <c r="BB206" i="32"/>
  <c r="BC206" i="32"/>
  <c r="AZ207" i="32"/>
  <c r="BA207" i="32"/>
  <c r="BB207" i="32"/>
  <c r="BC207" i="32"/>
  <c r="AZ208" i="32"/>
  <c r="BA208" i="32"/>
  <c r="BB208" i="32"/>
  <c r="BC208" i="32"/>
  <c r="AZ209" i="32"/>
  <c r="BA209" i="32"/>
  <c r="BB209" i="32"/>
  <c r="BC209" i="32"/>
  <c r="AZ210" i="32"/>
  <c r="BA210" i="32"/>
  <c r="BB210" i="32"/>
  <c r="BC210" i="32"/>
  <c r="AZ211" i="32"/>
  <c r="BA211" i="32"/>
  <c r="BB211" i="32"/>
  <c r="BC211" i="32"/>
  <c r="AZ212" i="32"/>
  <c r="BA212" i="32"/>
  <c r="BB212" i="32"/>
  <c r="BC212" i="32"/>
  <c r="AZ213" i="32"/>
  <c r="BA213" i="32"/>
  <c r="BB213" i="32"/>
  <c r="BC213" i="32"/>
  <c r="AZ214" i="32"/>
  <c r="BA214" i="32"/>
  <c r="BB214" i="32"/>
  <c r="BC214" i="32"/>
  <c r="AZ215" i="32"/>
  <c r="BA215" i="32"/>
  <c r="BB215" i="32"/>
  <c r="BC215" i="32"/>
  <c r="AZ216" i="32"/>
  <c r="BA216" i="32"/>
  <c r="BB216" i="32"/>
  <c r="BC216" i="32"/>
  <c r="AZ217" i="32"/>
  <c r="BA217" i="32"/>
  <c r="BB217" i="32"/>
  <c r="BC217" i="32"/>
  <c r="AZ218" i="32"/>
  <c r="BA218" i="32"/>
  <c r="BB218" i="32"/>
  <c r="BC218" i="32"/>
  <c r="AZ219" i="32"/>
  <c r="BA219" i="32"/>
  <c r="BB219" i="32"/>
  <c r="BC219" i="32"/>
  <c r="AZ220" i="32"/>
  <c r="BA220" i="32"/>
  <c r="BB220" i="32"/>
  <c r="BC220" i="32"/>
  <c r="AZ221" i="32"/>
  <c r="BA221" i="32"/>
  <c r="BB221" i="32"/>
  <c r="BC221" i="32"/>
  <c r="AZ222" i="32"/>
  <c r="BA222" i="32"/>
  <c r="BB222" i="32"/>
  <c r="BC222" i="32"/>
  <c r="AZ223" i="32"/>
  <c r="BA223" i="32"/>
  <c r="BB223" i="32"/>
  <c r="BC223" i="32"/>
  <c r="AZ224" i="32"/>
  <c r="BA224" i="32"/>
  <c r="BB224" i="32"/>
  <c r="BC224" i="32"/>
  <c r="AZ225" i="32"/>
  <c r="BA225" i="32"/>
  <c r="BB225" i="32"/>
  <c r="BC225" i="32"/>
  <c r="AZ226" i="32"/>
  <c r="BA226" i="32"/>
  <c r="BB226" i="32"/>
  <c r="BC226" i="32"/>
  <c r="AZ227" i="32"/>
  <c r="BA227" i="32"/>
  <c r="BB227" i="32"/>
  <c r="BC227" i="32"/>
  <c r="AZ228" i="32"/>
  <c r="BA228" i="32"/>
  <c r="BB228" i="32"/>
  <c r="BC228" i="32"/>
  <c r="AZ229" i="32"/>
  <c r="BA229" i="32"/>
  <c r="BB229" i="32"/>
  <c r="BC229" i="32"/>
  <c r="AZ230" i="32"/>
  <c r="BA230" i="32"/>
  <c r="BB230" i="32"/>
  <c r="BC230" i="32"/>
  <c r="AZ231" i="32"/>
  <c r="BA231" i="32"/>
  <c r="BB231" i="32"/>
  <c r="BC231" i="32"/>
  <c r="AZ232" i="32"/>
  <c r="BA232" i="32"/>
  <c r="BB232" i="32"/>
  <c r="BC232" i="32"/>
  <c r="AZ233" i="32"/>
  <c r="BA233" i="32"/>
  <c r="BB233" i="32"/>
  <c r="BC233" i="32"/>
  <c r="AZ234" i="32"/>
  <c r="BA234" i="32"/>
  <c r="BB234" i="32"/>
  <c r="BC234" i="32"/>
  <c r="AZ235" i="32"/>
  <c r="BA235" i="32"/>
  <c r="BB235" i="32"/>
  <c r="BC235" i="32"/>
  <c r="AZ236" i="32"/>
  <c r="BA236" i="32"/>
  <c r="BB236" i="32"/>
  <c r="BC236" i="32"/>
  <c r="AZ237" i="32"/>
  <c r="BA237" i="32"/>
  <c r="BB237" i="32"/>
  <c r="BC237" i="32"/>
  <c r="AZ238" i="32"/>
  <c r="BA238" i="32"/>
  <c r="BB238" i="32"/>
  <c r="BC238" i="32"/>
  <c r="AZ239" i="32"/>
  <c r="BA239" i="32"/>
  <c r="BB239" i="32"/>
  <c r="BC239" i="32"/>
  <c r="AZ240" i="32"/>
  <c r="BA240" i="32"/>
  <c r="BB240" i="32"/>
  <c r="BC240" i="32"/>
  <c r="AZ241" i="32"/>
  <c r="BA241" i="32"/>
  <c r="BB241" i="32"/>
  <c r="BC241" i="32"/>
  <c r="AZ242" i="32"/>
  <c r="BA242" i="32"/>
  <c r="BB242" i="32"/>
  <c r="BC242" i="32"/>
  <c r="AZ243" i="32"/>
  <c r="BA243" i="32"/>
  <c r="BB243" i="32"/>
  <c r="BC243" i="32"/>
  <c r="AZ244" i="32"/>
  <c r="BA244" i="32"/>
  <c r="BB244" i="32"/>
  <c r="BC244" i="32"/>
  <c r="AZ245" i="32"/>
  <c r="BA245" i="32"/>
  <c r="BB245" i="32"/>
  <c r="BC245" i="32"/>
  <c r="AZ246" i="32"/>
  <c r="BA246" i="32"/>
  <c r="BB246" i="32"/>
  <c r="BC246" i="32"/>
  <c r="AZ247" i="32"/>
  <c r="BA247" i="32"/>
  <c r="BB247" i="32"/>
  <c r="BC247" i="32"/>
  <c r="AZ248" i="32"/>
  <c r="BA248" i="32"/>
  <c r="BB248" i="32"/>
  <c r="BC248" i="32"/>
  <c r="AZ249" i="32"/>
  <c r="BA249" i="32"/>
  <c r="BB249" i="32"/>
  <c r="BC249" i="32"/>
  <c r="AZ250" i="32"/>
  <c r="BA250" i="32"/>
  <c r="BB250" i="32"/>
  <c r="BC250" i="32"/>
  <c r="AZ251" i="32"/>
  <c r="BA251" i="32"/>
  <c r="BB251" i="32"/>
  <c r="BC251" i="32"/>
  <c r="AZ252" i="32"/>
  <c r="BA252" i="32"/>
  <c r="BB252" i="32"/>
  <c r="BC252" i="32"/>
  <c r="AZ253" i="32"/>
  <c r="BA253" i="32"/>
  <c r="BB253" i="32"/>
  <c r="BC253" i="32"/>
  <c r="AZ254" i="32"/>
  <c r="BA254" i="32"/>
  <c r="BB254" i="32"/>
  <c r="BC254" i="32"/>
  <c r="AZ255" i="32"/>
  <c r="BA255" i="32"/>
  <c r="BB255" i="32"/>
  <c r="BC255" i="32"/>
  <c r="AZ256" i="32"/>
  <c r="BA256" i="32"/>
  <c r="BB256" i="32"/>
  <c r="BC256" i="32"/>
  <c r="AZ257" i="32"/>
  <c r="BA257" i="32"/>
  <c r="BB257" i="32"/>
  <c r="BC257" i="32"/>
  <c r="AZ258" i="32"/>
  <c r="BA258" i="32"/>
  <c r="BB258" i="32"/>
  <c r="BC258" i="32"/>
  <c r="AZ259" i="32"/>
  <c r="BA259" i="32"/>
  <c r="BB259" i="32"/>
  <c r="BC259" i="32"/>
  <c r="AZ260" i="32"/>
  <c r="BA260" i="32"/>
  <c r="BB260" i="32"/>
  <c r="BC260" i="32"/>
  <c r="AZ261" i="32"/>
  <c r="BA261" i="32"/>
  <c r="BB261" i="32"/>
  <c r="BC261" i="32"/>
  <c r="AZ262" i="32"/>
  <c r="BA262" i="32"/>
  <c r="BB262" i="32"/>
  <c r="BC262" i="32"/>
  <c r="AZ263" i="32"/>
  <c r="BA263" i="32"/>
  <c r="BB263" i="32"/>
  <c r="BC263" i="32"/>
  <c r="AZ264" i="32"/>
  <c r="BA264" i="32"/>
  <c r="BB264" i="32"/>
  <c r="BC264" i="32"/>
  <c r="AZ265" i="32"/>
  <c r="BA265" i="32"/>
  <c r="BB265" i="32"/>
  <c r="BC265" i="32"/>
  <c r="AZ266" i="32"/>
  <c r="BA266" i="32"/>
  <c r="BB266" i="32"/>
  <c r="BC266" i="32"/>
  <c r="AZ267" i="32"/>
  <c r="BA267" i="32"/>
  <c r="BB267" i="32"/>
  <c r="BC267" i="32"/>
  <c r="AZ268" i="32"/>
  <c r="BA268" i="32"/>
  <c r="BB268" i="32"/>
  <c r="BC268" i="32"/>
  <c r="AZ269" i="32"/>
  <c r="BA269" i="32"/>
  <c r="BB269" i="32"/>
  <c r="BC269" i="32"/>
  <c r="AZ270" i="32"/>
  <c r="BA270" i="32"/>
  <c r="BB270" i="32"/>
  <c r="BC270" i="32"/>
  <c r="AZ271" i="32"/>
  <c r="BA271" i="32"/>
  <c r="BB271" i="32"/>
  <c r="BC271" i="32"/>
  <c r="AZ272" i="32"/>
  <c r="BA272" i="32"/>
  <c r="BB272" i="32"/>
  <c r="BC272" i="32"/>
  <c r="AZ273" i="32"/>
  <c r="BA273" i="32"/>
  <c r="BB273" i="32"/>
  <c r="BC273" i="32"/>
  <c r="AZ274" i="32"/>
  <c r="BA274" i="32"/>
  <c r="BB274" i="32"/>
  <c r="BC274" i="32"/>
  <c r="AZ275" i="32"/>
  <c r="BA275" i="32"/>
  <c r="BB275" i="32"/>
  <c r="BC275" i="32"/>
  <c r="AZ276" i="32"/>
  <c r="BA276" i="32"/>
  <c r="BB276" i="32"/>
  <c r="BC276" i="32"/>
  <c r="AZ277" i="32"/>
  <c r="BA277" i="32"/>
  <c r="BB277" i="32"/>
  <c r="BC277" i="32"/>
  <c r="AZ278" i="32"/>
  <c r="BA278" i="32"/>
  <c r="BB278" i="32"/>
  <c r="BC278" i="32"/>
  <c r="AZ279" i="32"/>
  <c r="BA279" i="32"/>
  <c r="BB279" i="32"/>
  <c r="BC279" i="32"/>
  <c r="AZ280" i="32"/>
  <c r="BA280" i="32"/>
  <c r="BB280" i="32"/>
  <c r="BC280" i="32"/>
  <c r="AZ281" i="32"/>
  <c r="BA281" i="32"/>
  <c r="BB281" i="32"/>
  <c r="BC281" i="32"/>
  <c r="AZ282" i="32"/>
  <c r="BA282" i="32"/>
  <c r="BB282" i="32"/>
  <c r="BC282" i="32"/>
  <c r="AZ283" i="32"/>
  <c r="BA283" i="32"/>
  <c r="BB283" i="32"/>
  <c r="BC283" i="32"/>
  <c r="AZ284" i="32"/>
  <c r="BA284" i="32"/>
  <c r="BB284" i="32"/>
  <c r="BC284" i="32"/>
  <c r="AZ285" i="32"/>
  <c r="BA285" i="32"/>
  <c r="BB285" i="32"/>
  <c r="BC285" i="32"/>
  <c r="AZ286" i="32"/>
  <c r="BA286" i="32"/>
  <c r="BB286" i="32"/>
  <c r="BC286" i="32"/>
  <c r="AZ287" i="32"/>
  <c r="BA287" i="32"/>
  <c r="BB287" i="32"/>
  <c r="BC287" i="32"/>
  <c r="AZ288" i="32"/>
  <c r="BA288" i="32"/>
  <c r="BB288" i="32"/>
  <c r="BC288" i="32"/>
  <c r="AZ289" i="32"/>
  <c r="BA289" i="32"/>
  <c r="BB289" i="32"/>
  <c r="BC289" i="32"/>
  <c r="AZ290" i="32"/>
  <c r="BA290" i="32"/>
  <c r="BB290" i="32"/>
  <c r="BC290" i="32"/>
  <c r="AZ291" i="32"/>
  <c r="BA291" i="32"/>
  <c r="BB291" i="32"/>
  <c r="BC291" i="32"/>
  <c r="AZ292" i="32"/>
  <c r="BA292" i="32"/>
  <c r="BB292" i="32"/>
  <c r="BC292" i="32"/>
  <c r="AZ293" i="32"/>
  <c r="BA293" i="32"/>
  <c r="BB293" i="32"/>
  <c r="BC293" i="32"/>
  <c r="AZ294" i="32"/>
  <c r="BA294" i="32"/>
  <c r="BB294" i="32"/>
  <c r="BC294" i="32"/>
  <c r="AZ295" i="32"/>
  <c r="BA295" i="32"/>
  <c r="BB295" i="32"/>
  <c r="BC295" i="32"/>
  <c r="AZ296" i="32"/>
  <c r="BA296" i="32"/>
  <c r="BB296" i="32"/>
  <c r="BC296" i="32"/>
  <c r="AZ297" i="32"/>
  <c r="BA297" i="32"/>
  <c r="BB297" i="32"/>
  <c r="BC297" i="32"/>
  <c r="AZ298" i="32"/>
  <c r="BA298" i="32"/>
  <c r="BB298" i="32"/>
  <c r="BC298" i="32"/>
  <c r="AZ299" i="32"/>
  <c r="BA299" i="32"/>
  <c r="BB299" i="32"/>
  <c r="BC299" i="32"/>
  <c r="AZ300" i="32"/>
  <c r="BA300" i="32"/>
  <c r="BB300" i="32"/>
  <c r="BC300" i="32"/>
  <c r="AZ301" i="32"/>
  <c r="BA301" i="32"/>
  <c r="BB301" i="32"/>
  <c r="BC301" i="32"/>
  <c r="AZ302" i="32"/>
  <c r="BA302" i="32"/>
  <c r="BB302" i="32"/>
  <c r="BC302" i="32"/>
  <c r="AZ303" i="32"/>
  <c r="BA303" i="32"/>
  <c r="BB303" i="32"/>
  <c r="BC303" i="32"/>
  <c r="AZ18" i="32"/>
  <c r="BA18" i="32"/>
  <c r="BB18" i="32"/>
  <c r="BC18" i="32"/>
  <c r="AZ19" i="32"/>
  <c r="BA19" i="32"/>
  <c r="BB19" i="32"/>
  <c r="BC19" i="32"/>
  <c r="AZ20" i="32"/>
  <c r="BA20" i="32"/>
  <c r="BB20" i="32"/>
  <c r="BC20" i="32"/>
  <c r="AZ21" i="32"/>
  <c r="BA21" i="32"/>
  <c r="BB21" i="32"/>
  <c r="BC21" i="32"/>
  <c r="AZ22" i="32"/>
  <c r="BA22" i="32"/>
  <c r="BB22" i="32"/>
  <c r="BC22" i="32"/>
  <c r="AZ23" i="32"/>
  <c r="BA23" i="32"/>
  <c r="BB23" i="32"/>
  <c r="BC23" i="32"/>
  <c r="AZ24" i="32"/>
  <c r="BA24" i="32"/>
  <c r="BB24" i="32"/>
  <c r="BC24" i="32"/>
  <c r="AZ25" i="32"/>
  <c r="BA25" i="32"/>
  <c r="BB25" i="32"/>
  <c r="BC25" i="32"/>
  <c r="AZ26" i="32"/>
  <c r="BA26" i="32"/>
  <c r="BB26" i="32"/>
  <c r="BC26" i="32"/>
  <c r="AZ27" i="32"/>
  <c r="BA27" i="32"/>
  <c r="BB27" i="32"/>
  <c r="BC27" i="32"/>
  <c r="AZ28" i="32"/>
  <c r="BA28" i="32"/>
  <c r="BB28" i="32"/>
  <c r="BC28" i="32"/>
  <c r="AZ29" i="32"/>
  <c r="BA29" i="32"/>
  <c r="BB29" i="32"/>
  <c r="BC29" i="32"/>
  <c r="AZ30" i="32"/>
  <c r="BA30" i="32"/>
  <c r="BB30" i="32"/>
  <c r="BC30" i="32"/>
  <c r="AZ31" i="32"/>
  <c r="BA31" i="32"/>
  <c r="BB31" i="32"/>
  <c r="BC31" i="32"/>
  <c r="AZ32" i="32"/>
  <c r="BA32" i="32"/>
  <c r="BB32" i="32"/>
  <c r="BC32" i="32"/>
  <c r="AZ33" i="32"/>
  <c r="BA33" i="32"/>
  <c r="BB33" i="32"/>
  <c r="BC33" i="32"/>
  <c r="AZ34" i="32"/>
  <c r="BA34" i="32"/>
  <c r="BB34" i="32"/>
  <c r="BC34" i="32"/>
  <c r="AZ35" i="32"/>
  <c r="BA35" i="32"/>
  <c r="BB35" i="32"/>
  <c r="BC35" i="32"/>
  <c r="AZ36" i="32"/>
  <c r="BA36" i="32"/>
  <c r="BB36" i="32"/>
  <c r="BC36" i="32"/>
  <c r="AZ37" i="32"/>
  <c r="BA37" i="32"/>
  <c r="BB37" i="32"/>
  <c r="BC37" i="32"/>
  <c r="AZ38" i="32"/>
  <c r="BA38" i="32"/>
  <c r="BB38" i="32"/>
  <c r="BC38" i="32"/>
  <c r="AZ39" i="32"/>
  <c r="BA39" i="32"/>
  <c r="BB39" i="32"/>
  <c r="BC39" i="32"/>
  <c r="AZ40" i="32"/>
  <c r="BA40" i="32"/>
  <c r="BB40" i="32"/>
  <c r="BC40" i="32"/>
  <c r="AZ41" i="32"/>
  <c r="BA41" i="32"/>
  <c r="BB41" i="32"/>
  <c r="BC41" i="32"/>
  <c r="AZ42" i="32"/>
  <c r="BA42" i="32"/>
  <c r="BB42" i="32"/>
  <c r="BC42" i="32"/>
  <c r="AZ43" i="32"/>
  <c r="BA43" i="32"/>
  <c r="BB43" i="32"/>
  <c r="BC43" i="32"/>
  <c r="AZ44" i="32"/>
  <c r="BA44" i="32"/>
  <c r="BB44" i="32"/>
  <c r="BC44" i="32"/>
  <c r="AZ45" i="32"/>
  <c r="BA45" i="32"/>
  <c r="BB45" i="32"/>
  <c r="BC45" i="32"/>
  <c r="AZ46" i="32"/>
  <c r="BA46" i="32"/>
  <c r="BB46" i="32"/>
  <c r="BC46" i="32"/>
  <c r="AZ47" i="32"/>
  <c r="BA47" i="32"/>
  <c r="BB47" i="32"/>
  <c r="BC47" i="32"/>
  <c r="AZ48" i="32"/>
  <c r="BA48" i="32"/>
  <c r="BB48" i="32"/>
  <c r="BC48" i="32"/>
  <c r="AZ49" i="32"/>
  <c r="BA49" i="32"/>
  <c r="BB49" i="32"/>
  <c r="BC49" i="32"/>
  <c r="AZ50" i="32"/>
  <c r="BA50" i="32"/>
  <c r="BB50" i="32"/>
  <c r="BC50" i="32"/>
  <c r="AZ51" i="32"/>
  <c r="BA51" i="32"/>
  <c r="BB51" i="32"/>
  <c r="BC51" i="32"/>
  <c r="AZ52" i="32"/>
  <c r="BA52" i="32"/>
  <c r="BB52" i="32"/>
  <c r="BC52" i="32"/>
  <c r="AZ53" i="32"/>
  <c r="BA53" i="32"/>
  <c r="BB53" i="32"/>
  <c r="BC53" i="32"/>
  <c r="AZ54" i="32"/>
  <c r="BA54" i="32"/>
  <c r="BB54" i="32"/>
  <c r="BC54" i="32"/>
  <c r="AZ55" i="32"/>
  <c r="BA55" i="32"/>
  <c r="BB55" i="32"/>
  <c r="BC55" i="32"/>
  <c r="AZ56" i="32"/>
  <c r="BA56" i="32"/>
  <c r="BB56" i="32"/>
  <c r="BC56" i="32"/>
  <c r="AZ57" i="32"/>
  <c r="BA57" i="32"/>
  <c r="BB57" i="32"/>
  <c r="BC57" i="32"/>
  <c r="AZ58" i="32"/>
  <c r="BA58" i="32"/>
  <c r="BB58" i="32"/>
  <c r="BC58" i="32"/>
  <c r="AZ59" i="32"/>
  <c r="BA59" i="32"/>
  <c r="BB59" i="32"/>
  <c r="BC59" i="32"/>
  <c r="AZ60" i="32"/>
  <c r="BA60" i="32"/>
  <c r="BB60" i="32"/>
  <c r="BC60" i="32"/>
  <c r="AZ61" i="32"/>
  <c r="BA61" i="32"/>
  <c r="BB61" i="32"/>
  <c r="BC61" i="32"/>
  <c r="AZ62" i="32"/>
  <c r="BA62" i="32"/>
  <c r="BB62" i="32"/>
  <c r="BC62" i="32"/>
  <c r="AZ63" i="32"/>
  <c r="BA63" i="32"/>
  <c r="BB63" i="32"/>
  <c r="BC63" i="32"/>
  <c r="AZ64" i="32"/>
  <c r="BA64" i="32"/>
  <c r="BB64" i="32"/>
  <c r="BC64" i="32"/>
  <c r="AZ65" i="32"/>
  <c r="BA65" i="32"/>
  <c r="BB65" i="32"/>
  <c r="BC65" i="32"/>
  <c r="AZ66" i="32"/>
  <c r="BA66" i="32"/>
  <c r="BB66" i="32"/>
  <c r="BC66" i="32"/>
  <c r="AZ67" i="32"/>
  <c r="BA67" i="32"/>
  <c r="BB67" i="32"/>
  <c r="BC67" i="32"/>
  <c r="AZ68" i="32"/>
  <c r="BA68" i="32"/>
  <c r="BB68" i="32"/>
  <c r="BC68" i="32"/>
  <c r="AZ69" i="32"/>
  <c r="BA69" i="32"/>
  <c r="BB69" i="32"/>
  <c r="BC69" i="32"/>
  <c r="AZ70" i="32"/>
  <c r="BA70" i="32"/>
  <c r="BB70" i="32"/>
  <c r="BC70" i="32"/>
  <c r="AZ71" i="32"/>
  <c r="BA71" i="32"/>
  <c r="BB71" i="32"/>
  <c r="BC71" i="32"/>
  <c r="AZ72" i="32"/>
  <c r="BA72" i="32"/>
  <c r="BB72" i="32"/>
  <c r="BC72" i="32"/>
  <c r="AZ73" i="32"/>
  <c r="BA73" i="32"/>
  <c r="BB73" i="32"/>
  <c r="BC73" i="32"/>
  <c r="AZ74" i="32"/>
  <c r="BA74" i="32"/>
  <c r="BB74" i="32"/>
  <c r="BC74" i="32"/>
  <c r="AZ75" i="32"/>
  <c r="BA75" i="32"/>
  <c r="BB75" i="32"/>
  <c r="BC75" i="32"/>
  <c r="AZ76" i="32"/>
  <c r="BA76" i="32"/>
  <c r="BB76" i="32"/>
  <c r="BC76" i="32"/>
  <c r="AZ77" i="32"/>
  <c r="BA77" i="32"/>
  <c r="BB77" i="32"/>
  <c r="BC77" i="32"/>
  <c r="AZ78" i="32"/>
  <c r="BA78" i="32"/>
  <c r="BB78" i="32"/>
  <c r="BC78" i="32"/>
  <c r="AZ79" i="32"/>
  <c r="BA79" i="32"/>
  <c r="BB79" i="32"/>
  <c r="BC79" i="32"/>
  <c r="AZ80" i="32"/>
  <c r="BA80" i="32"/>
  <c r="BB80" i="32"/>
  <c r="BC80" i="32"/>
  <c r="AZ81" i="32"/>
  <c r="BA81" i="32"/>
  <c r="BB81" i="32"/>
  <c r="BC81" i="32"/>
  <c r="AZ82" i="32"/>
  <c r="BA82" i="32"/>
  <c r="BB82" i="32"/>
  <c r="BC82" i="32"/>
  <c r="AZ83" i="32"/>
  <c r="BA83" i="32"/>
  <c r="BB83" i="32"/>
  <c r="BC83" i="32"/>
  <c r="AZ84" i="32"/>
  <c r="BA84" i="32"/>
  <c r="BB84" i="32"/>
  <c r="BC84" i="32"/>
  <c r="AZ85" i="32"/>
  <c r="BA85" i="32"/>
  <c r="BB85" i="32"/>
  <c r="BC85" i="32"/>
  <c r="AZ86" i="32"/>
  <c r="BA86" i="32"/>
  <c r="BB86" i="32"/>
  <c r="BC86" i="32"/>
  <c r="AZ87" i="32"/>
  <c r="BA87" i="32"/>
  <c r="BB87" i="32"/>
  <c r="BC87" i="32"/>
  <c r="AZ88" i="32"/>
  <c r="BA88" i="32"/>
  <c r="BB88" i="32"/>
  <c r="BC88" i="32"/>
  <c r="AZ89" i="32"/>
  <c r="BA89" i="32"/>
  <c r="BB89" i="32"/>
  <c r="BC89" i="32"/>
  <c r="AZ90" i="32"/>
  <c r="BA90" i="32"/>
  <c r="BB90" i="32"/>
  <c r="BC90" i="32"/>
  <c r="AZ91" i="32"/>
  <c r="BA91" i="32"/>
  <c r="BB91" i="32"/>
  <c r="BC91" i="32"/>
  <c r="AZ92" i="32"/>
  <c r="BA92" i="32"/>
  <c r="BB92" i="32"/>
  <c r="BC92" i="32"/>
  <c r="AZ93" i="32"/>
  <c r="BA93" i="32"/>
  <c r="BB93" i="32"/>
  <c r="BC93" i="32"/>
  <c r="AZ94" i="32"/>
  <c r="BA94" i="32"/>
  <c r="BB94" i="32"/>
  <c r="BC94" i="32"/>
  <c r="AZ95" i="32"/>
  <c r="BA95" i="32"/>
  <c r="BB95" i="32"/>
  <c r="BC95" i="32"/>
  <c r="AZ96" i="32"/>
  <c r="BA96" i="32"/>
  <c r="BB96" i="32"/>
  <c r="BC96" i="32"/>
  <c r="AZ97" i="32"/>
  <c r="BA97" i="32"/>
  <c r="BB97" i="32"/>
  <c r="BC97" i="32"/>
  <c r="AZ98" i="32"/>
  <c r="BA98" i="32"/>
  <c r="BB98" i="32"/>
  <c r="BC98" i="32"/>
  <c r="AZ99" i="32"/>
  <c r="BA99" i="32"/>
  <c r="BB99" i="32"/>
  <c r="BC99" i="32"/>
  <c r="AZ100" i="32"/>
  <c r="BA100" i="32"/>
  <c r="BB100" i="32"/>
  <c r="BC100" i="32"/>
  <c r="AZ101" i="32"/>
  <c r="BA101" i="32"/>
  <c r="BB101" i="32"/>
  <c r="BC101" i="32"/>
  <c r="AZ102" i="32"/>
  <c r="BA102" i="32"/>
  <c r="BB102" i="32"/>
  <c r="BC102" i="32"/>
  <c r="AZ103" i="32"/>
  <c r="BA103" i="32"/>
  <c r="BB103" i="32"/>
  <c r="BC103" i="32"/>
  <c r="AZ104" i="32"/>
  <c r="BA104" i="32"/>
  <c r="BB104" i="32"/>
  <c r="BC104" i="32"/>
  <c r="AZ105" i="32"/>
  <c r="BA105" i="32"/>
  <c r="BB105" i="32"/>
  <c r="BC105" i="32"/>
  <c r="AZ106" i="32"/>
  <c r="BA106" i="32"/>
  <c r="BB106" i="32"/>
  <c r="BC106" i="32"/>
  <c r="AZ107" i="32"/>
  <c r="BA107" i="32"/>
  <c r="BB107" i="32"/>
  <c r="BC107" i="32"/>
  <c r="AZ108" i="32"/>
  <c r="BA108" i="32"/>
  <c r="BB108" i="32"/>
  <c r="BC108" i="32"/>
  <c r="AZ109" i="32"/>
  <c r="BA109" i="32"/>
  <c r="BB109" i="32"/>
  <c r="BC109" i="32"/>
  <c r="AZ110" i="32"/>
  <c r="BA110" i="32"/>
  <c r="BB110" i="32"/>
  <c r="BC110" i="32"/>
  <c r="AZ111" i="32"/>
  <c r="BA111" i="32"/>
  <c r="BB111" i="32"/>
  <c r="BC111" i="32"/>
  <c r="AZ112" i="32"/>
  <c r="BA112" i="32"/>
  <c r="BB112" i="32"/>
  <c r="BC112" i="32"/>
  <c r="AZ113" i="32"/>
  <c r="BA113" i="32"/>
  <c r="BB113" i="32"/>
  <c r="BC113" i="32"/>
  <c r="AZ114" i="32"/>
  <c r="BA114" i="32"/>
  <c r="BB114" i="32"/>
  <c r="BC114" i="32"/>
  <c r="AZ115" i="32"/>
  <c r="BA115" i="32"/>
  <c r="BB115" i="32"/>
  <c r="BC115" i="32"/>
  <c r="AZ116" i="32"/>
  <c r="BA116" i="32"/>
  <c r="BB116" i="32"/>
  <c r="BC116" i="32"/>
  <c r="AZ117" i="32"/>
  <c r="BA117" i="32"/>
  <c r="BB117" i="32"/>
  <c r="BC117" i="32"/>
  <c r="AZ118" i="32"/>
  <c r="BA118" i="32"/>
  <c r="BB118" i="32"/>
  <c r="BC118" i="32"/>
  <c r="AZ119" i="32"/>
  <c r="BA119" i="32"/>
  <c r="BB119" i="32"/>
  <c r="BC119" i="32"/>
  <c r="AZ120" i="32"/>
  <c r="BA120" i="32"/>
  <c r="BB120" i="32"/>
  <c r="BC120" i="32"/>
  <c r="AZ121" i="32"/>
  <c r="BA121" i="32"/>
  <c r="BB121" i="32"/>
  <c r="BC121" i="32"/>
  <c r="AZ122" i="32"/>
  <c r="BA122" i="32"/>
  <c r="BB122" i="32"/>
  <c r="BC122" i="32"/>
  <c r="AZ123" i="32"/>
  <c r="BA123" i="32"/>
  <c r="BB123" i="32"/>
  <c r="BC123" i="32"/>
  <c r="AZ124" i="32"/>
  <c r="BA124" i="32"/>
  <c r="BB124" i="32"/>
  <c r="BC124" i="32"/>
  <c r="AZ125" i="32"/>
  <c r="BA125" i="32"/>
  <c r="BB125" i="32"/>
  <c r="BC125" i="32"/>
  <c r="AZ126" i="32"/>
  <c r="BA126" i="32"/>
  <c r="BB126" i="32"/>
  <c r="BC126" i="32"/>
  <c r="AZ127" i="32"/>
  <c r="BA127" i="32"/>
  <c r="BB127" i="32"/>
  <c r="BC127" i="32"/>
  <c r="AZ128" i="32"/>
  <c r="BA128" i="32"/>
  <c r="BB128" i="32"/>
  <c r="BC128" i="32"/>
  <c r="AZ129" i="32"/>
  <c r="BA129" i="32"/>
  <c r="BB129" i="32"/>
  <c r="BC129" i="32"/>
  <c r="AZ130" i="32"/>
  <c r="BA130" i="32"/>
  <c r="BB130" i="32"/>
  <c r="BC130" i="32"/>
  <c r="AZ131" i="32"/>
  <c r="BA131" i="32"/>
  <c r="BB131" i="32"/>
  <c r="BC131" i="32"/>
  <c r="AZ132" i="32"/>
  <c r="BA132" i="32"/>
  <c r="BB132" i="32"/>
  <c r="BC132" i="32"/>
  <c r="AZ133" i="32"/>
  <c r="BA133" i="32"/>
  <c r="BB133" i="32"/>
  <c r="BC133" i="32"/>
  <c r="AZ134" i="32"/>
  <c r="BA134" i="32"/>
  <c r="BB134" i="32"/>
  <c r="BC134" i="32"/>
  <c r="AZ135" i="32"/>
  <c r="BA135" i="32"/>
  <c r="BB135" i="32"/>
  <c r="BC135" i="32"/>
  <c r="AZ136" i="32"/>
  <c r="BA136" i="32"/>
  <c r="BB136" i="32"/>
  <c r="BC136" i="32"/>
  <c r="AZ137" i="32"/>
  <c r="BA137" i="32"/>
  <c r="BB137" i="32"/>
  <c r="BC137" i="32"/>
  <c r="AZ138" i="32"/>
  <c r="BA138" i="32"/>
  <c r="BB138" i="32"/>
  <c r="BC138" i="32"/>
  <c r="AZ139" i="32"/>
  <c r="BA139" i="32"/>
  <c r="BB139" i="32"/>
  <c r="BC139" i="32"/>
  <c r="AZ140" i="32"/>
  <c r="BA140" i="32"/>
  <c r="BB140" i="32"/>
  <c r="BC140" i="32"/>
  <c r="AZ141" i="32"/>
  <c r="BA141" i="32"/>
  <c r="BB141" i="32"/>
  <c r="BC141" i="32"/>
  <c r="AZ142" i="32"/>
  <c r="BA142" i="32"/>
  <c r="BB142" i="32"/>
  <c r="BC142" i="32"/>
  <c r="AZ143" i="32"/>
  <c r="BA143" i="32"/>
  <c r="BB143" i="32"/>
  <c r="BC143" i="32"/>
  <c r="AZ144" i="32"/>
  <c r="BA144" i="32"/>
  <c r="BB144" i="32"/>
  <c r="BC144" i="32"/>
  <c r="AZ145" i="32"/>
  <c r="BA145" i="32"/>
  <c r="BB145" i="32"/>
  <c r="BC145" i="32"/>
  <c r="AZ146" i="32"/>
  <c r="BA146" i="32"/>
  <c r="BB146" i="32"/>
  <c r="BC146" i="32"/>
  <c r="AZ147" i="32"/>
  <c r="BA147" i="32"/>
  <c r="BB147" i="32"/>
  <c r="BC147" i="32"/>
  <c r="AZ148" i="32"/>
  <c r="BA148" i="32"/>
  <c r="BB148" i="32"/>
  <c r="BC148" i="32"/>
  <c r="AZ149" i="32"/>
  <c r="BA149" i="32"/>
  <c r="BB149" i="32"/>
  <c r="BC149" i="32"/>
  <c r="AZ150" i="32"/>
  <c r="BA150" i="32"/>
  <c r="BB150" i="32"/>
  <c r="BC150" i="32"/>
  <c r="AZ151" i="32"/>
  <c r="BA151" i="32"/>
  <c r="BB151" i="32"/>
  <c r="BC151" i="32"/>
  <c r="AZ152" i="32"/>
  <c r="BA152" i="32"/>
  <c r="BB152" i="32"/>
  <c r="BC152" i="32"/>
  <c r="AZ153" i="32"/>
  <c r="BA153" i="32"/>
  <c r="BB153" i="32"/>
  <c r="BC153" i="32"/>
  <c r="AZ154" i="32"/>
  <c r="BA154" i="32"/>
  <c r="BB154" i="32"/>
  <c r="BC154" i="32"/>
  <c r="AZ155" i="32"/>
  <c r="BA155" i="32"/>
  <c r="BB155" i="32"/>
  <c r="BC155" i="32"/>
  <c r="AZ156" i="32"/>
  <c r="BA156" i="32"/>
  <c r="BB156" i="32"/>
  <c r="BC156" i="32"/>
  <c r="AZ157" i="32"/>
  <c r="BA157" i="32"/>
  <c r="BB157" i="32"/>
  <c r="BC157" i="32"/>
  <c r="AZ158" i="32"/>
  <c r="BA158" i="32"/>
  <c r="BB158" i="32"/>
  <c r="BC158" i="32"/>
  <c r="AZ11" i="32"/>
  <c r="BA11" i="32"/>
  <c r="BB11" i="32"/>
  <c r="BC11" i="32"/>
  <c r="AZ12" i="32"/>
  <c r="BA12" i="32"/>
  <c r="BB12" i="32"/>
  <c r="BC12" i="32"/>
  <c r="AZ13" i="32"/>
  <c r="BA13" i="32"/>
  <c r="BB13" i="32"/>
  <c r="BC13" i="32"/>
  <c r="AZ14" i="32"/>
  <c r="BA14" i="32"/>
  <c r="BB14" i="32"/>
  <c r="BC14" i="32"/>
  <c r="AZ15" i="32"/>
  <c r="BA15" i="32"/>
  <c r="BB15" i="32"/>
  <c r="BC15" i="32"/>
  <c r="AZ16" i="32"/>
  <c r="BA16" i="32"/>
  <c r="BB16" i="32"/>
  <c r="BC16" i="32"/>
  <c r="AZ17" i="32"/>
  <c r="BA17" i="32"/>
  <c r="BB17" i="32"/>
  <c r="BC17" i="32"/>
  <c r="BA10" i="32"/>
  <c r="BB10" i="32"/>
  <c r="BC10" i="32"/>
  <c r="AZ10" i="32"/>
  <c r="AF11" i="32"/>
  <c r="BD11" i="32" s="1"/>
  <c r="AF12" i="32"/>
  <c r="BD12" i="32" s="1"/>
  <c r="AF13" i="32"/>
  <c r="BD13" i="32" s="1"/>
  <c r="AF14" i="32"/>
  <c r="BD14" i="32" s="1"/>
  <c r="AF15" i="32"/>
  <c r="BD15" i="32" s="1"/>
  <c r="AF16" i="32"/>
  <c r="BD16" i="32" s="1"/>
  <c r="AF17" i="32"/>
  <c r="BD17" i="32" s="1"/>
  <c r="AF18" i="32"/>
  <c r="BD18" i="32" s="1"/>
  <c r="AF19" i="32"/>
  <c r="BD19" i="32" s="1"/>
  <c r="AF20" i="32"/>
  <c r="BD20" i="32" s="1"/>
  <c r="AF21" i="32"/>
  <c r="BD21" i="32" s="1"/>
  <c r="AF22" i="32"/>
  <c r="BD22" i="32" s="1"/>
  <c r="AF23" i="32"/>
  <c r="BD23" i="32" s="1"/>
  <c r="AF24" i="32"/>
  <c r="BD24" i="32" s="1"/>
  <c r="AF25" i="32"/>
  <c r="BD25" i="32" s="1"/>
  <c r="AF26" i="32"/>
  <c r="BD26" i="32" s="1"/>
  <c r="AF27" i="32"/>
  <c r="BD27" i="32" s="1"/>
  <c r="AF28" i="32"/>
  <c r="BD28" i="32" s="1"/>
  <c r="AF29" i="32"/>
  <c r="BD29" i="32" s="1"/>
  <c r="AF30" i="32"/>
  <c r="BD30" i="32" s="1"/>
  <c r="AF31" i="32"/>
  <c r="BD31" i="32" s="1"/>
  <c r="AF32" i="32"/>
  <c r="BD32" i="32" s="1"/>
  <c r="AF33" i="32"/>
  <c r="BD33" i="32" s="1"/>
  <c r="AF34" i="32"/>
  <c r="BD34" i="32" s="1"/>
  <c r="AF35" i="32"/>
  <c r="BD35" i="32" s="1"/>
  <c r="AF36" i="32"/>
  <c r="BD36" i="32" s="1"/>
  <c r="AF37" i="32"/>
  <c r="BD37" i="32" s="1"/>
  <c r="AF38" i="32"/>
  <c r="BD38" i="32" s="1"/>
  <c r="AF39" i="32"/>
  <c r="BD39" i="32" s="1"/>
  <c r="AF40" i="32"/>
  <c r="BD40" i="32" s="1"/>
  <c r="AF41" i="32"/>
  <c r="BD41" i="32" s="1"/>
  <c r="AF42" i="32"/>
  <c r="BD42" i="32" s="1"/>
  <c r="AF43" i="32"/>
  <c r="BD43" i="32" s="1"/>
  <c r="AF44" i="32"/>
  <c r="BD44" i="32" s="1"/>
  <c r="AF45" i="32"/>
  <c r="BD45" i="32" s="1"/>
  <c r="AF46" i="32"/>
  <c r="BD46" i="32" s="1"/>
  <c r="AF47" i="32"/>
  <c r="BD47" i="32" s="1"/>
  <c r="AF48" i="32"/>
  <c r="BD48" i="32" s="1"/>
  <c r="AF49" i="32"/>
  <c r="BD49" i="32" s="1"/>
  <c r="AF50" i="32"/>
  <c r="BD50" i="32" s="1"/>
  <c r="AF51" i="32"/>
  <c r="BD51" i="32" s="1"/>
  <c r="AF52" i="32"/>
  <c r="BD52" i="32" s="1"/>
  <c r="AF53" i="32"/>
  <c r="BD53" i="32" s="1"/>
  <c r="AF54" i="32"/>
  <c r="BD54" i="32" s="1"/>
  <c r="AF55" i="32"/>
  <c r="BD55" i="32" s="1"/>
  <c r="AF56" i="32"/>
  <c r="BD56" i="32" s="1"/>
  <c r="AF57" i="32"/>
  <c r="BD57" i="32" s="1"/>
  <c r="AF58" i="32"/>
  <c r="BD58" i="32" s="1"/>
  <c r="AF59" i="32"/>
  <c r="BD59" i="32" s="1"/>
  <c r="AF60" i="32"/>
  <c r="BD60" i="32" s="1"/>
  <c r="AF61" i="32"/>
  <c r="BD61" i="32" s="1"/>
  <c r="AF62" i="32"/>
  <c r="BD62" i="32" s="1"/>
  <c r="AF63" i="32"/>
  <c r="BD63" i="32" s="1"/>
  <c r="AF64" i="32"/>
  <c r="BD64" i="32" s="1"/>
  <c r="AF65" i="32"/>
  <c r="BD65" i="32" s="1"/>
  <c r="AF66" i="32"/>
  <c r="BD66" i="32" s="1"/>
  <c r="AF67" i="32"/>
  <c r="BD67" i="32" s="1"/>
  <c r="AF68" i="32"/>
  <c r="BD68" i="32" s="1"/>
  <c r="AF69" i="32"/>
  <c r="BD69" i="32" s="1"/>
  <c r="AF70" i="32"/>
  <c r="BD70" i="32" s="1"/>
  <c r="AF71" i="32"/>
  <c r="BD71" i="32" s="1"/>
  <c r="AF72" i="32"/>
  <c r="BD72" i="32" s="1"/>
  <c r="AF73" i="32"/>
  <c r="BD73" i="32" s="1"/>
  <c r="AF74" i="32"/>
  <c r="BD74" i="32" s="1"/>
  <c r="AF75" i="32"/>
  <c r="BD75" i="32" s="1"/>
  <c r="AF76" i="32"/>
  <c r="BD76" i="32" s="1"/>
  <c r="AF77" i="32"/>
  <c r="BD77" i="32" s="1"/>
  <c r="AF78" i="32"/>
  <c r="BD78" i="32" s="1"/>
  <c r="AF79" i="32"/>
  <c r="BD79" i="32" s="1"/>
  <c r="AF80" i="32"/>
  <c r="BD80" i="32" s="1"/>
  <c r="AF81" i="32"/>
  <c r="BD81" i="32" s="1"/>
  <c r="AF82" i="32"/>
  <c r="BD82" i="32" s="1"/>
  <c r="AF83" i="32"/>
  <c r="BD83" i="32" s="1"/>
  <c r="AF84" i="32"/>
  <c r="BD84" i="32" s="1"/>
  <c r="AF85" i="32"/>
  <c r="BD85" i="32" s="1"/>
  <c r="AF86" i="32"/>
  <c r="BD86" i="32" s="1"/>
  <c r="AF87" i="32"/>
  <c r="BD87" i="32" s="1"/>
  <c r="AF88" i="32"/>
  <c r="BD88" i="32" s="1"/>
  <c r="AF89" i="32"/>
  <c r="BD89" i="32" s="1"/>
  <c r="AF90" i="32"/>
  <c r="BD90" i="32" s="1"/>
  <c r="AF91" i="32"/>
  <c r="BD91" i="32" s="1"/>
  <c r="AF92" i="32"/>
  <c r="BD92" i="32" s="1"/>
  <c r="AF93" i="32"/>
  <c r="BD93" i="32" s="1"/>
  <c r="AF94" i="32"/>
  <c r="BD94" i="32" s="1"/>
  <c r="AF95" i="32"/>
  <c r="BD95" i="32" s="1"/>
  <c r="AF96" i="32"/>
  <c r="BD96" i="32" s="1"/>
  <c r="AF97" i="32"/>
  <c r="BD97" i="32" s="1"/>
  <c r="AF98" i="32"/>
  <c r="BD98" i="32" s="1"/>
  <c r="AF99" i="32"/>
  <c r="BD99" i="32" s="1"/>
  <c r="AF100" i="32"/>
  <c r="BD100" i="32" s="1"/>
  <c r="AF101" i="32"/>
  <c r="BD101" i="32" s="1"/>
  <c r="AF102" i="32"/>
  <c r="BD102" i="32" s="1"/>
  <c r="AF103" i="32"/>
  <c r="BD103" i="32" s="1"/>
  <c r="AF104" i="32"/>
  <c r="BD104" i="32" s="1"/>
  <c r="AF105" i="32"/>
  <c r="BD105" i="32" s="1"/>
  <c r="AF106" i="32"/>
  <c r="BD106" i="32" s="1"/>
  <c r="AF107" i="32"/>
  <c r="BD107" i="32" s="1"/>
  <c r="AF108" i="32"/>
  <c r="BD108" i="32" s="1"/>
  <c r="AF109" i="32"/>
  <c r="BD109" i="32" s="1"/>
  <c r="AF110" i="32"/>
  <c r="BD110" i="32" s="1"/>
  <c r="AF111" i="32"/>
  <c r="BD111" i="32" s="1"/>
  <c r="AF112" i="32"/>
  <c r="BD112" i="32" s="1"/>
  <c r="AF113" i="32"/>
  <c r="BD113" i="32" s="1"/>
  <c r="AF114" i="32"/>
  <c r="BD114" i="32" s="1"/>
  <c r="AF115" i="32"/>
  <c r="BD115" i="32" s="1"/>
  <c r="AF116" i="32"/>
  <c r="BD116" i="32" s="1"/>
  <c r="AF117" i="32"/>
  <c r="BD117" i="32" s="1"/>
  <c r="AF118" i="32"/>
  <c r="BD118" i="32" s="1"/>
  <c r="AF119" i="32"/>
  <c r="BD119" i="32" s="1"/>
  <c r="AF120" i="32"/>
  <c r="BD120" i="32" s="1"/>
  <c r="AF121" i="32"/>
  <c r="BD121" i="32" s="1"/>
  <c r="AF122" i="32"/>
  <c r="BD122" i="32" s="1"/>
  <c r="AF123" i="32"/>
  <c r="BD123" i="32" s="1"/>
  <c r="AF124" i="32"/>
  <c r="BD124" i="32" s="1"/>
  <c r="AF125" i="32"/>
  <c r="BD125" i="32" s="1"/>
  <c r="AF126" i="32"/>
  <c r="BD126" i="32" s="1"/>
  <c r="AF127" i="32"/>
  <c r="BD127" i="32" s="1"/>
  <c r="AF128" i="32"/>
  <c r="BD128" i="32" s="1"/>
  <c r="AF129" i="32"/>
  <c r="BD129" i="32" s="1"/>
  <c r="AF130" i="32"/>
  <c r="BD130" i="32" s="1"/>
  <c r="AF131" i="32"/>
  <c r="BD131" i="32" s="1"/>
  <c r="AF132" i="32"/>
  <c r="BD132" i="32" s="1"/>
  <c r="AF133" i="32"/>
  <c r="BD133" i="32" s="1"/>
  <c r="AF134" i="32"/>
  <c r="BD134" i="32" s="1"/>
  <c r="AF135" i="32"/>
  <c r="BD135" i="32" s="1"/>
  <c r="AF136" i="32"/>
  <c r="BD136" i="32" s="1"/>
  <c r="AF137" i="32"/>
  <c r="BD137" i="32" s="1"/>
  <c r="AF138" i="32"/>
  <c r="BD138" i="32" s="1"/>
  <c r="AF139" i="32"/>
  <c r="BD139" i="32" s="1"/>
  <c r="AF140" i="32"/>
  <c r="BD140" i="32" s="1"/>
  <c r="AF141" i="32"/>
  <c r="BD141" i="32" s="1"/>
  <c r="AF142" i="32"/>
  <c r="BD142" i="32" s="1"/>
  <c r="AF143" i="32"/>
  <c r="BD143" i="32" s="1"/>
  <c r="AF144" i="32"/>
  <c r="BD144" i="32" s="1"/>
  <c r="AF145" i="32"/>
  <c r="BD145" i="32" s="1"/>
  <c r="AF146" i="32"/>
  <c r="BD146" i="32" s="1"/>
  <c r="AF147" i="32"/>
  <c r="BD147" i="32" s="1"/>
  <c r="AF148" i="32"/>
  <c r="BD148" i="32" s="1"/>
  <c r="AF149" i="32"/>
  <c r="BD149" i="32" s="1"/>
  <c r="AF150" i="32"/>
  <c r="BD150" i="32" s="1"/>
  <c r="AF151" i="32"/>
  <c r="BD151" i="32" s="1"/>
  <c r="AF152" i="32"/>
  <c r="BD152" i="32" s="1"/>
  <c r="AF153" i="32"/>
  <c r="BD153" i="32" s="1"/>
  <c r="AF154" i="32"/>
  <c r="BD154" i="32" s="1"/>
  <c r="AF155" i="32"/>
  <c r="BD155" i="32" s="1"/>
  <c r="AF156" i="32"/>
  <c r="BD156" i="32" s="1"/>
  <c r="AF157" i="32"/>
  <c r="BD157" i="32" s="1"/>
  <c r="AF158" i="32"/>
  <c r="BD158" i="32" s="1"/>
  <c r="AF159" i="32"/>
  <c r="BD159" i="32" s="1"/>
  <c r="AF160" i="32"/>
  <c r="BD160" i="32" s="1"/>
  <c r="AF161" i="32"/>
  <c r="BD161" i="32" s="1"/>
  <c r="AF162" i="32"/>
  <c r="BD162" i="32" s="1"/>
  <c r="AF163" i="32"/>
  <c r="BD163" i="32" s="1"/>
  <c r="AF164" i="32"/>
  <c r="BD164" i="32" s="1"/>
  <c r="AF165" i="32"/>
  <c r="BD165" i="32" s="1"/>
  <c r="AF166" i="32"/>
  <c r="BD166" i="32" s="1"/>
  <c r="AF167" i="32"/>
  <c r="BD167" i="32" s="1"/>
  <c r="AF168" i="32"/>
  <c r="BD168" i="32" s="1"/>
  <c r="AF169" i="32"/>
  <c r="BD169" i="32" s="1"/>
  <c r="AF170" i="32"/>
  <c r="BD170" i="32" s="1"/>
  <c r="AF171" i="32"/>
  <c r="BD171" i="32" s="1"/>
  <c r="AF172" i="32"/>
  <c r="BD172" i="32" s="1"/>
  <c r="AF173" i="32"/>
  <c r="BD173" i="32" s="1"/>
  <c r="AF174" i="32"/>
  <c r="BD174" i="32" s="1"/>
  <c r="AF175" i="32"/>
  <c r="BD175" i="32" s="1"/>
  <c r="AF176" i="32"/>
  <c r="BD176" i="32" s="1"/>
  <c r="AF177" i="32"/>
  <c r="BD177" i="32" s="1"/>
  <c r="AF178" i="32"/>
  <c r="BD178" i="32" s="1"/>
  <c r="AF179" i="32"/>
  <c r="BD179" i="32" s="1"/>
  <c r="AF180" i="32"/>
  <c r="BD180" i="32" s="1"/>
  <c r="AF181" i="32"/>
  <c r="BD181" i="32" s="1"/>
  <c r="AF182" i="32"/>
  <c r="BD182" i="32" s="1"/>
  <c r="AF183" i="32"/>
  <c r="BD183" i="32" s="1"/>
  <c r="AF184" i="32"/>
  <c r="BD184" i="32" s="1"/>
  <c r="AF185" i="32"/>
  <c r="BD185" i="32" s="1"/>
  <c r="AF186" i="32"/>
  <c r="BD186" i="32" s="1"/>
  <c r="AF187" i="32"/>
  <c r="BD187" i="32" s="1"/>
  <c r="AF188" i="32"/>
  <c r="BD188" i="32" s="1"/>
  <c r="AF190" i="32"/>
  <c r="BD190" i="32" s="1"/>
  <c r="AF191" i="32"/>
  <c r="BD191" i="32" s="1"/>
  <c r="AF192" i="32"/>
  <c r="BD192" i="32" s="1"/>
  <c r="AF193" i="32"/>
  <c r="BD193" i="32" s="1"/>
  <c r="AF194" i="32"/>
  <c r="BD194" i="32" s="1"/>
  <c r="AF195" i="32"/>
  <c r="BD195" i="32" s="1"/>
  <c r="AF196" i="32"/>
  <c r="BD196" i="32" s="1"/>
  <c r="AF197" i="32"/>
  <c r="BD197" i="32" s="1"/>
  <c r="AF198" i="32"/>
  <c r="BD198" i="32" s="1"/>
  <c r="AF199" i="32"/>
  <c r="BD199" i="32" s="1"/>
  <c r="AF200" i="32"/>
  <c r="BD200" i="32" s="1"/>
  <c r="AF201" i="32"/>
  <c r="BD201" i="32" s="1"/>
  <c r="AF202" i="32"/>
  <c r="BD202" i="32" s="1"/>
  <c r="AF203" i="32"/>
  <c r="BD203" i="32" s="1"/>
  <c r="AF204" i="32"/>
  <c r="BD204" i="32" s="1"/>
  <c r="AF205" i="32"/>
  <c r="BD205" i="32" s="1"/>
  <c r="AF206" i="32"/>
  <c r="BD206" i="32" s="1"/>
  <c r="AF207" i="32"/>
  <c r="BD207" i="32" s="1"/>
  <c r="AF208" i="32"/>
  <c r="BD208" i="32" s="1"/>
  <c r="AF209" i="32"/>
  <c r="BD209" i="32" s="1"/>
  <c r="AF210" i="32"/>
  <c r="BD210" i="32" s="1"/>
  <c r="AF211" i="32"/>
  <c r="BD211" i="32" s="1"/>
  <c r="AF212" i="32"/>
  <c r="BD212" i="32" s="1"/>
  <c r="AF213" i="32"/>
  <c r="BD213" i="32" s="1"/>
  <c r="AF214" i="32"/>
  <c r="BD214" i="32" s="1"/>
  <c r="AF215" i="32"/>
  <c r="BD215" i="32" s="1"/>
  <c r="AF216" i="32"/>
  <c r="BD216" i="32" s="1"/>
  <c r="AF217" i="32"/>
  <c r="BD217" i="32" s="1"/>
  <c r="AF218" i="32"/>
  <c r="BD218" i="32" s="1"/>
  <c r="AF219" i="32"/>
  <c r="BD219" i="32" s="1"/>
  <c r="AF220" i="32"/>
  <c r="BD220" i="32" s="1"/>
  <c r="AF221" i="32"/>
  <c r="BD221" i="32" s="1"/>
  <c r="AF222" i="32"/>
  <c r="BD222" i="32" s="1"/>
  <c r="AF223" i="32"/>
  <c r="BD223" i="32" s="1"/>
  <c r="AF224" i="32"/>
  <c r="BD224" i="32" s="1"/>
  <c r="AF225" i="32"/>
  <c r="BD225" i="32" s="1"/>
  <c r="AF226" i="32"/>
  <c r="BD226" i="32" s="1"/>
  <c r="AF227" i="32"/>
  <c r="BD227" i="32" s="1"/>
  <c r="AF228" i="32"/>
  <c r="BD228" i="32" s="1"/>
  <c r="AF229" i="32"/>
  <c r="BD229" i="32" s="1"/>
  <c r="AF230" i="32"/>
  <c r="BD230" i="32" s="1"/>
  <c r="AF231" i="32"/>
  <c r="BD231" i="32" s="1"/>
  <c r="AF232" i="32"/>
  <c r="BD232" i="32" s="1"/>
  <c r="AF233" i="32"/>
  <c r="BD233" i="32" s="1"/>
  <c r="AF234" i="32"/>
  <c r="BD234" i="32" s="1"/>
  <c r="AF235" i="32"/>
  <c r="BD235" i="32" s="1"/>
  <c r="AF236" i="32"/>
  <c r="BD236" i="32" s="1"/>
  <c r="AF237" i="32"/>
  <c r="BD237" i="32" s="1"/>
  <c r="AF238" i="32"/>
  <c r="BD238" i="32" s="1"/>
  <c r="AF239" i="32"/>
  <c r="BD239" i="32" s="1"/>
  <c r="AF240" i="32"/>
  <c r="BD240" i="32" s="1"/>
  <c r="AF241" i="32"/>
  <c r="BD241" i="32" s="1"/>
  <c r="AF242" i="32"/>
  <c r="BD242" i="32" s="1"/>
  <c r="AF243" i="32"/>
  <c r="BD243" i="32" s="1"/>
  <c r="AF244" i="32"/>
  <c r="BD244" i="32" s="1"/>
  <c r="AF245" i="32"/>
  <c r="BD245" i="32" s="1"/>
  <c r="AF246" i="32"/>
  <c r="BD246" i="32" s="1"/>
  <c r="AF247" i="32"/>
  <c r="BD247" i="32" s="1"/>
  <c r="AF248" i="32"/>
  <c r="BD248" i="32" s="1"/>
  <c r="AF249" i="32"/>
  <c r="BD249" i="32" s="1"/>
  <c r="AF250" i="32"/>
  <c r="BD250" i="32" s="1"/>
  <c r="AF251" i="32"/>
  <c r="BD251" i="32" s="1"/>
  <c r="AF252" i="32"/>
  <c r="BD252" i="32" s="1"/>
  <c r="AF253" i="32"/>
  <c r="BD253" i="32" s="1"/>
  <c r="AF254" i="32"/>
  <c r="BD254" i="32" s="1"/>
  <c r="AF255" i="32"/>
  <c r="BD255" i="32" s="1"/>
  <c r="AF256" i="32"/>
  <c r="BD256" i="32" s="1"/>
  <c r="AF257" i="32"/>
  <c r="BD257" i="32" s="1"/>
  <c r="AF258" i="32"/>
  <c r="BD258" i="32" s="1"/>
  <c r="AF259" i="32"/>
  <c r="BD259" i="32" s="1"/>
  <c r="AF260" i="32"/>
  <c r="BD260" i="32" s="1"/>
  <c r="AF261" i="32"/>
  <c r="BD261" i="32" s="1"/>
  <c r="AF262" i="32"/>
  <c r="BD262" i="32" s="1"/>
  <c r="AF263" i="32"/>
  <c r="BD263" i="32" s="1"/>
  <c r="AF264" i="32"/>
  <c r="BD264" i="32" s="1"/>
  <c r="AF265" i="32"/>
  <c r="BD265" i="32" s="1"/>
  <c r="AF266" i="32"/>
  <c r="BD266" i="32" s="1"/>
  <c r="AF267" i="32"/>
  <c r="BD267" i="32" s="1"/>
  <c r="AF268" i="32"/>
  <c r="BD268" i="32" s="1"/>
  <c r="AF269" i="32"/>
  <c r="BD269" i="32" s="1"/>
  <c r="AF270" i="32"/>
  <c r="BD270" i="32" s="1"/>
  <c r="AF271" i="32"/>
  <c r="BD271" i="32" s="1"/>
  <c r="AF272" i="32"/>
  <c r="BD272" i="32" s="1"/>
  <c r="AF273" i="32"/>
  <c r="BD273" i="32" s="1"/>
  <c r="AF274" i="32"/>
  <c r="BD274" i="32" s="1"/>
  <c r="AF275" i="32"/>
  <c r="BD275" i="32" s="1"/>
  <c r="AF276" i="32"/>
  <c r="BD276" i="32" s="1"/>
  <c r="AF277" i="32"/>
  <c r="BD277" i="32" s="1"/>
  <c r="AF278" i="32"/>
  <c r="BD278" i="32" s="1"/>
  <c r="AF279" i="32"/>
  <c r="BD279" i="32" s="1"/>
  <c r="AF280" i="32"/>
  <c r="BD280" i="32" s="1"/>
  <c r="AF281" i="32"/>
  <c r="BD281" i="32" s="1"/>
  <c r="AF282" i="32"/>
  <c r="BD282" i="32" s="1"/>
  <c r="AF283" i="32"/>
  <c r="BD283" i="32" s="1"/>
  <c r="AF284" i="32"/>
  <c r="BD284" i="32" s="1"/>
  <c r="AF285" i="32"/>
  <c r="BD285" i="32" s="1"/>
  <c r="AF286" i="32"/>
  <c r="BD286" i="32" s="1"/>
  <c r="AF287" i="32"/>
  <c r="BD287" i="32" s="1"/>
  <c r="AF288" i="32"/>
  <c r="BD288" i="32" s="1"/>
  <c r="AF289" i="32"/>
  <c r="BD289" i="32" s="1"/>
  <c r="AF290" i="32"/>
  <c r="BD290" i="32" s="1"/>
  <c r="AF291" i="32"/>
  <c r="BD291" i="32" s="1"/>
  <c r="AF292" i="32"/>
  <c r="BD292" i="32" s="1"/>
  <c r="AF293" i="32"/>
  <c r="BD293" i="32" s="1"/>
  <c r="AF294" i="32"/>
  <c r="BD294" i="32" s="1"/>
  <c r="AF295" i="32"/>
  <c r="BD295" i="32" s="1"/>
  <c r="AF296" i="32"/>
  <c r="BD296" i="32" s="1"/>
  <c r="AF297" i="32"/>
  <c r="BD297" i="32" s="1"/>
  <c r="AF298" i="32"/>
  <c r="BD298" i="32" s="1"/>
  <c r="AF299" i="32"/>
  <c r="BD299" i="32" s="1"/>
  <c r="AF300" i="32"/>
  <c r="BD300" i="32" s="1"/>
  <c r="AF301" i="32"/>
  <c r="BD301" i="32" s="1"/>
  <c r="AF302" i="32"/>
  <c r="BD302" i="32" s="1"/>
  <c r="AF303" i="32"/>
  <c r="BD303" i="32" s="1"/>
  <c r="AF10" i="32"/>
  <c r="BD10" i="32" s="1"/>
  <c r="BM11" i="35" l="1"/>
  <c r="BM12" i="35"/>
  <c r="BM13" i="35"/>
  <c r="BM14" i="35"/>
  <c r="BM15" i="35"/>
  <c r="BM16" i="35"/>
  <c r="BM17" i="35"/>
  <c r="BM18" i="35"/>
  <c r="BM19" i="35"/>
  <c r="BM20" i="35"/>
  <c r="BM21" i="35"/>
  <c r="BM22" i="35"/>
  <c r="BM23" i="35"/>
  <c r="BM24" i="35"/>
  <c r="BM25" i="35"/>
  <c r="BM26" i="35"/>
  <c r="BM27" i="35"/>
  <c r="BM28" i="35"/>
  <c r="BM29" i="35"/>
  <c r="BM30" i="35"/>
  <c r="BM31" i="35"/>
  <c r="BM32" i="35"/>
  <c r="BM33" i="35"/>
  <c r="BM34" i="35"/>
  <c r="BM35" i="35"/>
  <c r="BM36" i="35"/>
  <c r="BM37" i="35"/>
  <c r="BM38" i="35"/>
  <c r="BM39" i="35"/>
  <c r="BM40" i="35"/>
  <c r="BM41" i="35"/>
  <c r="BM42" i="35"/>
  <c r="BM43" i="35"/>
  <c r="BM44" i="35"/>
  <c r="BM45" i="35"/>
  <c r="BM46" i="35"/>
  <c r="BM47" i="35"/>
  <c r="BM48" i="35"/>
  <c r="BM49" i="35"/>
  <c r="BM50" i="35"/>
  <c r="BM51" i="35"/>
  <c r="BM52" i="35"/>
  <c r="BM53" i="35"/>
  <c r="BM54" i="35"/>
  <c r="BM55" i="35"/>
  <c r="BM56" i="35"/>
  <c r="BM57" i="35"/>
  <c r="BM58" i="35"/>
  <c r="BM59" i="35"/>
  <c r="BM60" i="35"/>
  <c r="BM61" i="35"/>
  <c r="BM62" i="35"/>
  <c r="BM63" i="35"/>
  <c r="BM64" i="35"/>
  <c r="BM65" i="35"/>
  <c r="BM66" i="35"/>
  <c r="BM67" i="35"/>
  <c r="BM68" i="35"/>
  <c r="BM69" i="35"/>
  <c r="BM70" i="35"/>
  <c r="BM71" i="35"/>
  <c r="BM72" i="35"/>
  <c r="BM73" i="35"/>
  <c r="BM74" i="35"/>
  <c r="BM75" i="35"/>
  <c r="BM76" i="35"/>
  <c r="BM77" i="35"/>
  <c r="BM78" i="35"/>
  <c r="BM79" i="35"/>
  <c r="BM80" i="35"/>
  <c r="BM81" i="35"/>
  <c r="BM82" i="35"/>
  <c r="BM83" i="35"/>
  <c r="BM84" i="35"/>
  <c r="BM85" i="35"/>
  <c r="BM86" i="35"/>
  <c r="BM87" i="35"/>
  <c r="BM88" i="35"/>
  <c r="BM89" i="35"/>
  <c r="BM90" i="35"/>
  <c r="BM91" i="35"/>
  <c r="BM92" i="35"/>
  <c r="BM93" i="35"/>
  <c r="BM94" i="35"/>
  <c r="BM95" i="35"/>
  <c r="BM96" i="35"/>
  <c r="BM97" i="35"/>
  <c r="BM98" i="35"/>
  <c r="BM99" i="35"/>
  <c r="BM100" i="35"/>
  <c r="BM101" i="35"/>
  <c r="BM102" i="35"/>
  <c r="BM103" i="35"/>
  <c r="BM104" i="35"/>
  <c r="BM105" i="35"/>
  <c r="BM106" i="35"/>
  <c r="BM107" i="35"/>
  <c r="BM108" i="35"/>
  <c r="BM109" i="35"/>
  <c r="BM110" i="35"/>
  <c r="BM111" i="35"/>
  <c r="BM112" i="35"/>
  <c r="BM113" i="35"/>
  <c r="BM114" i="35"/>
  <c r="BM115" i="35"/>
  <c r="BM116" i="35"/>
  <c r="BM117" i="35"/>
  <c r="BM118" i="35"/>
  <c r="BM119" i="35"/>
  <c r="BM120" i="35"/>
  <c r="BM121" i="35"/>
  <c r="BM122" i="35"/>
  <c r="BM123" i="35"/>
  <c r="BM124" i="35"/>
  <c r="BM125" i="35"/>
  <c r="BM126" i="35"/>
  <c r="BM127" i="35"/>
  <c r="BM128" i="35"/>
  <c r="BM129" i="35"/>
  <c r="BM130" i="35"/>
  <c r="BM131" i="35"/>
  <c r="BM132" i="35"/>
  <c r="BM133" i="35"/>
  <c r="BM134" i="35"/>
  <c r="BM135" i="35"/>
  <c r="BM136" i="35"/>
  <c r="BM137" i="35"/>
  <c r="BM138" i="35"/>
  <c r="BM139" i="35"/>
  <c r="BM140" i="35"/>
  <c r="BM141" i="35"/>
  <c r="BM142" i="35"/>
  <c r="BM143" i="35"/>
  <c r="BM144" i="35"/>
  <c r="BM145" i="35"/>
  <c r="BM146" i="35"/>
  <c r="BM147" i="35"/>
  <c r="BM148" i="35"/>
  <c r="BM149" i="35"/>
  <c r="BM150" i="35"/>
  <c r="BM151" i="35"/>
  <c r="BM152" i="35"/>
  <c r="BM153" i="35"/>
  <c r="BM154" i="35"/>
  <c r="BM155" i="35"/>
  <c r="BM156" i="35"/>
  <c r="BM157" i="35"/>
  <c r="BM158" i="35"/>
  <c r="BM159" i="35"/>
  <c r="BM160" i="35"/>
  <c r="BM161" i="35"/>
  <c r="BM162" i="35"/>
  <c r="BM163" i="35"/>
  <c r="BM164" i="35"/>
  <c r="BM165" i="35"/>
  <c r="BM166" i="35"/>
  <c r="BM167" i="35"/>
  <c r="BM168" i="35"/>
  <c r="BM169" i="35"/>
  <c r="BM170" i="35"/>
  <c r="BM171" i="35"/>
  <c r="BM172" i="35"/>
  <c r="BM173" i="35"/>
  <c r="BM174" i="35"/>
  <c r="BM175" i="35"/>
  <c r="BM176" i="35"/>
  <c r="BM177" i="35"/>
  <c r="BM178" i="35"/>
  <c r="BM179" i="35"/>
  <c r="BM180" i="35"/>
  <c r="BM181" i="35"/>
  <c r="BM182" i="35"/>
  <c r="BM183" i="35"/>
  <c r="BM184" i="35"/>
  <c r="BM185" i="35"/>
  <c r="BM186" i="35"/>
  <c r="BM187" i="35"/>
  <c r="BM188" i="35"/>
  <c r="BM189" i="35"/>
  <c r="BM190" i="35"/>
  <c r="BM191" i="35"/>
  <c r="BM192" i="35"/>
  <c r="BM193" i="35"/>
  <c r="BM194" i="35"/>
  <c r="BM195" i="35"/>
  <c r="BM196" i="35"/>
  <c r="BM197" i="35"/>
  <c r="BM198" i="35"/>
  <c r="BM199" i="35"/>
  <c r="BM200" i="35"/>
  <c r="BM201" i="35"/>
  <c r="BM202" i="35"/>
  <c r="BM203" i="35"/>
  <c r="BM204" i="35"/>
  <c r="BM205" i="35"/>
  <c r="BM206" i="35"/>
  <c r="BM207" i="35"/>
  <c r="BM208" i="35"/>
  <c r="BM209" i="35"/>
  <c r="BM210" i="35"/>
  <c r="BM211" i="35"/>
  <c r="BM212" i="35"/>
  <c r="BM213" i="35"/>
  <c r="BM214" i="35"/>
  <c r="BM215" i="35"/>
  <c r="BM216" i="35"/>
  <c r="BM217" i="35"/>
  <c r="BM218" i="35"/>
  <c r="BM219" i="35"/>
  <c r="BM220" i="35"/>
  <c r="BM221" i="35"/>
  <c r="BM222" i="35"/>
  <c r="BM223" i="35"/>
  <c r="BM224" i="35"/>
  <c r="BM225" i="35"/>
  <c r="BM226" i="35"/>
  <c r="BM227" i="35"/>
  <c r="BM228" i="35"/>
  <c r="BM229" i="35"/>
  <c r="BM230" i="35"/>
  <c r="BM231" i="35"/>
  <c r="BM232" i="35"/>
  <c r="BM233" i="35"/>
  <c r="BM234" i="35"/>
  <c r="BM235" i="35"/>
  <c r="BM236" i="35"/>
  <c r="BM237" i="35"/>
  <c r="BM238" i="35"/>
  <c r="BM239" i="35"/>
  <c r="BM240" i="35"/>
  <c r="BM241" i="35"/>
  <c r="BM242" i="35"/>
  <c r="BM243" i="35"/>
  <c r="BM244" i="35"/>
  <c r="BM245" i="35"/>
  <c r="BM246" i="35"/>
  <c r="BM247" i="35"/>
  <c r="BM248" i="35"/>
  <c r="BM249" i="35"/>
  <c r="BM250" i="35"/>
  <c r="BM251" i="35"/>
  <c r="BM252" i="35"/>
  <c r="BM253" i="35"/>
  <c r="BM254" i="35"/>
  <c r="BM255" i="35"/>
  <c r="BM256" i="35"/>
  <c r="BM257" i="35"/>
  <c r="BM258" i="35"/>
  <c r="BM259" i="35"/>
  <c r="BM260" i="35"/>
  <c r="BM261" i="35"/>
  <c r="BM262" i="35"/>
  <c r="BM263" i="35"/>
  <c r="BM264" i="35"/>
  <c r="BM265" i="35"/>
  <c r="BM266" i="35"/>
  <c r="BM267" i="35"/>
  <c r="BM268" i="35"/>
  <c r="BM269" i="35"/>
  <c r="BM270" i="35"/>
  <c r="BM271" i="35"/>
  <c r="BM272" i="35"/>
  <c r="BM273" i="35"/>
  <c r="BM274" i="35"/>
  <c r="BM275" i="35"/>
  <c r="BM276" i="35"/>
  <c r="BM277" i="35"/>
  <c r="BM278" i="35"/>
  <c r="BM279" i="35"/>
  <c r="BM280" i="35"/>
  <c r="BM281" i="35"/>
  <c r="BM282" i="35"/>
  <c r="BM283" i="35"/>
  <c r="BM284" i="35"/>
  <c r="BM285" i="35"/>
  <c r="BM286" i="35"/>
  <c r="BM287" i="35"/>
  <c r="BM288" i="35"/>
  <c r="BM289" i="35"/>
  <c r="BM290" i="35"/>
  <c r="BM291" i="35"/>
  <c r="BM292" i="35"/>
  <c r="BM293" i="35"/>
  <c r="BM294" i="35"/>
  <c r="BM295" i="35"/>
  <c r="BM296" i="35"/>
  <c r="BM297" i="35"/>
  <c r="BM298" i="35"/>
  <c r="BM299" i="35"/>
  <c r="BM300" i="35"/>
  <c r="BM301" i="35"/>
  <c r="BM302" i="35"/>
  <c r="BM10" i="35"/>
  <c r="BJ302" i="35"/>
  <c r="BK302" i="35" s="1"/>
  <c r="BJ301" i="35"/>
  <c r="BK301" i="35" s="1"/>
  <c r="BJ300" i="35"/>
  <c r="BK300" i="35" s="1"/>
  <c r="BJ299" i="35"/>
  <c r="BK299" i="35" s="1"/>
  <c r="BJ298" i="35"/>
  <c r="BK298" i="35" s="1"/>
  <c r="BJ297" i="35"/>
  <c r="BK297" i="35" s="1"/>
  <c r="BJ296" i="35"/>
  <c r="BK296" i="35" s="1"/>
  <c r="BJ295" i="35"/>
  <c r="BK295" i="35" s="1"/>
  <c r="BJ294" i="35"/>
  <c r="BK294" i="35" s="1"/>
  <c r="BJ293" i="35"/>
  <c r="BK293" i="35" s="1"/>
  <c r="BJ292" i="35"/>
  <c r="BK292" i="35" s="1"/>
  <c r="BJ291" i="35"/>
  <c r="BK291" i="35" s="1"/>
  <c r="BJ290" i="35"/>
  <c r="BK290" i="35" s="1"/>
  <c r="BJ289" i="35"/>
  <c r="BK289" i="35" s="1"/>
  <c r="BJ288" i="35"/>
  <c r="BK288" i="35" s="1"/>
  <c r="BJ287" i="35"/>
  <c r="BK287" i="35" s="1"/>
  <c r="BJ286" i="35"/>
  <c r="BK286" i="35" s="1"/>
  <c r="BJ285" i="35"/>
  <c r="BK285" i="35" s="1"/>
  <c r="BJ284" i="35"/>
  <c r="BK284" i="35" s="1"/>
  <c r="BJ283" i="35"/>
  <c r="BK283" i="35" s="1"/>
  <c r="BJ282" i="35"/>
  <c r="BK282" i="35" s="1"/>
  <c r="BJ281" i="35"/>
  <c r="BK281" i="35" s="1"/>
  <c r="BJ280" i="35"/>
  <c r="BK280" i="35" s="1"/>
  <c r="BJ279" i="35"/>
  <c r="BK279" i="35" s="1"/>
  <c r="BJ278" i="35"/>
  <c r="BK278" i="35" s="1"/>
  <c r="BJ277" i="35"/>
  <c r="BK277" i="35" s="1"/>
  <c r="BJ276" i="35"/>
  <c r="BK276" i="35" s="1"/>
  <c r="BJ275" i="35"/>
  <c r="BK275" i="35" s="1"/>
  <c r="BJ274" i="35"/>
  <c r="BK274" i="35" s="1"/>
  <c r="BJ273" i="35"/>
  <c r="BK273" i="35" s="1"/>
  <c r="BJ272" i="35"/>
  <c r="BK272" i="35" s="1"/>
  <c r="BJ271" i="35"/>
  <c r="BK271" i="35" s="1"/>
  <c r="BJ270" i="35"/>
  <c r="BK270" i="35" s="1"/>
  <c r="BJ269" i="35"/>
  <c r="BK269" i="35" s="1"/>
  <c r="BJ268" i="35"/>
  <c r="BK268" i="35" s="1"/>
  <c r="BJ267" i="35"/>
  <c r="BK267" i="35" s="1"/>
  <c r="BJ266" i="35"/>
  <c r="BK266" i="35" s="1"/>
  <c r="BJ265" i="35"/>
  <c r="BK265" i="35" s="1"/>
  <c r="BJ264" i="35"/>
  <c r="BK264" i="35" s="1"/>
  <c r="BJ263" i="35"/>
  <c r="BK263" i="35" s="1"/>
  <c r="BJ262" i="35"/>
  <c r="BK262" i="35" s="1"/>
  <c r="BJ261" i="35"/>
  <c r="BK261" i="35" s="1"/>
  <c r="BJ260" i="35"/>
  <c r="BK260" i="35" s="1"/>
  <c r="BJ259" i="35"/>
  <c r="BK259" i="35" s="1"/>
  <c r="BJ258" i="35"/>
  <c r="BK258" i="35" s="1"/>
  <c r="BJ257" i="35"/>
  <c r="BK257" i="35" s="1"/>
  <c r="BJ256" i="35"/>
  <c r="BK256" i="35" s="1"/>
  <c r="BJ255" i="35"/>
  <c r="BK255" i="35" s="1"/>
  <c r="BJ254" i="35"/>
  <c r="BK254" i="35" s="1"/>
  <c r="BJ253" i="35"/>
  <c r="BK253" i="35" s="1"/>
  <c r="BJ252" i="35"/>
  <c r="BK252" i="35" s="1"/>
  <c r="BJ251" i="35"/>
  <c r="BK251" i="35" s="1"/>
  <c r="BJ250" i="35"/>
  <c r="BK250" i="35" s="1"/>
  <c r="BJ249" i="35"/>
  <c r="BK249" i="35" s="1"/>
  <c r="BJ248" i="35"/>
  <c r="BK248" i="35" s="1"/>
  <c r="BJ247" i="35"/>
  <c r="BK247" i="35" s="1"/>
  <c r="BJ246" i="35"/>
  <c r="BK246" i="35" s="1"/>
  <c r="BJ245" i="35"/>
  <c r="BK245" i="35" s="1"/>
  <c r="BJ244" i="35"/>
  <c r="BK244" i="35" s="1"/>
  <c r="BJ243" i="35"/>
  <c r="BK243" i="35" s="1"/>
  <c r="BJ242" i="35"/>
  <c r="BK242" i="35" s="1"/>
  <c r="BJ241" i="35"/>
  <c r="BK241" i="35" s="1"/>
  <c r="BJ240" i="35"/>
  <c r="BK240" i="35" s="1"/>
  <c r="BJ239" i="35"/>
  <c r="BK239" i="35" s="1"/>
  <c r="BJ238" i="35"/>
  <c r="BK238" i="35" s="1"/>
  <c r="BJ237" i="35"/>
  <c r="BK237" i="35" s="1"/>
  <c r="BJ236" i="35"/>
  <c r="BK236" i="35" s="1"/>
  <c r="BJ235" i="35"/>
  <c r="BK235" i="35" s="1"/>
  <c r="BJ234" i="35"/>
  <c r="BK234" i="35" s="1"/>
  <c r="BJ233" i="35"/>
  <c r="BK233" i="35" s="1"/>
  <c r="BJ232" i="35"/>
  <c r="BK232" i="35" s="1"/>
  <c r="BJ231" i="35"/>
  <c r="BK231" i="35" s="1"/>
  <c r="BJ230" i="35"/>
  <c r="BK230" i="35" s="1"/>
  <c r="BJ229" i="35"/>
  <c r="BK229" i="35" s="1"/>
  <c r="BJ228" i="35"/>
  <c r="BK228" i="35" s="1"/>
  <c r="BJ227" i="35"/>
  <c r="BK227" i="35" s="1"/>
  <c r="BJ226" i="35"/>
  <c r="BK226" i="35" s="1"/>
  <c r="BJ225" i="35"/>
  <c r="BK225" i="35" s="1"/>
  <c r="BJ224" i="35"/>
  <c r="BK224" i="35" s="1"/>
  <c r="BJ223" i="35"/>
  <c r="BK223" i="35" s="1"/>
  <c r="BJ222" i="35"/>
  <c r="BK222" i="35" s="1"/>
  <c r="BJ221" i="35"/>
  <c r="BK221" i="35" s="1"/>
  <c r="BJ220" i="35"/>
  <c r="BK220" i="35" s="1"/>
  <c r="BJ219" i="35"/>
  <c r="BK219" i="35" s="1"/>
  <c r="BJ218" i="35"/>
  <c r="BK218" i="35" s="1"/>
  <c r="BJ217" i="35"/>
  <c r="BK217" i="35" s="1"/>
  <c r="BJ216" i="35"/>
  <c r="BK216" i="35" s="1"/>
  <c r="BJ215" i="35"/>
  <c r="BK215" i="35" s="1"/>
  <c r="BJ214" i="35"/>
  <c r="BK214" i="35" s="1"/>
  <c r="BJ213" i="35"/>
  <c r="BK213" i="35" s="1"/>
  <c r="BJ212" i="35"/>
  <c r="BK212" i="35" s="1"/>
  <c r="BJ211" i="35"/>
  <c r="BK211" i="35" s="1"/>
  <c r="BJ210" i="35"/>
  <c r="BK210" i="35" s="1"/>
  <c r="BJ209" i="35"/>
  <c r="BK209" i="35" s="1"/>
  <c r="BJ208" i="35"/>
  <c r="BK208" i="35" s="1"/>
  <c r="BJ207" i="35"/>
  <c r="BK207" i="35" s="1"/>
  <c r="BJ206" i="35"/>
  <c r="BK206" i="35" s="1"/>
  <c r="BJ205" i="35"/>
  <c r="BK205" i="35" s="1"/>
  <c r="BJ204" i="35"/>
  <c r="BK204" i="35" s="1"/>
  <c r="BJ203" i="35"/>
  <c r="BK203" i="35" s="1"/>
  <c r="BJ202" i="35"/>
  <c r="BK202" i="35" s="1"/>
  <c r="BJ201" i="35"/>
  <c r="BK201" i="35" s="1"/>
  <c r="BJ200" i="35"/>
  <c r="BK200" i="35" s="1"/>
  <c r="BJ199" i="35"/>
  <c r="BK199" i="35" s="1"/>
  <c r="BJ198" i="35"/>
  <c r="BK198" i="35" s="1"/>
  <c r="BJ197" i="35"/>
  <c r="BK197" i="35" s="1"/>
  <c r="BJ196" i="35"/>
  <c r="BK196" i="35" s="1"/>
  <c r="BJ195" i="35"/>
  <c r="BK195" i="35" s="1"/>
  <c r="BJ194" i="35"/>
  <c r="BK194" i="35" s="1"/>
  <c r="BJ193" i="35"/>
  <c r="BK193" i="35" s="1"/>
  <c r="BJ192" i="35"/>
  <c r="BK192" i="35" s="1"/>
  <c r="BJ191" i="35"/>
  <c r="BK191" i="35" s="1"/>
  <c r="BJ190" i="35"/>
  <c r="BK190" i="35" s="1"/>
  <c r="BJ189" i="35"/>
  <c r="BK189" i="35" s="1"/>
  <c r="BJ188" i="35"/>
  <c r="BK188" i="35" s="1"/>
  <c r="BJ187" i="35"/>
  <c r="BK187" i="35" s="1"/>
  <c r="BJ186" i="35"/>
  <c r="BK186" i="35" s="1"/>
  <c r="BJ185" i="35"/>
  <c r="BK185" i="35" s="1"/>
  <c r="BJ184" i="35"/>
  <c r="BK184" i="35" s="1"/>
  <c r="BJ183" i="35"/>
  <c r="BK183" i="35" s="1"/>
  <c r="BJ182" i="35"/>
  <c r="BK182" i="35" s="1"/>
  <c r="BJ181" i="35"/>
  <c r="BK181" i="35" s="1"/>
  <c r="BJ180" i="35"/>
  <c r="BK180" i="35" s="1"/>
  <c r="BJ179" i="35"/>
  <c r="BK179" i="35" s="1"/>
  <c r="BJ178" i="35"/>
  <c r="BK178" i="35" s="1"/>
  <c r="BJ177" i="35"/>
  <c r="BK177" i="35" s="1"/>
  <c r="BJ176" i="35"/>
  <c r="BK176" i="35" s="1"/>
  <c r="BJ175" i="35"/>
  <c r="BK175" i="35" s="1"/>
  <c r="BJ174" i="35"/>
  <c r="BK174" i="35" s="1"/>
  <c r="BJ173" i="35"/>
  <c r="BK173" i="35" s="1"/>
  <c r="BJ172" i="35"/>
  <c r="BK172" i="35" s="1"/>
  <c r="BJ171" i="35"/>
  <c r="BK171" i="35" s="1"/>
  <c r="BJ170" i="35"/>
  <c r="BK170" i="35" s="1"/>
  <c r="BJ169" i="35"/>
  <c r="BK169" i="35" s="1"/>
  <c r="BJ168" i="35"/>
  <c r="BK168" i="35" s="1"/>
  <c r="BJ167" i="35"/>
  <c r="BK167" i="35" s="1"/>
  <c r="BJ166" i="35"/>
  <c r="BK166" i="35" s="1"/>
  <c r="BJ165" i="35"/>
  <c r="BK165" i="35" s="1"/>
  <c r="BJ164" i="35"/>
  <c r="BK164" i="35" s="1"/>
  <c r="BJ163" i="35"/>
  <c r="BK163" i="35" s="1"/>
  <c r="BJ162" i="35"/>
  <c r="BK162" i="35" s="1"/>
  <c r="BJ161" i="35"/>
  <c r="BK161" i="35" s="1"/>
  <c r="BJ160" i="35"/>
  <c r="BK160" i="35" s="1"/>
  <c r="BJ159" i="35"/>
  <c r="BK159" i="35" s="1"/>
  <c r="BJ158" i="35"/>
  <c r="BK158" i="35" s="1"/>
  <c r="BJ157" i="35"/>
  <c r="BK157" i="35" s="1"/>
  <c r="BJ156" i="35"/>
  <c r="BK156" i="35" s="1"/>
  <c r="BJ155" i="35"/>
  <c r="BK155" i="35" s="1"/>
  <c r="BJ154" i="35"/>
  <c r="BK154" i="35" s="1"/>
  <c r="BJ153" i="35"/>
  <c r="BK153" i="35" s="1"/>
  <c r="BJ152" i="35"/>
  <c r="BK152" i="35" s="1"/>
  <c r="BJ151" i="35"/>
  <c r="BK151" i="35" s="1"/>
  <c r="BJ150" i="35"/>
  <c r="BK150" i="35" s="1"/>
  <c r="BJ149" i="35"/>
  <c r="BK149" i="35" s="1"/>
  <c r="BJ148" i="35"/>
  <c r="BK148" i="35" s="1"/>
  <c r="BJ147" i="35"/>
  <c r="BK147" i="35" s="1"/>
  <c r="BJ146" i="35"/>
  <c r="BK146" i="35" s="1"/>
  <c r="BJ145" i="35"/>
  <c r="BK145" i="35" s="1"/>
  <c r="BJ144" i="35"/>
  <c r="BK144" i="35" s="1"/>
  <c r="BJ143" i="35"/>
  <c r="BK143" i="35" s="1"/>
  <c r="BJ142" i="35"/>
  <c r="BK142" i="35" s="1"/>
  <c r="BJ141" i="35"/>
  <c r="BK141" i="35" s="1"/>
  <c r="BJ140" i="35"/>
  <c r="BK140" i="35" s="1"/>
  <c r="BJ139" i="35"/>
  <c r="BK139" i="35" s="1"/>
  <c r="BJ138" i="35"/>
  <c r="BK138" i="35" s="1"/>
  <c r="BJ137" i="35"/>
  <c r="BK137" i="35" s="1"/>
  <c r="BJ136" i="35"/>
  <c r="BK136" i="35" s="1"/>
  <c r="BJ135" i="35"/>
  <c r="BK135" i="35" s="1"/>
  <c r="BJ134" i="35"/>
  <c r="BK134" i="35" s="1"/>
  <c r="BJ133" i="35"/>
  <c r="BK133" i="35" s="1"/>
  <c r="BJ132" i="35"/>
  <c r="BK132" i="35" s="1"/>
  <c r="BJ131" i="35"/>
  <c r="BK131" i="35" s="1"/>
  <c r="BJ130" i="35"/>
  <c r="BK130" i="35" s="1"/>
  <c r="BJ129" i="35"/>
  <c r="BK129" i="35" s="1"/>
  <c r="BJ128" i="35"/>
  <c r="BK128" i="35" s="1"/>
  <c r="BJ127" i="35"/>
  <c r="BK127" i="35" s="1"/>
  <c r="BJ126" i="35"/>
  <c r="BK126" i="35" s="1"/>
  <c r="BJ125" i="35"/>
  <c r="BK125" i="35" s="1"/>
  <c r="BJ124" i="35"/>
  <c r="BK124" i="35" s="1"/>
  <c r="BJ123" i="35"/>
  <c r="BK123" i="35" s="1"/>
  <c r="BJ122" i="35"/>
  <c r="BK122" i="35" s="1"/>
  <c r="BJ121" i="35"/>
  <c r="BK121" i="35" s="1"/>
  <c r="BJ120" i="35"/>
  <c r="BK120" i="35" s="1"/>
  <c r="BJ119" i="35"/>
  <c r="BK119" i="35" s="1"/>
  <c r="BJ118" i="35"/>
  <c r="BK118" i="35" s="1"/>
  <c r="BJ117" i="35"/>
  <c r="BK117" i="35" s="1"/>
  <c r="BJ116" i="35"/>
  <c r="BK116" i="35" s="1"/>
  <c r="BJ115" i="35"/>
  <c r="BK115" i="35" s="1"/>
  <c r="BJ114" i="35"/>
  <c r="BK114" i="35" s="1"/>
  <c r="BJ113" i="35"/>
  <c r="BK113" i="35" s="1"/>
  <c r="BJ112" i="35"/>
  <c r="BK112" i="35" s="1"/>
  <c r="BJ111" i="35"/>
  <c r="BK111" i="35" s="1"/>
  <c r="BJ110" i="35"/>
  <c r="BK110" i="35" s="1"/>
  <c r="BJ109" i="35"/>
  <c r="BK109" i="35" s="1"/>
  <c r="BJ108" i="35"/>
  <c r="BK108" i="35" s="1"/>
  <c r="BJ107" i="35"/>
  <c r="BK107" i="35" s="1"/>
  <c r="BJ106" i="35"/>
  <c r="BK106" i="35" s="1"/>
  <c r="BJ105" i="35"/>
  <c r="BK105" i="35" s="1"/>
  <c r="BJ104" i="35"/>
  <c r="BK104" i="35" s="1"/>
  <c r="BJ103" i="35"/>
  <c r="BK103" i="35" s="1"/>
  <c r="BJ102" i="35"/>
  <c r="BK102" i="35" s="1"/>
  <c r="BJ101" i="35"/>
  <c r="BK101" i="35" s="1"/>
  <c r="BJ100" i="35"/>
  <c r="BK100" i="35" s="1"/>
  <c r="BJ99" i="35"/>
  <c r="BK99" i="35" s="1"/>
  <c r="BJ98" i="35"/>
  <c r="BK98" i="35" s="1"/>
  <c r="BJ97" i="35"/>
  <c r="BK97" i="35" s="1"/>
  <c r="BJ96" i="35"/>
  <c r="BK96" i="35" s="1"/>
  <c r="BJ95" i="35"/>
  <c r="BK95" i="35" s="1"/>
  <c r="BJ94" i="35"/>
  <c r="BK94" i="35" s="1"/>
  <c r="BJ93" i="35"/>
  <c r="BK93" i="35" s="1"/>
  <c r="BJ92" i="35"/>
  <c r="BK92" i="35" s="1"/>
  <c r="BJ91" i="35"/>
  <c r="BK91" i="35" s="1"/>
  <c r="BJ90" i="35"/>
  <c r="BK90" i="35" s="1"/>
  <c r="BJ89" i="35"/>
  <c r="BK89" i="35" s="1"/>
  <c r="BJ88" i="35"/>
  <c r="BK88" i="35" s="1"/>
  <c r="BJ87" i="35"/>
  <c r="BK87" i="35" s="1"/>
  <c r="BJ86" i="35"/>
  <c r="BK86" i="35" s="1"/>
  <c r="BJ85" i="35"/>
  <c r="BK85" i="35" s="1"/>
  <c r="BJ84" i="35"/>
  <c r="BK84" i="35" s="1"/>
  <c r="BJ83" i="35"/>
  <c r="BK83" i="35" s="1"/>
  <c r="BJ82" i="35"/>
  <c r="BK82" i="35" s="1"/>
  <c r="BJ81" i="35"/>
  <c r="BK81" i="35" s="1"/>
  <c r="BJ80" i="35"/>
  <c r="BK80" i="35" s="1"/>
  <c r="BJ79" i="35"/>
  <c r="BK79" i="35" s="1"/>
  <c r="BJ78" i="35"/>
  <c r="BK78" i="35" s="1"/>
  <c r="BJ77" i="35"/>
  <c r="BK77" i="35" s="1"/>
  <c r="BJ76" i="35"/>
  <c r="BK76" i="35" s="1"/>
  <c r="BJ75" i="35"/>
  <c r="BK75" i="35" s="1"/>
  <c r="BJ74" i="35"/>
  <c r="BK74" i="35" s="1"/>
  <c r="BJ73" i="35"/>
  <c r="BK73" i="35" s="1"/>
  <c r="BJ72" i="35"/>
  <c r="BK72" i="35" s="1"/>
  <c r="BJ71" i="35"/>
  <c r="BK71" i="35" s="1"/>
  <c r="BJ70" i="35"/>
  <c r="BK70" i="35" s="1"/>
  <c r="BJ69" i="35"/>
  <c r="BK69" i="35" s="1"/>
  <c r="BJ68" i="35"/>
  <c r="BK68" i="35" s="1"/>
  <c r="BJ67" i="35"/>
  <c r="BK67" i="35" s="1"/>
  <c r="BJ66" i="35"/>
  <c r="BK66" i="35" s="1"/>
  <c r="BJ65" i="35"/>
  <c r="BK65" i="35" s="1"/>
  <c r="BJ64" i="35"/>
  <c r="BK64" i="35" s="1"/>
  <c r="BJ63" i="35"/>
  <c r="BK63" i="35" s="1"/>
  <c r="BJ62" i="35"/>
  <c r="BK62" i="35" s="1"/>
  <c r="BJ61" i="35"/>
  <c r="BK61" i="35" s="1"/>
  <c r="BJ60" i="35"/>
  <c r="BK60" i="35" s="1"/>
  <c r="BJ59" i="35"/>
  <c r="BK59" i="35" s="1"/>
  <c r="BJ58" i="35"/>
  <c r="BK58" i="35" s="1"/>
  <c r="BJ57" i="35"/>
  <c r="BK57" i="35" s="1"/>
  <c r="BJ56" i="35"/>
  <c r="BK56" i="35" s="1"/>
  <c r="BJ55" i="35"/>
  <c r="BK55" i="35" s="1"/>
  <c r="BJ54" i="35"/>
  <c r="BK54" i="35" s="1"/>
  <c r="BJ53" i="35"/>
  <c r="BK53" i="35" s="1"/>
  <c r="BJ52" i="35"/>
  <c r="BK52" i="35" s="1"/>
  <c r="BJ51" i="35"/>
  <c r="BK51" i="35" s="1"/>
  <c r="BJ50" i="35"/>
  <c r="BK50" i="35" s="1"/>
  <c r="BJ49" i="35"/>
  <c r="BK49" i="35" s="1"/>
  <c r="BJ48" i="35"/>
  <c r="BK48" i="35" s="1"/>
  <c r="BJ47" i="35"/>
  <c r="BK47" i="35" s="1"/>
  <c r="BJ46" i="35"/>
  <c r="BK46" i="35" s="1"/>
  <c r="BJ45" i="35"/>
  <c r="BK45" i="35" s="1"/>
  <c r="BJ44" i="35"/>
  <c r="BK44" i="35" s="1"/>
  <c r="BJ43" i="35"/>
  <c r="BK43" i="35" s="1"/>
  <c r="BJ42" i="35"/>
  <c r="BK42" i="35" s="1"/>
  <c r="BJ41" i="35"/>
  <c r="BK41" i="35" s="1"/>
  <c r="BJ40" i="35"/>
  <c r="BK40" i="35" s="1"/>
  <c r="BJ39" i="35"/>
  <c r="BK39" i="35" s="1"/>
  <c r="BJ38" i="35"/>
  <c r="BK38" i="35" s="1"/>
  <c r="BJ37" i="35"/>
  <c r="BK37" i="35" s="1"/>
  <c r="BJ36" i="35"/>
  <c r="BK36" i="35" s="1"/>
  <c r="BJ35" i="35"/>
  <c r="BK35" i="35" s="1"/>
  <c r="BJ34" i="35"/>
  <c r="BK34" i="35" s="1"/>
  <c r="BJ33" i="35"/>
  <c r="BK33" i="35" s="1"/>
  <c r="BJ32" i="35"/>
  <c r="BK32" i="35" s="1"/>
  <c r="BJ31" i="35"/>
  <c r="BK31" i="35" s="1"/>
  <c r="BJ30" i="35"/>
  <c r="BK30" i="35" s="1"/>
  <c r="BJ29" i="35"/>
  <c r="BK29" i="35" s="1"/>
  <c r="BJ28" i="35"/>
  <c r="BK28" i="35" s="1"/>
  <c r="BJ27" i="35"/>
  <c r="BK27" i="35" s="1"/>
  <c r="BJ26" i="35"/>
  <c r="BK26" i="35" s="1"/>
  <c r="BJ25" i="35"/>
  <c r="BK25" i="35" s="1"/>
  <c r="BJ24" i="35"/>
  <c r="BK24" i="35" s="1"/>
  <c r="BJ23" i="35"/>
  <c r="BK23" i="35" s="1"/>
  <c r="BJ22" i="35"/>
  <c r="BK22" i="35" s="1"/>
  <c r="BJ21" i="35"/>
  <c r="BK21" i="35" s="1"/>
  <c r="BJ20" i="35"/>
  <c r="BK20" i="35" s="1"/>
  <c r="BJ19" i="35"/>
  <c r="BK19" i="35" s="1"/>
  <c r="BJ18" i="35"/>
  <c r="BK18" i="35" s="1"/>
  <c r="BJ17" i="35"/>
  <c r="BK17" i="35" s="1"/>
  <c r="BJ16" i="35"/>
  <c r="BK16" i="35" s="1"/>
  <c r="BJ15" i="35"/>
  <c r="BK15" i="35" s="1"/>
  <c r="BJ14" i="35"/>
  <c r="BK14" i="35" s="1"/>
  <c r="BJ13" i="35"/>
  <c r="BK13" i="35" s="1"/>
  <c r="BJ12" i="35"/>
  <c r="BK12" i="35" s="1"/>
  <c r="BJ11" i="35"/>
  <c r="BK11" i="35" s="1"/>
  <c r="BJ10" i="35"/>
  <c r="BK10" i="35" s="1"/>
  <c r="BC11" i="35"/>
  <c r="BC12" i="35"/>
  <c r="BC13" i="35"/>
  <c r="BC14" i="35"/>
  <c r="BC15" i="35"/>
  <c r="BC16" i="35"/>
  <c r="BC17" i="35"/>
  <c r="BC18" i="35"/>
  <c r="BC19" i="35"/>
  <c r="BC20" i="35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BC34" i="35"/>
  <c r="BC35" i="35"/>
  <c r="BC36" i="35"/>
  <c r="BC37" i="35"/>
  <c r="BC38" i="35"/>
  <c r="BC39" i="35"/>
  <c r="BC40" i="35"/>
  <c r="BC41" i="35"/>
  <c r="BC42" i="35"/>
  <c r="BC43" i="35"/>
  <c r="BC44" i="35"/>
  <c r="BC45" i="35"/>
  <c r="BC46" i="35"/>
  <c r="BC47" i="35"/>
  <c r="BC48" i="35"/>
  <c r="BC49" i="35"/>
  <c r="BC50" i="35"/>
  <c r="BC51" i="35"/>
  <c r="BC52" i="35"/>
  <c r="BC53" i="35"/>
  <c r="BC54" i="35"/>
  <c r="BC55" i="35"/>
  <c r="BC56" i="35"/>
  <c r="BC57" i="35"/>
  <c r="BC58" i="35"/>
  <c r="BC59" i="35"/>
  <c r="BC60" i="35"/>
  <c r="BC61" i="35"/>
  <c r="BC62" i="35"/>
  <c r="BC63" i="35"/>
  <c r="BC64" i="35"/>
  <c r="BC65" i="35"/>
  <c r="BC66" i="35"/>
  <c r="BC67" i="35"/>
  <c r="BC68" i="35"/>
  <c r="BC69" i="35"/>
  <c r="BC70" i="35"/>
  <c r="BC71" i="35"/>
  <c r="BC72" i="35"/>
  <c r="BC73" i="35"/>
  <c r="BC74" i="35"/>
  <c r="BC75" i="35"/>
  <c r="BC76" i="35"/>
  <c r="BC77" i="35"/>
  <c r="BC78" i="35"/>
  <c r="BC79" i="35"/>
  <c r="BC80" i="35"/>
  <c r="BC81" i="35"/>
  <c r="BC82" i="35"/>
  <c r="BC83" i="35"/>
  <c r="BC84" i="35"/>
  <c r="BC85" i="35"/>
  <c r="BC86" i="35"/>
  <c r="BC87" i="35"/>
  <c r="BC88" i="35"/>
  <c r="BC89" i="35"/>
  <c r="BC90" i="35"/>
  <c r="BC91" i="35"/>
  <c r="BC92" i="35"/>
  <c r="BC93" i="35"/>
  <c r="BC94" i="35"/>
  <c r="BC95" i="35"/>
  <c r="BC96" i="35"/>
  <c r="BC97" i="35"/>
  <c r="BC98" i="35"/>
  <c r="BC99" i="35"/>
  <c r="BC100" i="35"/>
  <c r="BC101" i="35"/>
  <c r="BC102" i="35"/>
  <c r="BC103" i="35"/>
  <c r="BC104" i="35"/>
  <c r="BC105" i="35"/>
  <c r="BC106" i="35"/>
  <c r="BC107" i="35"/>
  <c r="BC108" i="35"/>
  <c r="BC109" i="35"/>
  <c r="BC110" i="35"/>
  <c r="BC111" i="35"/>
  <c r="BC112" i="35"/>
  <c r="BC113" i="35"/>
  <c r="BC114" i="35"/>
  <c r="BC115" i="35"/>
  <c r="BC116" i="35"/>
  <c r="BC117" i="35"/>
  <c r="BC118" i="35"/>
  <c r="BC119" i="35"/>
  <c r="BC120" i="35"/>
  <c r="BC121" i="35"/>
  <c r="BC122" i="35"/>
  <c r="BC123" i="35"/>
  <c r="BC124" i="35"/>
  <c r="BC125" i="35"/>
  <c r="BC126" i="35"/>
  <c r="BC127" i="35"/>
  <c r="BC128" i="35"/>
  <c r="BC129" i="35"/>
  <c r="BC130" i="35"/>
  <c r="BC131" i="35"/>
  <c r="BC132" i="35"/>
  <c r="BC133" i="35"/>
  <c r="BC134" i="35"/>
  <c r="BC135" i="35"/>
  <c r="BC136" i="35"/>
  <c r="BC137" i="35"/>
  <c r="BC138" i="35"/>
  <c r="BC139" i="35"/>
  <c r="BC140" i="35"/>
  <c r="BC141" i="35"/>
  <c r="BC142" i="35"/>
  <c r="BC143" i="35"/>
  <c r="BC144" i="35"/>
  <c r="BC145" i="35"/>
  <c r="BC146" i="35"/>
  <c r="BC147" i="35"/>
  <c r="BC148" i="35"/>
  <c r="BC149" i="35"/>
  <c r="BC150" i="35"/>
  <c r="BC151" i="35"/>
  <c r="BC152" i="35"/>
  <c r="BC153" i="35"/>
  <c r="BC154" i="35"/>
  <c r="BC155" i="35"/>
  <c r="BC156" i="35"/>
  <c r="BC157" i="35"/>
  <c r="BC158" i="35"/>
  <c r="BC159" i="35"/>
  <c r="BC160" i="35"/>
  <c r="BC161" i="35"/>
  <c r="BC162" i="35"/>
  <c r="BC163" i="35"/>
  <c r="BC164" i="35"/>
  <c r="BC165" i="35"/>
  <c r="BC166" i="35"/>
  <c r="BC167" i="35"/>
  <c r="BC168" i="35"/>
  <c r="BC169" i="35"/>
  <c r="BC170" i="35"/>
  <c r="BC171" i="35"/>
  <c r="BC172" i="35"/>
  <c r="BC173" i="35"/>
  <c r="BC174" i="35"/>
  <c r="BC175" i="35"/>
  <c r="BC176" i="35"/>
  <c r="BC177" i="35"/>
  <c r="BC178" i="35"/>
  <c r="BC179" i="35"/>
  <c r="BC180" i="35"/>
  <c r="BC181" i="35"/>
  <c r="BC182" i="35"/>
  <c r="BC183" i="35"/>
  <c r="BC184" i="35"/>
  <c r="BC185" i="35"/>
  <c r="BC186" i="35"/>
  <c r="BC187" i="35"/>
  <c r="BC188" i="35"/>
  <c r="BC189" i="35"/>
  <c r="BC190" i="35"/>
  <c r="BC191" i="35"/>
  <c r="BC192" i="35"/>
  <c r="BC193" i="35"/>
  <c r="BC194" i="35"/>
  <c r="BC195" i="35"/>
  <c r="BC196" i="35"/>
  <c r="BC197" i="35"/>
  <c r="BC198" i="35"/>
  <c r="BC199" i="35"/>
  <c r="BC200" i="35"/>
  <c r="BC201" i="35"/>
  <c r="BC202" i="35"/>
  <c r="BC203" i="35"/>
  <c r="BC204" i="35"/>
  <c r="BC205" i="35"/>
  <c r="BC206" i="35"/>
  <c r="BC207" i="35"/>
  <c r="BC208" i="35"/>
  <c r="BC209" i="35"/>
  <c r="BC210" i="35"/>
  <c r="BC211" i="35"/>
  <c r="BC212" i="35"/>
  <c r="BC213" i="35"/>
  <c r="BC214" i="35"/>
  <c r="BC215" i="35"/>
  <c r="BC216" i="35"/>
  <c r="BC217" i="35"/>
  <c r="BC218" i="35"/>
  <c r="BC219" i="35"/>
  <c r="BC220" i="35"/>
  <c r="BC221" i="35"/>
  <c r="BC222" i="35"/>
  <c r="BC223" i="35"/>
  <c r="BC224" i="35"/>
  <c r="BC225" i="35"/>
  <c r="BC226" i="35"/>
  <c r="BC227" i="35"/>
  <c r="BC228" i="35"/>
  <c r="BC229" i="35"/>
  <c r="BC230" i="35"/>
  <c r="BC231" i="35"/>
  <c r="BC232" i="35"/>
  <c r="BC233" i="35"/>
  <c r="BC234" i="35"/>
  <c r="BC235" i="35"/>
  <c r="BC236" i="35"/>
  <c r="BC237" i="35"/>
  <c r="BC238" i="35"/>
  <c r="BC239" i="35"/>
  <c r="BC240" i="35"/>
  <c r="BC241" i="35"/>
  <c r="BC242" i="35"/>
  <c r="BC243" i="35"/>
  <c r="BC244" i="35"/>
  <c r="BC245" i="35"/>
  <c r="BC246" i="35"/>
  <c r="BC247" i="35"/>
  <c r="BC248" i="35"/>
  <c r="BC249" i="35"/>
  <c r="BC250" i="35"/>
  <c r="BC251" i="35"/>
  <c r="BC252" i="35"/>
  <c r="BC253" i="35"/>
  <c r="BC254" i="35"/>
  <c r="BC255" i="35"/>
  <c r="BC256" i="35"/>
  <c r="BC257" i="35"/>
  <c r="BC258" i="35"/>
  <c r="BC259" i="35"/>
  <c r="BC260" i="35"/>
  <c r="BC261" i="35"/>
  <c r="BC262" i="35"/>
  <c r="BC263" i="35"/>
  <c r="BC264" i="35"/>
  <c r="BC265" i="35"/>
  <c r="BC266" i="35"/>
  <c r="BC267" i="35"/>
  <c r="BC268" i="35"/>
  <c r="BC269" i="35"/>
  <c r="BC270" i="35"/>
  <c r="BC271" i="35"/>
  <c r="BC272" i="35"/>
  <c r="BC273" i="35"/>
  <c r="BC274" i="35"/>
  <c r="BC275" i="35"/>
  <c r="BC276" i="35"/>
  <c r="BC277" i="35"/>
  <c r="BC278" i="35"/>
  <c r="BC279" i="35"/>
  <c r="BC280" i="35"/>
  <c r="BC281" i="35"/>
  <c r="BC282" i="35"/>
  <c r="BC283" i="35"/>
  <c r="BC284" i="35"/>
  <c r="BC285" i="35"/>
  <c r="BC286" i="35"/>
  <c r="BC287" i="35"/>
  <c r="BC288" i="35"/>
  <c r="BC289" i="35"/>
  <c r="BC290" i="35"/>
  <c r="BC291" i="35"/>
  <c r="BC292" i="35"/>
  <c r="BC293" i="35"/>
  <c r="BC294" i="35"/>
  <c r="BC295" i="35"/>
  <c r="BC296" i="35"/>
  <c r="BC297" i="35"/>
  <c r="BC298" i="35"/>
  <c r="BC299" i="35"/>
  <c r="BC300" i="35"/>
  <c r="BC301" i="35"/>
  <c r="BC302" i="35"/>
  <c r="BC10" i="35"/>
  <c r="V13" i="35"/>
  <c r="W13" i="35" s="1"/>
  <c r="V23" i="35"/>
  <c r="W23" i="35" s="1"/>
  <c r="V33" i="35"/>
  <c r="W33" i="35" s="1"/>
  <c r="V73" i="35"/>
  <c r="W73" i="35" s="1"/>
  <c r="V92" i="35"/>
  <c r="W92" i="35" s="1"/>
  <c r="V110" i="35"/>
  <c r="W110" i="35" s="1"/>
  <c r="V114" i="35"/>
  <c r="W114" i="35" s="1"/>
  <c r="V145" i="35"/>
  <c r="W145" i="35" s="1"/>
  <c r="V148" i="35"/>
  <c r="W148" i="35" s="1"/>
  <c r="V171" i="35"/>
  <c r="W171" i="35" s="1"/>
  <c r="V176" i="35"/>
  <c r="W176" i="35" s="1"/>
  <c r="V190" i="35"/>
  <c r="W190" i="35" s="1"/>
  <c r="V203" i="35"/>
  <c r="W203" i="35" s="1"/>
  <c r="V204" i="35"/>
  <c r="W204" i="35" s="1"/>
  <c r="V206" i="35"/>
  <c r="W206" i="35" s="1"/>
  <c r="V209" i="35"/>
  <c r="W209" i="35" s="1"/>
  <c r="V213" i="35"/>
  <c r="W213" i="35" s="1"/>
  <c r="V219" i="35"/>
  <c r="W219" i="35" s="1"/>
  <c r="V233" i="35"/>
  <c r="W233" i="35" s="1"/>
  <c r="V244" i="35"/>
  <c r="W244" i="35" s="1"/>
  <c r="V246" i="35"/>
  <c r="W246" i="35" s="1"/>
  <c r="V267" i="35"/>
  <c r="W267" i="35" s="1"/>
  <c r="V268" i="35"/>
  <c r="W268" i="35" s="1"/>
  <c r="V277" i="35"/>
  <c r="W277" i="35" s="1"/>
  <c r="V291" i="35"/>
  <c r="W291" i="35" s="1"/>
  <c r="Q13" i="35"/>
  <c r="R13" i="35" s="1"/>
  <c r="Q19" i="35"/>
  <c r="R19" i="35" s="1"/>
  <c r="Q24" i="35"/>
  <c r="R24" i="35" s="1"/>
  <c r="Q30" i="35"/>
  <c r="R30" i="35" s="1"/>
  <c r="Q32" i="35"/>
  <c r="R32" i="35" s="1"/>
  <c r="Q41" i="35"/>
  <c r="R41" i="35" s="1"/>
  <c r="Q42" i="35"/>
  <c r="R42" i="35" s="1"/>
  <c r="Q43" i="35"/>
  <c r="R43" i="35" s="1"/>
  <c r="Q45" i="35"/>
  <c r="R45" i="35" s="1"/>
  <c r="Q53" i="35"/>
  <c r="R53" i="35" s="1"/>
  <c r="Q54" i="35"/>
  <c r="R54" i="35" s="1"/>
  <c r="Q56" i="35"/>
  <c r="R56" i="35" s="1"/>
  <c r="Q62" i="35"/>
  <c r="R62" i="35" s="1"/>
  <c r="Q64" i="35"/>
  <c r="R64" i="35" s="1"/>
  <c r="Q65" i="35"/>
  <c r="R65" i="35" s="1"/>
  <c r="Q77" i="35"/>
  <c r="R77" i="35" s="1"/>
  <c r="Q83" i="35"/>
  <c r="R83" i="35" s="1"/>
  <c r="Q85" i="35"/>
  <c r="R85" i="35" s="1"/>
  <c r="Q86" i="35"/>
  <c r="R86" i="35" s="1"/>
  <c r="Q88" i="35"/>
  <c r="R88" i="35" s="1"/>
  <c r="Q94" i="35"/>
  <c r="R94" i="35" s="1"/>
  <c r="Q96" i="35"/>
  <c r="R96" i="35" s="1"/>
  <c r="Q105" i="35"/>
  <c r="R105" i="35" s="1"/>
  <c r="Q106" i="35"/>
  <c r="R106" i="35" s="1"/>
  <c r="Q107" i="35"/>
  <c r="R107" i="35" s="1"/>
  <c r="Q109" i="35"/>
  <c r="R109" i="35" s="1"/>
  <c r="Q115" i="35"/>
  <c r="R115" i="35" s="1"/>
  <c r="Q117" i="35"/>
  <c r="R117" i="35" s="1"/>
  <c r="Q118" i="35"/>
  <c r="R118" i="35" s="1"/>
  <c r="Q126" i="35"/>
  <c r="R126" i="35" s="1"/>
  <c r="Q128" i="35"/>
  <c r="R128" i="35" s="1"/>
  <c r="Q129" i="35"/>
  <c r="R129" i="35" s="1"/>
  <c r="Q130" i="35"/>
  <c r="R130" i="35" s="1"/>
  <c r="Q141" i="35"/>
  <c r="R141" i="35" s="1"/>
  <c r="Q147" i="35"/>
  <c r="R147" i="35" s="1"/>
  <c r="Q149" i="35"/>
  <c r="R149" i="35" s="1"/>
  <c r="Q150" i="35"/>
  <c r="R150" i="35" s="1"/>
  <c r="Q152" i="35"/>
  <c r="R152" i="35" s="1"/>
  <c r="Q158" i="35"/>
  <c r="R158" i="35" s="1"/>
  <c r="Q169" i="35"/>
  <c r="R169" i="35" s="1"/>
  <c r="Q170" i="35"/>
  <c r="R170" i="35" s="1"/>
  <c r="Q171" i="35"/>
  <c r="R171" i="35" s="1"/>
  <c r="Q181" i="35"/>
  <c r="R181" i="35" s="1"/>
  <c r="Q182" i="35"/>
  <c r="R182" i="35" s="1"/>
  <c r="Q190" i="35"/>
  <c r="R190" i="35" s="1"/>
  <c r="Q192" i="35"/>
  <c r="R192" i="35" s="1"/>
  <c r="Q193" i="35"/>
  <c r="R193" i="35" s="1"/>
  <c r="Q205" i="35"/>
  <c r="R205" i="35" s="1"/>
  <c r="Q211" i="35"/>
  <c r="R211" i="35" s="1"/>
  <c r="Q213" i="35"/>
  <c r="R213" i="35" s="1"/>
  <c r="Q214" i="35"/>
  <c r="R214" i="35" s="1"/>
  <c r="Q216" i="35"/>
  <c r="R216" i="35" s="1"/>
  <c r="Q222" i="35"/>
  <c r="R222" i="35" s="1"/>
  <c r="Q233" i="35"/>
  <c r="R233" i="35" s="1"/>
  <c r="Q234" i="35"/>
  <c r="R234" i="35" s="1"/>
  <c r="Q235" i="35"/>
  <c r="R235" i="35" s="1"/>
  <c r="Q245" i="35"/>
  <c r="R245" i="35" s="1"/>
  <c r="Q246" i="35"/>
  <c r="R246" i="35" s="1"/>
  <c r="Q254" i="35"/>
  <c r="R254" i="35" s="1"/>
  <c r="Q256" i="35"/>
  <c r="R256" i="35" s="1"/>
  <c r="Q257" i="35"/>
  <c r="R257" i="35" s="1"/>
  <c r="Q258" i="35"/>
  <c r="R258" i="35" s="1"/>
  <c r="Q269" i="35"/>
  <c r="R269" i="35" s="1"/>
  <c r="Q275" i="35"/>
  <c r="R275" i="35" s="1"/>
  <c r="Q277" i="35"/>
  <c r="R277" i="35" s="1"/>
  <c r="Q278" i="35"/>
  <c r="R278" i="35" s="1"/>
  <c r="Q280" i="35"/>
  <c r="R280" i="35" s="1"/>
  <c r="Q286" i="35"/>
  <c r="R286" i="35" s="1"/>
  <c r="Q297" i="35"/>
  <c r="R297" i="35" s="1"/>
  <c r="Q298" i="35"/>
  <c r="R298" i="35" s="1"/>
  <c r="Q299" i="35"/>
  <c r="R299" i="35" s="1"/>
  <c r="Q301" i="35"/>
  <c r="R301" i="35" s="1"/>
  <c r="AF10" i="35"/>
  <c r="AG10" i="35" s="1"/>
  <c r="AN11" i="35"/>
  <c r="AN12" i="35"/>
  <c r="AN13" i="35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43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86" i="35"/>
  <c r="AN87" i="35"/>
  <c r="AN88" i="35"/>
  <c r="AN89" i="35"/>
  <c r="AN90" i="35"/>
  <c r="AN91" i="35"/>
  <c r="AN92" i="35"/>
  <c r="AN93" i="35"/>
  <c r="AN94" i="35"/>
  <c r="AN95" i="35"/>
  <c r="AN96" i="35"/>
  <c r="AN97" i="35"/>
  <c r="AN98" i="35"/>
  <c r="AN99" i="35"/>
  <c r="AN100" i="35"/>
  <c r="AN101" i="35"/>
  <c r="AN102" i="35"/>
  <c r="AN103" i="35"/>
  <c r="AN104" i="35"/>
  <c r="AN105" i="35"/>
  <c r="AN106" i="35"/>
  <c r="AN107" i="35"/>
  <c r="AN108" i="35"/>
  <c r="AN109" i="35"/>
  <c r="AN110" i="35"/>
  <c r="AN111" i="35"/>
  <c r="AN112" i="35"/>
  <c r="AN113" i="35"/>
  <c r="AN114" i="35"/>
  <c r="AN115" i="35"/>
  <c r="AN116" i="35"/>
  <c r="AN117" i="35"/>
  <c r="AN118" i="35"/>
  <c r="AN119" i="35"/>
  <c r="AN120" i="35"/>
  <c r="AN121" i="35"/>
  <c r="AN122" i="35"/>
  <c r="AN123" i="35"/>
  <c r="AN124" i="35"/>
  <c r="AN125" i="35"/>
  <c r="AN126" i="35"/>
  <c r="AN127" i="35"/>
  <c r="AN128" i="35"/>
  <c r="AN129" i="35"/>
  <c r="AN130" i="35"/>
  <c r="AN131" i="35"/>
  <c r="AN132" i="35"/>
  <c r="AN133" i="35"/>
  <c r="AN134" i="35"/>
  <c r="AN135" i="35"/>
  <c r="AN136" i="35"/>
  <c r="AN137" i="35"/>
  <c r="AN138" i="35"/>
  <c r="AN139" i="35"/>
  <c r="AN140" i="35"/>
  <c r="AN141" i="35"/>
  <c r="AN142" i="35"/>
  <c r="AN143" i="35"/>
  <c r="AN144" i="35"/>
  <c r="AN145" i="35"/>
  <c r="AN146" i="35"/>
  <c r="AN147" i="35"/>
  <c r="AN148" i="35"/>
  <c r="AN149" i="35"/>
  <c r="AN150" i="35"/>
  <c r="AN151" i="35"/>
  <c r="AN152" i="35"/>
  <c r="AN153" i="35"/>
  <c r="AN154" i="35"/>
  <c r="AN155" i="35"/>
  <c r="AN156" i="35"/>
  <c r="AN157" i="35"/>
  <c r="AN158" i="35"/>
  <c r="AN159" i="35"/>
  <c r="AN160" i="35"/>
  <c r="AN161" i="35"/>
  <c r="AN162" i="35"/>
  <c r="AN163" i="35"/>
  <c r="AN164" i="35"/>
  <c r="AN165" i="35"/>
  <c r="AN166" i="35"/>
  <c r="AN167" i="35"/>
  <c r="AN168" i="35"/>
  <c r="AN169" i="35"/>
  <c r="AN170" i="35"/>
  <c r="AN171" i="35"/>
  <c r="AN172" i="35"/>
  <c r="AN173" i="35"/>
  <c r="AN174" i="35"/>
  <c r="AN175" i="35"/>
  <c r="AN176" i="35"/>
  <c r="AN177" i="35"/>
  <c r="AN178" i="35"/>
  <c r="AN179" i="35"/>
  <c r="AN180" i="35"/>
  <c r="AN181" i="35"/>
  <c r="AN182" i="35"/>
  <c r="AN183" i="35"/>
  <c r="AN184" i="35"/>
  <c r="AN185" i="35"/>
  <c r="AN186" i="35"/>
  <c r="AN187" i="35"/>
  <c r="AN188" i="35"/>
  <c r="AN189" i="35"/>
  <c r="AN190" i="35"/>
  <c r="AN191" i="35"/>
  <c r="AN192" i="35"/>
  <c r="AN193" i="35"/>
  <c r="AN194" i="35"/>
  <c r="AN195" i="35"/>
  <c r="AN196" i="35"/>
  <c r="AN197" i="35"/>
  <c r="AN198" i="35"/>
  <c r="AN199" i="35"/>
  <c r="AN200" i="35"/>
  <c r="AN201" i="35"/>
  <c r="AN202" i="35"/>
  <c r="AN203" i="35"/>
  <c r="AN204" i="35"/>
  <c r="AN205" i="35"/>
  <c r="AN206" i="35"/>
  <c r="AN207" i="35"/>
  <c r="AN208" i="35"/>
  <c r="AN209" i="35"/>
  <c r="AN210" i="35"/>
  <c r="AN211" i="35"/>
  <c r="AN212" i="35"/>
  <c r="AN213" i="35"/>
  <c r="AN214" i="35"/>
  <c r="AN215" i="35"/>
  <c r="AN216" i="35"/>
  <c r="AN217" i="35"/>
  <c r="AN218" i="35"/>
  <c r="AN219" i="35"/>
  <c r="AN220" i="35"/>
  <c r="AN221" i="35"/>
  <c r="AN222" i="35"/>
  <c r="AN223" i="35"/>
  <c r="AN224" i="35"/>
  <c r="AN225" i="35"/>
  <c r="AN226" i="35"/>
  <c r="AN227" i="35"/>
  <c r="AN228" i="35"/>
  <c r="AN229" i="35"/>
  <c r="AN230" i="35"/>
  <c r="AN231" i="35"/>
  <c r="AN232" i="35"/>
  <c r="AN233" i="35"/>
  <c r="AN234" i="35"/>
  <c r="AN235" i="35"/>
  <c r="AN236" i="35"/>
  <c r="AN237" i="35"/>
  <c r="AN238" i="35"/>
  <c r="AN239" i="35"/>
  <c r="AN240" i="35"/>
  <c r="AN241" i="35"/>
  <c r="AN242" i="35"/>
  <c r="AN243" i="35"/>
  <c r="AN244" i="35"/>
  <c r="AN245" i="35"/>
  <c r="AN246" i="35"/>
  <c r="AN247" i="35"/>
  <c r="AN248" i="35"/>
  <c r="AN249" i="35"/>
  <c r="AN250" i="35"/>
  <c r="AN251" i="35"/>
  <c r="AN252" i="35"/>
  <c r="AN253" i="35"/>
  <c r="AN254" i="35"/>
  <c r="AN255" i="35"/>
  <c r="AN256" i="35"/>
  <c r="AN257" i="35"/>
  <c r="AN258" i="35"/>
  <c r="AN259" i="35"/>
  <c r="AN260" i="35"/>
  <c r="AN261" i="35"/>
  <c r="AN262" i="35"/>
  <c r="AN263" i="35"/>
  <c r="AN264" i="35"/>
  <c r="AN265" i="35"/>
  <c r="AN266" i="35"/>
  <c r="AN267" i="35"/>
  <c r="AN268" i="35"/>
  <c r="AN269" i="35"/>
  <c r="AN270" i="35"/>
  <c r="AN271" i="35"/>
  <c r="AN272" i="35"/>
  <c r="AN273" i="35"/>
  <c r="AN274" i="35"/>
  <c r="AN275" i="35"/>
  <c r="AN276" i="35"/>
  <c r="AN277" i="35"/>
  <c r="AN278" i="35"/>
  <c r="AN279" i="35"/>
  <c r="AN280" i="35"/>
  <c r="AN281" i="35"/>
  <c r="AN282" i="35"/>
  <c r="AN283" i="35"/>
  <c r="AN284" i="35"/>
  <c r="AN285" i="35"/>
  <c r="AN286" i="35"/>
  <c r="AN287" i="35"/>
  <c r="AN288" i="35"/>
  <c r="AN289" i="35"/>
  <c r="AN290" i="35"/>
  <c r="AN291" i="35"/>
  <c r="AN292" i="35"/>
  <c r="AN293" i="35"/>
  <c r="AN294" i="35"/>
  <c r="AN295" i="35"/>
  <c r="AN296" i="35"/>
  <c r="AN297" i="35"/>
  <c r="AN298" i="35"/>
  <c r="AN299" i="35"/>
  <c r="AN300" i="35"/>
  <c r="AN301" i="35"/>
  <c r="AN302" i="35"/>
  <c r="AN10" i="35"/>
  <c r="G11" i="35"/>
  <c r="H11" i="35" s="1"/>
  <c r="G12" i="35"/>
  <c r="H12" i="35" s="1"/>
  <c r="G13" i="35"/>
  <c r="H13" i="35" s="1"/>
  <c r="G14" i="35"/>
  <c r="H14" i="35" s="1"/>
  <c r="G15" i="35"/>
  <c r="H15" i="35" s="1"/>
  <c r="G16" i="35"/>
  <c r="H16" i="35" s="1"/>
  <c r="G17" i="35"/>
  <c r="H17" i="35" s="1"/>
  <c r="G18" i="35"/>
  <c r="H18" i="35" s="1"/>
  <c r="G19" i="35"/>
  <c r="H19" i="35" s="1"/>
  <c r="G20" i="35"/>
  <c r="H20" i="35" s="1"/>
  <c r="G21" i="35"/>
  <c r="H21" i="35" s="1"/>
  <c r="G22" i="35"/>
  <c r="H22" i="35" s="1"/>
  <c r="G23" i="35"/>
  <c r="H23" i="35" s="1"/>
  <c r="G25" i="35"/>
  <c r="H25" i="35" s="1"/>
  <c r="G26" i="35"/>
  <c r="H26" i="35" s="1"/>
  <c r="G27" i="35"/>
  <c r="H27" i="35" s="1"/>
  <c r="G28" i="35"/>
  <c r="H28" i="35" s="1"/>
  <c r="G29" i="35"/>
  <c r="H29" i="35" s="1"/>
  <c r="G30" i="35"/>
  <c r="H30" i="35" s="1"/>
  <c r="G31" i="35"/>
  <c r="H31" i="35" s="1"/>
  <c r="G32" i="35"/>
  <c r="H32" i="35" s="1"/>
  <c r="G33" i="35"/>
  <c r="H33" i="35" s="1"/>
  <c r="G34" i="35"/>
  <c r="H34" i="35" s="1"/>
  <c r="G35" i="35"/>
  <c r="H35" i="35" s="1"/>
  <c r="G36" i="35"/>
  <c r="H36" i="35" s="1"/>
  <c r="G37" i="35"/>
  <c r="H37" i="35" s="1"/>
  <c r="G38" i="35"/>
  <c r="H38" i="35" s="1"/>
  <c r="G39" i="35"/>
  <c r="H39" i="35" s="1"/>
  <c r="G40" i="35"/>
  <c r="H40" i="35" s="1"/>
  <c r="G41" i="35"/>
  <c r="H41" i="35" s="1"/>
  <c r="G42" i="35"/>
  <c r="H42" i="35" s="1"/>
  <c r="G43" i="35"/>
  <c r="H43" i="35" s="1"/>
  <c r="G44" i="35"/>
  <c r="H44" i="35" s="1"/>
  <c r="G45" i="35"/>
  <c r="H45" i="35" s="1"/>
  <c r="G46" i="35"/>
  <c r="H46" i="35" s="1"/>
  <c r="G48" i="35"/>
  <c r="H48" i="35" s="1"/>
  <c r="G49" i="35"/>
  <c r="H49" i="35" s="1"/>
  <c r="G50" i="35"/>
  <c r="H50" i="35" s="1"/>
  <c r="G51" i="35"/>
  <c r="H51" i="35" s="1"/>
  <c r="G52" i="35"/>
  <c r="H52" i="35" s="1"/>
  <c r="G53" i="35"/>
  <c r="H53" i="35" s="1"/>
  <c r="G54" i="35"/>
  <c r="H54" i="35" s="1"/>
  <c r="G56" i="35"/>
  <c r="H56" i="35" s="1"/>
  <c r="G57" i="35"/>
  <c r="H57" i="35" s="1"/>
  <c r="G58" i="35"/>
  <c r="H58" i="35" s="1"/>
  <c r="G59" i="35"/>
  <c r="H59" i="35" s="1"/>
  <c r="G60" i="35"/>
  <c r="H60" i="35" s="1"/>
  <c r="G61" i="35"/>
  <c r="H61" i="35" s="1"/>
  <c r="G62" i="35"/>
  <c r="H62" i="35" s="1"/>
  <c r="G63" i="35"/>
  <c r="H63" i="35" s="1"/>
  <c r="G64" i="35"/>
  <c r="H64" i="35" s="1"/>
  <c r="G65" i="35"/>
  <c r="H65" i="35" s="1"/>
  <c r="G66" i="35"/>
  <c r="H66" i="35" s="1"/>
  <c r="G67" i="35"/>
  <c r="H67" i="35" s="1"/>
  <c r="G68" i="35"/>
  <c r="H68" i="35" s="1"/>
  <c r="G69" i="35"/>
  <c r="H69" i="35" s="1"/>
  <c r="G70" i="35"/>
  <c r="H70" i="35" s="1"/>
  <c r="G71" i="35"/>
  <c r="H71" i="35" s="1"/>
  <c r="G72" i="35"/>
  <c r="H72" i="35" s="1"/>
  <c r="G73" i="35"/>
  <c r="H73" i="35" s="1"/>
  <c r="G74" i="35"/>
  <c r="H74" i="35" s="1"/>
  <c r="G75" i="35"/>
  <c r="H75" i="35" s="1"/>
  <c r="G76" i="35"/>
  <c r="H76" i="35" s="1"/>
  <c r="G77" i="35"/>
  <c r="H77" i="35" s="1"/>
  <c r="G78" i="35"/>
  <c r="H78" i="35" s="1"/>
  <c r="G79" i="35"/>
  <c r="H79" i="35" s="1"/>
  <c r="G80" i="35"/>
  <c r="H80" i="35" s="1"/>
  <c r="G81" i="35"/>
  <c r="H81" i="35" s="1"/>
  <c r="G82" i="35"/>
  <c r="H82" i="35" s="1"/>
  <c r="G83" i="35"/>
  <c r="H83" i="35" s="1"/>
  <c r="G84" i="35"/>
  <c r="H84" i="35" s="1"/>
  <c r="G85" i="35"/>
  <c r="H85" i="35" s="1"/>
  <c r="G86" i="35"/>
  <c r="H86" i="35" s="1"/>
  <c r="G87" i="35"/>
  <c r="H87" i="35" s="1"/>
  <c r="G88" i="35"/>
  <c r="H88" i="35" s="1"/>
  <c r="G89" i="35"/>
  <c r="H89" i="35" s="1"/>
  <c r="G90" i="35"/>
  <c r="H90" i="35" s="1"/>
  <c r="G91" i="35"/>
  <c r="H91" i="35" s="1"/>
  <c r="G92" i="35"/>
  <c r="H92" i="35" s="1"/>
  <c r="G93" i="35"/>
  <c r="H93" i="35" s="1"/>
  <c r="G94" i="35"/>
  <c r="H94" i="35" s="1"/>
  <c r="G95" i="35"/>
  <c r="H95" i="35" s="1"/>
  <c r="G96" i="35"/>
  <c r="H96" i="35" s="1"/>
  <c r="G97" i="35"/>
  <c r="H97" i="35" s="1"/>
  <c r="G98" i="35"/>
  <c r="H98" i="35" s="1"/>
  <c r="G99" i="35"/>
  <c r="H99" i="35" s="1"/>
  <c r="G100" i="35"/>
  <c r="H100" i="35" s="1"/>
  <c r="G101" i="35"/>
  <c r="H101" i="35" s="1"/>
  <c r="G102" i="35"/>
  <c r="H102" i="35" s="1"/>
  <c r="G103" i="35"/>
  <c r="H103" i="35" s="1"/>
  <c r="G104" i="35"/>
  <c r="H104" i="35" s="1"/>
  <c r="G105" i="35"/>
  <c r="H105" i="35" s="1"/>
  <c r="G106" i="35"/>
  <c r="H106" i="35" s="1"/>
  <c r="G107" i="35"/>
  <c r="H107" i="35" s="1"/>
  <c r="G108" i="35"/>
  <c r="H108" i="35" s="1"/>
  <c r="G109" i="35"/>
  <c r="H109" i="35" s="1"/>
  <c r="G110" i="35"/>
  <c r="H110" i="35" s="1"/>
  <c r="G112" i="35"/>
  <c r="H112" i="35" s="1"/>
  <c r="G113" i="35"/>
  <c r="H113" i="35" s="1"/>
  <c r="G114" i="35"/>
  <c r="H114" i="35" s="1"/>
  <c r="G115" i="35"/>
  <c r="H115" i="35" s="1"/>
  <c r="G116" i="35"/>
  <c r="H116" i="35" s="1"/>
  <c r="G117" i="35"/>
  <c r="H117" i="35" s="1"/>
  <c r="G118" i="35"/>
  <c r="H118" i="35" s="1"/>
  <c r="G120" i="35"/>
  <c r="H120" i="35" s="1"/>
  <c r="G121" i="35"/>
  <c r="H121" i="35" s="1"/>
  <c r="G122" i="35"/>
  <c r="H122" i="35" s="1"/>
  <c r="G123" i="35"/>
  <c r="H123" i="35" s="1"/>
  <c r="G124" i="35"/>
  <c r="H124" i="35" s="1"/>
  <c r="G125" i="35"/>
  <c r="H125" i="35" s="1"/>
  <c r="G126" i="35"/>
  <c r="H126" i="35" s="1"/>
  <c r="G127" i="35"/>
  <c r="H127" i="35" s="1"/>
  <c r="G128" i="35"/>
  <c r="H128" i="35" s="1"/>
  <c r="G129" i="35"/>
  <c r="H129" i="35" s="1"/>
  <c r="G130" i="35"/>
  <c r="H130" i="35" s="1"/>
  <c r="G131" i="35"/>
  <c r="H131" i="35" s="1"/>
  <c r="G132" i="35"/>
  <c r="H132" i="35" s="1"/>
  <c r="G133" i="35"/>
  <c r="H133" i="35" s="1"/>
  <c r="G134" i="35"/>
  <c r="H134" i="35" s="1"/>
  <c r="G136" i="35"/>
  <c r="H136" i="35" s="1"/>
  <c r="G137" i="35"/>
  <c r="H137" i="35" s="1"/>
  <c r="G138" i="35"/>
  <c r="H138" i="35" s="1"/>
  <c r="G139" i="35"/>
  <c r="H139" i="35" s="1"/>
  <c r="G140" i="35"/>
  <c r="H140" i="35" s="1"/>
  <c r="G141" i="35"/>
  <c r="H141" i="35" s="1"/>
  <c r="G142" i="35"/>
  <c r="H142" i="35" s="1"/>
  <c r="G143" i="35"/>
  <c r="H143" i="35" s="1"/>
  <c r="G144" i="35"/>
  <c r="H144" i="35" s="1"/>
  <c r="G145" i="35"/>
  <c r="H145" i="35" s="1"/>
  <c r="G146" i="35"/>
  <c r="H146" i="35" s="1"/>
  <c r="G147" i="35"/>
  <c r="H147" i="35" s="1"/>
  <c r="G148" i="35"/>
  <c r="H148" i="35" s="1"/>
  <c r="G149" i="35"/>
  <c r="H149" i="35" s="1"/>
  <c r="G150" i="35"/>
  <c r="H150" i="35" s="1"/>
  <c r="G151" i="35"/>
  <c r="H151" i="35" s="1"/>
  <c r="G153" i="35"/>
  <c r="H153" i="35" s="1"/>
  <c r="G154" i="35"/>
  <c r="H154" i="35" s="1"/>
  <c r="G155" i="35"/>
  <c r="H155" i="35" s="1"/>
  <c r="G156" i="35"/>
  <c r="H156" i="35" s="1"/>
  <c r="G157" i="35"/>
  <c r="H157" i="35" s="1"/>
  <c r="G158" i="35"/>
  <c r="H158" i="35" s="1"/>
  <c r="G159" i="35"/>
  <c r="H159" i="35" s="1"/>
  <c r="G160" i="35"/>
  <c r="H160" i="35" s="1"/>
  <c r="G161" i="35"/>
  <c r="H161" i="35" s="1"/>
  <c r="G162" i="35"/>
  <c r="H162" i="35" s="1"/>
  <c r="G163" i="35"/>
  <c r="H163" i="35" s="1"/>
  <c r="G164" i="35"/>
  <c r="H164" i="35" s="1"/>
  <c r="G165" i="35"/>
  <c r="H165" i="35" s="1"/>
  <c r="G166" i="35"/>
  <c r="H166" i="35" s="1"/>
  <c r="G167" i="35"/>
  <c r="H167" i="35" s="1"/>
  <c r="G168" i="35"/>
  <c r="H168" i="35" s="1"/>
  <c r="G169" i="35"/>
  <c r="H169" i="35" s="1"/>
  <c r="G170" i="35"/>
  <c r="H170" i="35" s="1"/>
  <c r="G171" i="35"/>
  <c r="H171" i="35" s="1"/>
  <c r="G172" i="35"/>
  <c r="H172" i="35" s="1"/>
  <c r="G173" i="35"/>
  <c r="H173" i="35" s="1"/>
  <c r="G174" i="35"/>
  <c r="H174" i="35" s="1"/>
  <c r="G176" i="35"/>
  <c r="H176" i="35" s="1"/>
  <c r="G177" i="35"/>
  <c r="H177" i="35" s="1"/>
  <c r="G178" i="35"/>
  <c r="H178" i="35" s="1"/>
  <c r="G179" i="35"/>
  <c r="H179" i="35" s="1"/>
  <c r="G180" i="35"/>
  <c r="H180" i="35" s="1"/>
  <c r="G181" i="35"/>
  <c r="H181" i="35" s="1"/>
  <c r="G182" i="35"/>
  <c r="H182" i="35" s="1"/>
  <c r="G184" i="35"/>
  <c r="H184" i="35" s="1"/>
  <c r="G185" i="35"/>
  <c r="H185" i="35" s="1"/>
  <c r="G186" i="35"/>
  <c r="H186" i="35" s="1"/>
  <c r="G187" i="35"/>
  <c r="H187" i="35" s="1"/>
  <c r="G188" i="35"/>
  <c r="H188" i="35" s="1"/>
  <c r="G189" i="35"/>
  <c r="H189" i="35" s="1"/>
  <c r="G190" i="35"/>
  <c r="H190" i="35" s="1"/>
  <c r="G191" i="35"/>
  <c r="H191" i="35" s="1"/>
  <c r="G192" i="35"/>
  <c r="H192" i="35" s="1"/>
  <c r="G193" i="35"/>
  <c r="H193" i="35" s="1"/>
  <c r="G194" i="35"/>
  <c r="H194" i="35" s="1"/>
  <c r="G195" i="35"/>
  <c r="H195" i="35" s="1"/>
  <c r="G196" i="35"/>
  <c r="H196" i="35" s="1"/>
  <c r="G197" i="35"/>
  <c r="H197" i="35" s="1"/>
  <c r="G198" i="35"/>
  <c r="H198" i="35" s="1"/>
  <c r="G199" i="35"/>
  <c r="H199" i="35" s="1"/>
  <c r="G200" i="35"/>
  <c r="H200" i="35" s="1"/>
  <c r="G201" i="35"/>
  <c r="H201" i="35" s="1"/>
  <c r="G202" i="35"/>
  <c r="H202" i="35" s="1"/>
  <c r="G203" i="35"/>
  <c r="H203" i="35" s="1"/>
  <c r="G204" i="35"/>
  <c r="H204" i="35" s="1"/>
  <c r="G205" i="35"/>
  <c r="H205" i="35" s="1"/>
  <c r="G206" i="35"/>
  <c r="H206" i="35" s="1"/>
  <c r="G207" i="35"/>
  <c r="H207" i="35" s="1"/>
  <c r="G208" i="35"/>
  <c r="H208" i="35" s="1"/>
  <c r="G209" i="35"/>
  <c r="H209" i="35" s="1"/>
  <c r="G210" i="35"/>
  <c r="H210" i="35" s="1"/>
  <c r="G211" i="35"/>
  <c r="H211" i="35" s="1"/>
  <c r="G212" i="35"/>
  <c r="H212" i="35" s="1"/>
  <c r="G213" i="35"/>
  <c r="H213" i="35" s="1"/>
  <c r="G214" i="35"/>
  <c r="H214" i="35" s="1"/>
  <c r="G215" i="35"/>
  <c r="H215" i="35" s="1"/>
  <c r="G216" i="35"/>
  <c r="H216" i="35" s="1"/>
  <c r="G217" i="35"/>
  <c r="H217" i="35" s="1"/>
  <c r="G218" i="35"/>
  <c r="H218" i="35" s="1"/>
  <c r="G219" i="35"/>
  <c r="H219" i="35" s="1"/>
  <c r="G220" i="35"/>
  <c r="H220" i="35" s="1"/>
  <c r="G221" i="35"/>
  <c r="H221" i="35" s="1"/>
  <c r="G222" i="35"/>
  <c r="H222" i="35" s="1"/>
  <c r="G223" i="35"/>
  <c r="H223" i="35" s="1"/>
  <c r="G224" i="35"/>
  <c r="H224" i="35" s="1"/>
  <c r="G225" i="35"/>
  <c r="H225" i="35" s="1"/>
  <c r="G226" i="35"/>
  <c r="H226" i="35" s="1"/>
  <c r="G227" i="35"/>
  <c r="H227" i="35" s="1"/>
  <c r="G228" i="35"/>
  <c r="H228" i="35" s="1"/>
  <c r="G229" i="35"/>
  <c r="H229" i="35" s="1"/>
  <c r="G230" i="35"/>
  <c r="H230" i="35" s="1"/>
  <c r="G231" i="35"/>
  <c r="H231" i="35" s="1"/>
  <c r="G232" i="35"/>
  <c r="H232" i="35" s="1"/>
  <c r="G233" i="35"/>
  <c r="H233" i="35" s="1"/>
  <c r="G234" i="35"/>
  <c r="H234" i="35" s="1"/>
  <c r="G235" i="35"/>
  <c r="H235" i="35" s="1"/>
  <c r="G236" i="35"/>
  <c r="H236" i="35" s="1"/>
  <c r="G237" i="35"/>
  <c r="H237" i="35" s="1"/>
  <c r="G238" i="35"/>
  <c r="H238" i="35" s="1"/>
  <c r="G240" i="35"/>
  <c r="H240" i="35" s="1"/>
  <c r="G241" i="35"/>
  <c r="H241" i="35" s="1"/>
  <c r="G242" i="35"/>
  <c r="H242" i="35" s="1"/>
  <c r="G243" i="35"/>
  <c r="H243" i="35" s="1"/>
  <c r="G244" i="35"/>
  <c r="H244" i="35" s="1"/>
  <c r="G245" i="35"/>
  <c r="H245" i="35" s="1"/>
  <c r="G246" i="35"/>
  <c r="H246" i="35" s="1"/>
  <c r="G248" i="35"/>
  <c r="H248" i="35" s="1"/>
  <c r="G249" i="35"/>
  <c r="H249" i="35" s="1"/>
  <c r="G250" i="35"/>
  <c r="H250" i="35" s="1"/>
  <c r="G251" i="35"/>
  <c r="H251" i="35" s="1"/>
  <c r="G252" i="35"/>
  <c r="H252" i="35" s="1"/>
  <c r="G253" i="35"/>
  <c r="H253" i="35" s="1"/>
  <c r="G254" i="35"/>
  <c r="H254" i="35" s="1"/>
  <c r="G255" i="35"/>
  <c r="H255" i="35" s="1"/>
  <c r="G256" i="35"/>
  <c r="H256" i="35" s="1"/>
  <c r="G257" i="35"/>
  <c r="H257" i="35" s="1"/>
  <c r="G258" i="35"/>
  <c r="H258" i="35" s="1"/>
  <c r="G259" i="35"/>
  <c r="H259" i="35" s="1"/>
  <c r="G260" i="35"/>
  <c r="H260" i="35" s="1"/>
  <c r="G261" i="35"/>
  <c r="H261" i="35" s="1"/>
  <c r="G262" i="35"/>
  <c r="H262" i="35" s="1"/>
  <c r="G263" i="35"/>
  <c r="H263" i="35" s="1"/>
  <c r="G264" i="35"/>
  <c r="H264" i="35" s="1"/>
  <c r="G265" i="35"/>
  <c r="H265" i="35" s="1"/>
  <c r="G266" i="35"/>
  <c r="H266" i="35" s="1"/>
  <c r="G267" i="35"/>
  <c r="H267" i="35" s="1"/>
  <c r="G268" i="35"/>
  <c r="H268" i="35" s="1"/>
  <c r="G269" i="35"/>
  <c r="H269" i="35" s="1"/>
  <c r="G270" i="35"/>
  <c r="H270" i="35" s="1"/>
  <c r="G271" i="35"/>
  <c r="H271" i="35" s="1"/>
  <c r="G272" i="35"/>
  <c r="H272" i="35" s="1"/>
  <c r="G273" i="35"/>
  <c r="H273" i="35" s="1"/>
  <c r="G274" i="35"/>
  <c r="H274" i="35" s="1"/>
  <c r="G275" i="35"/>
  <c r="H275" i="35" s="1"/>
  <c r="G276" i="35"/>
  <c r="H276" i="35" s="1"/>
  <c r="G277" i="35"/>
  <c r="H277" i="35" s="1"/>
  <c r="G278" i="35"/>
  <c r="H278" i="35" s="1"/>
  <c r="G279" i="35"/>
  <c r="H279" i="35" s="1"/>
  <c r="G280" i="35"/>
  <c r="H280" i="35" s="1"/>
  <c r="G281" i="35"/>
  <c r="H281" i="35" s="1"/>
  <c r="G282" i="35"/>
  <c r="H282" i="35" s="1"/>
  <c r="G283" i="35"/>
  <c r="H283" i="35" s="1"/>
  <c r="G284" i="35"/>
  <c r="H284" i="35" s="1"/>
  <c r="G285" i="35"/>
  <c r="H285" i="35" s="1"/>
  <c r="G286" i="35"/>
  <c r="H286" i="35" s="1"/>
  <c r="G287" i="35"/>
  <c r="H287" i="35" s="1"/>
  <c r="G288" i="35"/>
  <c r="H288" i="35" s="1"/>
  <c r="G289" i="35"/>
  <c r="H289" i="35" s="1"/>
  <c r="G290" i="35"/>
  <c r="H290" i="35" s="1"/>
  <c r="G291" i="35"/>
  <c r="H291" i="35" s="1"/>
  <c r="G292" i="35"/>
  <c r="H292" i="35" s="1"/>
  <c r="G293" i="35"/>
  <c r="H293" i="35" s="1"/>
  <c r="G294" i="35"/>
  <c r="H294" i="35" s="1"/>
  <c r="G295" i="35"/>
  <c r="H295" i="35" s="1"/>
  <c r="G296" i="35"/>
  <c r="H296" i="35" s="1"/>
  <c r="G297" i="35"/>
  <c r="H297" i="35" s="1"/>
  <c r="G298" i="35"/>
  <c r="H298" i="35" s="1"/>
  <c r="G299" i="35"/>
  <c r="H299" i="35" s="1"/>
  <c r="G300" i="35"/>
  <c r="H300" i="35" s="1"/>
  <c r="G301" i="35"/>
  <c r="H301" i="35" s="1"/>
  <c r="G302" i="35"/>
  <c r="H302" i="35" s="1"/>
  <c r="G10" i="35"/>
  <c r="H10" i="35" s="1"/>
  <c r="AH11" i="40"/>
  <c r="AI11" i="40" s="1"/>
  <c r="AH12" i="40"/>
  <c r="AI12" i="40" s="1"/>
  <c r="AH13" i="40"/>
  <c r="AI13" i="40" s="1"/>
  <c r="AH14" i="40"/>
  <c r="AI14" i="40" s="1"/>
  <c r="AH15" i="40"/>
  <c r="AI15" i="40" s="1"/>
  <c r="AH16" i="40"/>
  <c r="AI16" i="40" s="1"/>
  <c r="AH17" i="40"/>
  <c r="AI17" i="40" s="1"/>
  <c r="AH18" i="40"/>
  <c r="AI18" i="40" s="1"/>
  <c r="AH19" i="40"/>
  <c r="AI19" i="40" s="1"/>
  <c r="AH20" i="40"/>
  <c r="AI20" i="40" s="1"/>
  <c r="AH21" i="40"/>
  <c r="AI21" i="40" s="1"/>
  <c r="AH22" i="40"/>
  <c r="AI22" i="40" s="1"/>
  <c r="AH23" i="40"/>
  <c r="AI23" i="40" s="1"/>
  <c r="AH24" i="40"/>
  <c r="AI24" i="40" s="1"/>
  <c r="AH25" i="40"/>
  <c r="AI25" i="40" s="1"/>
  <c r="AH26" i="40"/>
  <c r="AI26" i="40" s="1"/>
  <c r="AH27" i="40"/>
  <c r="AI27" i="40" s="1"/>
  <c r="AH28" i="40"/>
  <c r="AI28" i="40" s="1"/>
  <c r="AH29" i="40"/>
  <c r="AI29" i="40" s="1"/>
  <c r="AH30" i="40"/>
  <c r="AI30" i="40" s="1"/>
  <c r="AH31" i="40"/>
  <c r="AI31" i="40" s="1"/>
  <c r="AH32" i="40"/>
  <c r="AI32" i="40" s="1"/>
  <c r="AH33" i="40"/>
  <c r="AI33" i="40" s="1"/>
  <c r="AH34" i="40"/>
  <c r="AI34" i="40" s="1"/>
  <c r="AH35" i="40"/>
  <c r="AI35" i="40" s="1"/>
  <c r="AH36" i="40"/>
  <c r="AI36" i="40" s="1"/>
  <c r="AH37" i="40"/>
  <c r="AI37" i="40" s="1"/>
  <c r="AH38" i="40"/>
  <c r="AI38" i="40" s="1"/>
  <c r="AH39" i="40"/>
  <c r="AI39" i="40" s="1"/>
  <c r="AH40" i="40"/>
  <c r="AI40" i="40" s="1"/>
  <c r="AH41" i="40"/>
  <c r="AI41" i="40" s="1"/>
  <c r="AH42" i="40"/>
  <c r="AI42" i="40" s="1"/>
  <c r="AH43" i="40"/>
  <c r="AI43" i="40" s="1"/>
  <c r="AH44" i="40"/>
  <c r="AI44" i="40" s="1"/>
  <c r="AH45" i="40"/>
  <c r="AI45" i="40" s="1"/>
  <c r="AH46" i="40"/>
  <c r="AI46" i="40" s="1"/>
  <c r="AH47" i="40"/>
  <c r="AI47" i="40" s="1"/>
  <c r="AH48" i="40"/>
  <c r="AI48" i="40" s="1"/>
  <c r="AH49" i="40"/>
  <c r="AI49" i="40" s="1"/>
  <c r="AH50" i="40"/>
  <c r="AI50" i="40" s="1"/>
  <c r="AH51" i="40"/>
  <c r="AI51" i="40" s="1"/>
  <c r="AH52" i="40"/>
  <c r="AI52" i="40" s="1"/>
  <c r="AH53" i="40"/>
  <c r="AI53" i="40" s="1"/>
  <c r="AH54" i="40"/>
  <c r="AI54" i="40" s="1"/>
  <c r="AH55" i="40"/>
  <c r="AI55" i="40" s="1"/>
  <c r="AH56" i="40"/>
  <c r="AI56" i="40" s="1"/>
  <c r="AH57" i="40"/>
  <c r="AI57" i="40" s="1"/>
  <c r="AH58" i="40"/>
  <c r="AI58" i="40" s="1"/>
  <c r="AH59" i="40"/>
  <c r="AI59" i="40" s="1"/>
  <c r="AH60" i="40"/>
  <c r="AI60" i="40" s="1"/>
  <c r="AH61" i="40"/>
  <c r="AI61" i="40" s="1"/>
  <c r="AH62" i="40"/>
  <c r="AI62" i="40" s="1"/>
  <c r="AH63" i="40"/>
  <c r="AI63" i="40" s="1"/>
  <c r="AH64" i="40"/>
  <c r="AI64" i="40" s="1"/>
  <c r="AH65" i="40"/>
  <c r="AI65" i="40" s="1"/>
  <c r="AH66" i="40"/>
  <c r="AI66" i="40" s="1"/>
  <c r="AH67" i="40"/>
  <c r="AI67" i="40" s="1"/>
  <c r="AH68" i="40"/>
  <c r="AI68" i="40" s="1"/>
  <c r="AH69" i="40"/>
  <c r="AI69" i="40" s="1"/>
  <c r="AH70" i="40"/>
  <c r="AI70" i="40" s="1"/>
  <c r="AH71" i="40"/>
  <c r="AI71" i="40" s="1"/>
  <c r="AH72" i="40"/>
  <c r="AI72" i="40" s="1"/>
  <c r="AH73" i="40"/>
  <c r="AI73" i="40" s="1"/>
  <c r="AH74" i="40"/>
  <c r="AI74" i="40" s="1"/>
  <c r="AH75" i="40"/>
  <c r="AI75" i="40" s="1"/>
  <c r="AH76" i="40"/>
  <c r="AI76" i="40" s="1"/>
  <c r="AH77" i="40"/>
  <c r="AI77" i="40" s="1"/>
  <c r="AH78" i="40"/>
  <c r="AI78" i="40" s="1"/>
  <c r="AH79" i="40"/>
  <c r="AI79" i="40" s="1"/>
  <c r="AH80" i="40"/>
  <c r="AI80" i="40" s="1"/>
  <c r="AH81" i="40"/>
  <c r="AI81" i="40" s="1"/>
  <c r="AH82" i="40"/>
  <c r="AI82" i="40" s="1"/>
  <c r="AH83" i="40"/>
  <c r="AI83" i="40" s="1"/>
  <c r="AH84" i="40"/>
  <c r="AI84" i="40" s="1"/>
  <c r="AH85" i="40"/>
  <c r="AI85" i="40" s="1"/>
  <c r="AH86" i="40"/>
  <c r="AI86" i="40" s="1"/>
  <c r="AH87" i="40"/>
  <c r="AI87" i="40" s="1"/>
  <c r="AH88" i="40"/>
  <c r="AI88" i="40" s="1"/>
  <c r="AH89" i="40"/>
  <c r="AI89" i="40" s="1"/>
  <c r="AH90" i="40"/>
  <c r="AI90" i="40" s="1"/>
  <c r="AH91" i="40"/>
  <c r="AI91" i="40" s="1"/>
  <c r="AH92" i="40"/>
  <c r="AI92" i="40" s="1"/>
  <c r="AH93" i="40"/>
  <c r="AI93" i="40" s="1"/>
  <c r="AH94" i="40"/>
  <c r="AI94" i="40" s="1"/>
  <c r="AH95" i="40"/>
  <c r="AI95" i="40" s="1"/>
  <c r="AH96" i="40"/>
  <c r="AI96" i="40" s="1"/>
  <c r="AH97" i="40"/>
  <c r="AI97" i="40" s="1"/>
  <c r="AH98" i="40"/>
  <c r="AI98" i="40" s="1"/>
  <c r="AH99" i="40"/>
  <c r="AI99" i="40" s="1"/>
  <c r="AH100" i="40"/>
  <c r="AI100" i="40" s="1"/>
  <c r="AH101" i="40"/>
  <c r="AI101" i="40" s="1"/>
  <c r="AH102" i="40"/>
  <c r="AI102" i="40" s="1"/>
  <c r="AH103" i="40"/>
  <c r="AI103" i="40" s="1"/>
  <c r="AH104" i="40"/>
  <c r="AI104" i="40" s="1"/>
  <c r="AH105" i="40"/>
  <c r="AI105" i="40" s="1"/>
  <c r="AH106" i="40"/>
  <c r="AI106" i="40" s="1"/>
  <c r="AH107" i="40"/>
  <c r="AI107" i="40" s="1"/>
  <c r="AH108" i="40"/>
  <c r="AI108" i="40" s="1"/>
  <c r="AH109" i="40"/>
  <c r="AI109" i="40" s="1"/>
  <c r="AH110" i="40"/>
  <c r="AI110" i="40" s="1"/>
  <c r="AH111" i="40"/>
  <c r="AI111" i="40" s="1"/>
  <c r="AH112" i="40"/>
  <c r="AI112" i="40" s="1"/>
  <c r="AH113" i="40"/>
  <c r="AI113" i="40" s="1"/>
  <c r="AH114" i="40"/>
  <c r="AI114" i="40" s="1"/>
  <c r="AH115" i="40"/>
  <c r="AI115" i="40" s="1"/>
  <c r="AH116" i="40"/>
  <c r="AI116" i="40" s="1"/>
  <c r="AH117" i="40"/>
  <c r="AI117" i="40" s="1"/>
  <c r="AH118" i="40"/>
  <c r="AI118" i="40" s="1"/>
  <c r="AH119" i="40"/>
  <c r="AI119" i="40" s="1"/>
  <c r="AH120" i="40"/>
  <c r="AI120" i="40" s="1"/>
  <c r="AH121" i="40"/>
  <c r="AI121" i="40" s="1"/>
  <c r="AH122" i="40"/>
  <c r="AI122" i="40" s="1"/>
  <c r="AH123" i="40"/>
  <c r="AI123" i="40" s="1"/>
  <c r="AH124" i="40"/>
  <c r="AI124" i="40" s="1"/>
  <c r="AH125" i="40"/>
  <c r="AI125" i="40" s="1"/>
  <c r="AH126" i="40"/>
  <c r="AI126" i="40" s="1"/>
  <c r="AH127" i="40"/>
  <c r="AI127" i="40" s="1"/>
  <c r="AH128" i="40"/>
  <c r="AI128" i="40" s="1"/>
  <c r="AH129" i="40"/>
  <c r="AI129" i="40" s="1"/>
  <c r="AH130" i="40"/>
  <c r="AI130" i="40" s="1"/>
  <c r="AH131" i="40"/>
  <c r="AI131" i="40" s="1"/>
  <c r="AH132" i="40"/>
  <c r="AI132" i="40" s="1"/>
  <c r="AH133" i="40"/>
  <c r="AI133" i="40" s="1"/>
  <c r="AH134" i="40"/>
  <c r="AI134" i="40" s="1"/>
  <c r="AH135" i="40"/>
  <c r="AI135" i="40" s="1"/>
  <c r="AH136" i="40"/>
  <c r="AI136" i="40" s="1"/>
  <c r="AH137" i="40"/>
  <c r="AI137" i="40" s="1"/>
  <c r="AH138" i="40"/>
  <c r="AI138" i="40" s="1"/>
  <c r="AH139" i="40"/>
  <c r="AI139" i="40" s="1"/>
  <c r="AH140" i="40"/>
  <c r="AI140" i="40" s="1"/>
  <c r="AH141" i="40"/>
  <c r="AI141" i="40" s="1"/>
  <c r="AH142" i="40"/>
  <c r="AI142" i="40" s="1"/>
  <c r="AH143" i="40"/>
  <c r="AI143" i="40" s="1"/>
  <c r="AH144" i="40"/>
  <c r="AI144" i="40" s="1"/>
  <c r="AH145" i="40"/>
  <c r="AI145" i="40" s="1"/>
  <c r="AH146" i="40"/>
  <c r="AI146" i="40" s="1"/>
  <c r="AH147" i="40"/>
  <c r="AI147" i="40" s="1"/>
  <c r="AH148" i="40"/>
  <c r="AI148" i="40" s="1"/>
  <c r="AH149" i="40"/>
  <c r="AI149" i="40" s="1"/>
  <c r="AH150" i="40"/>
  <c r="AI150" i="40" s="1"/>
  <c r="AH151" i="40"/>
  <c r="AI151" i="40" s="1"/>
  <c r="AH152" i="40"/>
  <c r="AI152" i="40" s="1"/>
  <c r="AH153" i="40"/>
  <c r="AI153" i="40" s="1"/>
  <c r="AH154" i="40"/>
  <c r="AI154" i="40" s="1"/>
  <c r="AH155" i="40"/>
  <c r="AI155" i="40" s="1"/>
  <c r="AH156" i="40"/>
  <c r="AI156" i="40" s="1"/>
  <c r="AH157" i="40"/>
  <c r="AI157" i="40" s="1"/>
  <c r="AH158" i="40"/>
  <c r="AI158" i="40" s="1"/>
  <c r="AH159" i="40"/>
  <c r="AI159" i="40" s="1"/>
  <c r="AH160" i="40"/>
  <c r="AI160" i="40" s="1"/>
  <c r="AH161" i="40"/>
  <c r="AI161" i="40" s="1"/>
  <c r="AH162" i="40"/>
  <c r="AI162" i="40" s="1"/>
  <c r="AH163" i="40"/>
  <c r="AI163" i="40" s="1"/>
  <c r="AH164" i="40"/>
  <c r="AI164" i="40" s="1"/>
  <c r="AH165" i="40"/>
  <c r="AI165" i="40" s="1"/>
  <c r="AH166" i="40"/>
  <c r="AI166" i="40" s="1"/>
  <c r="AH167" i="40"/>
  <c r="AI167" i="40" s="1"/>
  <c r="AH168" i="40"/>
  <c r="AI168" i="40" s="1"/>
  <c r="AH169" i="40"/>
  <c r="AI169" i="40" s="1"/>
  <c r="AH170" i="40"/>
  <c r="AI170" i="40" s="1"/>
  <c r="AH171" i="40"/>
  <c r="AI171" i="40" s="1"/>
  <c r="AH172" i="40"/>
  <c r="AI172" i="40" s="1"/>
  <c r="AH173" i="40"/>
  <c r="AI173" i="40" s="1"/>
  <c r="AH174" i="40"/>
  <c r="AI174" i="40" s="1"/>
  <c r="AH175" i="40"/>
  <c r="AI175" i="40" s="1"/>
  <c r="AH176" i="40"/>
  <c r="AI176" i="40" s="1"/>
  <c r="AH177" i="40"/>
  <c r="AI177" i="40" s="1"/>
  <c r="AH178" i="40"/>
  <c r="AI178" i="40" s="1"/>
  <c r="AH179" i="40"/>
  <c r="AI179" i="40" s="1"/>
  <c r="AH180" i="40"/>
  <c r="AI180" i="40" s="1"/>
  <c r="AH181" i="40"/>
  <c r="AI181" i="40" s="1"/>
  <c r="AH182" i="40"/>
  <c r="AI182" i="40" s="1"/>
  <c r="AH183" i="40"/>
  <c r="AI183" i="40" s="1"/>
  <c r="AH184" i="40"/>
  <c r="AI184" i="40" s="1"/>
  <c r="AH185" i="40"/>
  <c r="AI185" i="40" s="1"/>
  <c r="AH186" i="40"/>
  <c r="AI186" i="40" s="1"/>
  <c r="AH187" i="40"/>
  <c r="AI187" i="40" s="1"/>
  <c r="AH188" i="40"/>
  <c r="AI188" i="40" s="1"/>
  <c r="AH189" i="40"/>
  <c r="AI189" i="40" s="1"/>
  <c r="AH190" i="40"/>
  <c r="AI190" i="40" s="1"/>
  <c r="AH191" i="40"/>
  <c r="AI191" i="40" s="1"/>
  <c r="AH192" i="40"/>
  <c r="AI192" i="40" s="1"/>
  <c r="AH193" i="40"/>
  <c r="AI193" i="40" s="1"/>
  <c r="AH194" i="40"/>
  <c r="AI194" i="40" s="1"/>
  <c r="AH195" i="40"/>
  <c r="AI195" i="40" s="1"/>
  <c r="AH196" i="40"/>
  <c r="AI196" i="40" s="1"/>
  <c r="AH197" i="40"/>
  <c r="AI197" i="40" s="1"/>
  <c r="AH198" i="40"/>
  <c r="AI198" i="40" s="1"/>
  <c r="AH199" i="40"/>
  <c r="AI199" i="40" s="1"/>
  <c r="AH200" i="40"/>
  <c r="AI200" i="40" s="1"/>
  <c r="AH201" i="40"/>
  <c r="AI201" i="40" s="1"/>
  <c r="AH202" i="40"/>
  <c r="AI202" i="40" s="1"/>
  <c r="AH203" i="40"/>
  <c r="AI203" i="40" s="1"/>
  <c r="AH204" i="40"/>
  <c r="AI204" i="40" s="1"/>
  <c r="AH205" i="40"/>
  <c r="AI205" i="40" s="1"/>
  <c r="AH206" i="40"/>
  <c r="AI206" i="40" s="1"/>
  <c r="AH207" i="40"/>
  <c r="AI207" i="40" s="1"/>
  <c r="AH208" i="40"/>
  <c r="AI208" i="40" s="1"/>
  <c r="AH209" i="40"/>
  <c r="AI209" i="40" s="1"/>
  <c r="AH210" i="40"/>
  <c r="AI210" i="40" s="1"/>
  <c r="AH211" i="40"/>
  <c r="AI211" i="40" s="1"/>
  <c r="AH212" i="40"/>
  <c r="AI212" i="40" s="1"/>
  <c r="AH213" i="40"/>
  <c r="AI213" i="40" s="1"/>
  <c r="AH214" i="40"/>
  <c r="AI214" i="40" s="1"/>
  <c r="AH215" i="40"/>
  <c r="AI215" i="40" s="1"/>
  <c r="AH216" i="40"/>
  <c r="AI216" i="40" s="1"/>
  <c r="AH217" i="40"/>
  <c r="AI217" i="40" s="1"/>
  <c r="AH218" i="40"/>
  <c r="AI218" i="40" s="1"/>
  <c r="AH219" i="40"/>
  <c r="AI219" i="40" s="1"/>
  <c r="AH220" i="40"/>
  <c r="AI220" i="40" s="1"/>
  <c r="AH221" i="40"/>
  <c r="AI221" i="40" s="1"/>
  <c r="AH222" i="40"/>
  <c r="AI222" i="40" s="1"/>
  <c r="AH223" i="40"/>
  <c r="AI223" i="40" s="1"/>
  <c r="AH224" i="40"/>
  <c r="AI224" i="40" s="1"/>
  <c r="AH225" i="40"/>
  <c r="AI225" i="40" s="1"/>
  <c r="AH226" i="40"/>
  <c r="AI226" i="40" s="1"/>
  <c r="AH227" i="40"/>
  <c r="AI227" i="40" s="1"/>
  <c r="AH228" i="40"/>
  <c r="AI228" i="40" s="1"/>
  <c r="AH229" i="40"/>
  <c r="AI229" i="40" s="1"/>
  <c r="AH230" i="40"/>
  <c r="AI230" i="40" s="1"/>
  <c r="AH231" i="40"/>
  <c r="AI231" i="40" s="1"/>
  <c r="AH232" i="40"/>
  <c r="AI232" i="40" s="1"/>
  <c r="AH233" i="40"/>
  <c r="AI233" i="40" s="1"/>
  <c r="AH234" i="40"/>
  <c r="AI234" i="40" s="1"/>
  <c r="AH235" i="40"/>
  <c r="AI235" i="40" s="1"/>
  <c r="AH236" i="40"/>
  <c r="AI236" i="40" s="1"/>
  <c r="AH237" i="40"/>
  <c r="AI237" i="40" s="1"/>
  <c r="AH238" i="40"/>
  <c r="AI238" i="40" s="1"/>
  <c r="AH239" i="40"/>
  <c r="AI239" i="40" s="1"/>
  <c r="AH240" i="40"/>
  <c r="AI240" i="40" s="1"/>
  <c r="AH241" i="40"/>
  <c r="AI241" i="40" s="1"/>
  <c r="AH242" i="40"/>
  <c r="AI242" i="40" s="1"/>
  <c r="AH243" i="40"/>
  <c r="AI243" i="40" s="1"/>
  <c r="AH244" i="40"/>
  <c r="AI244" i="40" s="1"/>
  <c r="AH245" i="40"/>
  <c r="AI245" i="40" s="1"/>
  <c r="AH246" i="40"/>
  <c r="AI246" i="40" s="1"/>
  <c r="AH247" i="40"/>
  <c r="AI247" i="40" s="1"/>
  <c r="AH248" i="40"/>
  <c r="AI248" i="40" s="1"/>
  <c r="AH249" i="40"/>
  <c r="AI249" i="40" s="1"/>
  <c r="AH250" i="40"/>
  <c r="AI250" i="40" s="1"/>
  <c r="AH251" i="40"/>
  <c r="AI251" i="40" s="1"/>
  <c r="AH252" i="40"/>
  <c r="AI252" i="40" s="1"/>
  <c r="AH253" i="40"/>
  <c r="AI253" i="40" s="1"/>
  <c r="AH254" i="40"/>
  <c r="AI254" i="40" s="1"/>
  <c r="AH255" i="40"/>
  <c r="AI255" i="40" s="1"/>
  <c r="AH256" i="40"/>
  <c r="AI256" i="40" s="1"/>
  <c r="AH257" i="40"/>
  <c r="AI257" i="40" s="1"/>
  <c r="AH258" i="40"/>
  <c r="AI258" i="40" s="1"/>
  <c r="AH259" i="40"/>
  <c r="AI259" i="40" s="1"/>
  <c r="AH260" i="40"/>
  <c r="AI260" i="40" s="1"/>
  <c r="AH261" i="40"/>
  <c r="AI261" i="40" s="1"/>
  <c r="AH262" i="40"/>
  <c r="AI262" i="40" s="1"/>
  <c r="AH263" i="40"/>
  <c r="AI263" i="40" s="1"/>
  <c r="AH264" i="40"/>
  <c r="AI264" i="40" s="1"/>
  <c r="AH265" i="40"/>
  <c r="AI265" i="40" s="1"/>
  <c r="AH266" i="40"/>
  <c r="AI266" i="40" s="1"/>
  <c r="AH267" i="40"/>
  <c r="AI267" i="40" s="1"/>
  <c r="AH268" i="40"/>
  <c r="AI268" i="40" s="1"/>
  <c r="AH269" i="40"/>
  <c r="AI269" i="40" s="1"/>
  <c r="AH270" i="40"/>
  <c r="AI270" i="40" s="1"/>
  <c r="AH271" i="40"/>
  <c r="AI271" i="40" s="1"/>
  <c r="AH272" i="40"/>
  <c r="AI272" i="40" s="1"/>
  <c r="AH273" i="40"/>
  <c r="AI273" i="40" s="1"/>
  <c r="AH274" i="40"/>
  <c r="AI274" i="40" s="1"/>
  <c r="AH275" i="40"/>
  <c r="AI275" i="40" s="1"/>
  <c r="AH276" i="40"/>
  <c r="AI276" i="40" s="1"/>
  <c r="AH277" i="40"/>
  <c r="AI277" i="40" s="1"/>
  <c r="AH278" i="40"/>
  <c r="AI278" i="40" s="1"/>
  <c r="AH279" i="40"/>
  <c r="AI279" i="40" s="1"/>
  <c r="AH280" i="40"/>
  <c r="AI280" i="40" s="1"/>
  <c r="AH281" i="40"/>
  <c r="AI281" i="40" s="1"/>
  <c r="AH282" i="40"/>
  <c r="AI282" i="40" s="1"/>
  <c r="AH283" i="40"/>
  <c r="AI283" i="40" s="1"/>
  <c r="AH284" i="40"/>
  <c r="AI284" i="40" s="1"/>
  <c r="AH285" i="40"/>
  <c r="AI285" i="40" s="1"/>
  <c r="AH286" i="40"/>
  <c r="AI286" i="40" s="1"/>
  <c r="AH287" i="40"/>
  <c r="AI287" i="40" s="1"/>
  <c r="AH288" i="40"/>
  <c r="AI288" i="40" s="1"/>
  <c r="AH289" i="40"/>
  <c r="AI289" i="40" s="1"/>
  <c r="AH290" i="40"/>
  <c r="AI290" i="40" s="1"/>
  <c r="AH291" i="40"/>
  <c r="AI291" i="40" s="1"/>
  <c r="AH292" i="40"/>
  <c r="AI292" i="40" s="1"/>
  <c r="AH293" i="40"/>
  <c r="AI293" i="40" s="1"/>
  <c r="AH294" i="40"/>
  <c r="AI294" i="40" s="1"/>
  <c r="AH295" i="40"/>
  <c r="AI295" i="40" s="1"/>
  <c r="AH296" i="40"/>
  <c r="AI296" i="40" s="1"/>
  <c r="AH297" i="40"/>
  <c r="AI297" i="40" s="1"/>
  <c r="AH298" i="40"/>
  <c r="AI298" i="40" s="1"/>
  <c r="AH299" i="40"/>
  <c r="AI299" i="40" s="1"/>
  <c r="AH300" i="40"/>
  <c r="AI300" i="40" s="1"/>
  <c r="AH301" i="40"/>
  <c r="AI301" i="40" s="1"/>
  <c r="AH302" i="40"/>
  <c r="AI302" i="40" s="1"/>
  <c r="AH10" i="40"/>
  <c r="AI10" i="40" s="1"/>
  <c r="AO119" i="35" l="1"/>
  <c r="AP119" i="35" s="1"/>
  <c r="AQ119" i="35" s="1"/>
  <c r="AO294" i="35"/>
  <c r="AP294" i="35" s="1"/>
  <c r="AQ294" i="35" s="1"/>
  <c r="AO278" i="35"/>
  <c r="AP278" i="35" s="1"/>
  <c r="AQ278" i="35" s="1"/>
  <c r="AO262" i="35"/>
  <c r="AP262" i="35" s="1"/>
  <c r="AQ262" i="35" s="1"/>
  <c r="AO254" i="35"/>
  <c r="AP254" i="35" s="1"/>
  <c r="AQ254" i="35" s="1"/>
  <c r="AO246" i="35"/>
  <c r="AP246" i="35" s="1"/>
  <c r="AQ246" i="35" s="1"/>
  <c r="AO238" i="35"/>
  <c r="AP238" i="35" s="1"/>
  <c r="AQ238" i="35" s="1"/>
  <c r="AO230" i="35"/>
  <c r="AP230" i="35" s="1"/>
  <c r="AQ230" i="35" s="1"/>
  <c r="AO206" i="35"/>
  <c r="AP206" i="35" s="1"/>
  <c r="AQ206" i="35" s="1"/>
  <c r="AO166" i="35"/>
  <c r="AP166" i="35" s="1"/>
  <c r="AQ166" i="35" s="1"/>
  <c r="AO150" i="35"/>
  <c r="AP150" i="35" s="1"/>
  <c r="AQ150" i="35" s="1"/>
  <c r="AO142" i="35"/>
  <c r="AP142" i="35" s="1"/>
  <c r="AQ142" i="35" s="1"/>
  <c r="AO134" i="35"/>
  <c r="AP134" i="35" s="1"/>
  <c r="AQ134" i="35" s="1"/>
  <c r="AO126" i="35"/>
  <c r="AP126" i="35" s="1"/>
  <c r="AQ126" i="35" s="1"/>
  <c r="AO102" i="35"/>
  <c r="AP102" i="35" s="1"/>
  <c r="AQ102" i="35" s="1"/>
  <c r="AO94" i="35"/>
  <c r="AP94" i="35" s="1"/>
  <c r="AQ94" i="35" s="1"/>
  <c r="AO86" i="35"/>
  <c r="AP86" i="35" s="1"/>
  <c r="AQ86" i="35" s="1"/>
  <c r="AO78" i="35"/>
  <c r="AP78" i="35" s="1"/>
  <c r="AQ78" i="35" s="1"/>
  <c r="AO46" i="35"/>
  <c r="AP46" i="35" s="1"/>
  <c r="AQ46" i="35" s="1"/>
  <c r="AO30" i="35"/>
  <c r="AP30" i="35" s="1"/>
  <c r="AQ30" i="35" s="1"/>
  <c r="AO251" i="35"/>
  <c r="AO289" i="35"/>
  <c r="AP289" i="35" s="1"/>
  <c r="AQ289" i="35" s="1"/>
  <c r="AO273" i="35"/>
  <c r="AP273" i="35" s="1"/>
  <c r="AQ273" i="35" s="1"/>
  <c r="AO257" i="35"/>
  <c r="AP257" i="35" s="1"/>
  <c r="AQ257" i="35" s="1"/>
  <c r="AO209" i="35"/>
  <c r="AP209" i="35" s="1"/>
  <c r="AQ209" i="35" s="1"/>
  <c r="AO149" i="35"/>
  <c r="AP149" i="35" s="1"/>
  <c r="AQ149" i="35" s="1"/>
  <c r="AO109" i="35"/>
  <c r="AP109" i="35" s="1"/>
  <c r="AQ109" i="35" s="1"/>
  <c r="AO25" i="35"/>
  <c r="AP25" i="35" s="1"/>
  <c r="AQ25" i="35" s="1"/>
  <c r="AO10" i="35"/>
  <c r="AO241" i="35"/>
  <c r="AP241" i="35" s="1"/>
  <c r="AQ241" i="35" s="1"/>
  <c r="AO165" i="35"/>
  <c r="AP165" i="35" s="1"/>
  <c r="AQ165" i="35" s="1"/>
  <c r="AO117" i="35"/>
  <c r="AP117" i="35" s="1"/>
  <c r="AQ117" i="35" s="1"/>
  <c r="AO93" i="35"/>
  <c r="AP93" i="35" s="1"/>
  <c r="AQ93" i="35" s="1"/>
  <c r="AO69" i="35"/>
  <c r="AP69" i="35" s="1"/>
  <c r="AQ69" i="35" s="1"/>
  <c r="AY209" i="35"/>
  <c r="AZ209" i="35" s="1"/>
  <c r="BA209" i="35" s="1"/>
  <c r="AY185" i="35"/>
  <c r="AZ185" i="35" s="1"/>
  <c r="BA185" i="35" s="1"/>
  <c r="AO210" i="35"/>
  <c r="AP210" i="35" s="1"/>
  <c r="AQ210" i="35" s="1"/>
  <c r="AO194" i="35"/>
  <c r="AP194" i="35" s="1"/>
  <c r="AQ194" i="35" s="1"/>
  <c r="AO218" i="35"/>
  <c r="AP218" i="35" s="1"/>
  <c r="AQ218" i="35" s="1"/>
  <c r="AT278" i="35"/>
  <c r="AU278" i="35" s="1"/>
  <c r="AV278" i="35" s="1"/>
  <c r="AT150" i="35"/>
  <c r="AU150" i="35" s="1"/>
  <c r="AV150" i="35" s="1"/>
  <c r="G24" i="35"/>
  <c r="H24" i="35" s="1"/>
  <c r="AT24" i="35"/>
  <c r="AU24" i="35" s="1"/>
  <c r="AV24" i="35" s="1"/>
  <c r="AT149" i="35"/>
  <c r="AU149" i="35" s="1"/>
  <c r="AV149" i="35" s="1"/>
  <c r="G55" i="35"/>
  <c r="H55" i="35" s="1"/>
  <c r="AT301" i="35"/>
  <c r="AU301" i="35" s="1"/>
  <c r="AV301" i="35" s="1"/>
  <c r="Q173" i="35"/>
  <c r="R173" i="35" s="1"/>
  <c r="AT173" i="35"/>
  <c r="AU173" i="35" s="1"/>
  <c r="AV173" i="35" s="1"/>
  <c r="Q22" i="35"/>
  <c r="R22" i="35" s="1"/>
  <c r="AT22" i="35"/>
  <c r="AU22" i="35" s="1"/>
  <c r="AV22" i="35" s="1"/>
  <c r="G247" i="35"/>
  <c r="H247" i="35" s="1"/>
  <c r="G135" i="35"/>
  <c r="H135" i="35" s="1"/>
  <c r="AO135" i="35"/>
  <c r="AP135" i="35" s="1"/>
  <c r="AQ135" i="35" s="1"/>
  <c r="G119" i="35"/>
  <c r="H119" i="35" s="1"/>
  <c r="Q21" i="35"/>
  <c r="R21" i="35" s="1"/>
  <c r="AT21" i="35"/>
  <c r="AU21" i="35" s="1"/>
  <c r="AV21" i="35" s="1"/>
  <c r="AT109" i="35"/>
  <c r="AU109" i="35" s="1"/>
  <c r="AV109" i="35" s="1"/>
  <c r="AT62" i="35"/>
  <c r="AU62" i="35" s="1"/>
  <c r="AV62" i="35" s="1"/>
  <c r="AT280" i="35"/>
  <c r="AU280" i="35" s="1"/>
  <c r="AV280" i="35" s="1"/>
  <c r="AO111" i="35"/>
  <c r="AP111" i="35" s="1"/>
  <c r="AQ111" i="35" s="1"/>
  <c r="AO127" i="35"/>
  <c r="AP127" i="35" s="1"/>
  <c r="AQ127" i="35" s="1"/>
  <c r="AT277" i="35"/>
  <c r="AU277" i="35" s="1"/>
  <c r="AV277" i="35" s="1"/>
  <c r="G152" i="35"/>
  <c r="H152" i="35" s="1"/>
  <c r="AT152" i="35"/>
  <c r="AU152" i="35" s="1"/>
  <c r="AV152" i="35" s="1"/>
  <c r="Q237" i="35"/>
  <c r="R237" i="35" s="1"/>
  <c r="AT237" i="35"/>
  <c r="AU237" i="35" s="1"/>
  <c r="AV237" i="35" s="1"/>
  <c r="G239" i="35"/>
  <c r="H239" i="35" s="1"/>
  <c r="G183" i="35"/>
  <c r="H183" i="35" s="1"/>
  <c r="G175" i="35"/>
  <c r="H175" i="35" s="1"/>
  <c r="G111" i="35"/>
  <c r="H111" i="35" s="1"/>
  <c r="G47" i="35"/>
  <c r="H47" i="35" s="1"/>
  <c r="AO239" i="35"/>
  <c r="AP239" i="35" s="1"/>
  <c r="AQ239" i="35" s="1"/>
  <c r="AT45" i="35"/>
  <c r="AU45" i="35" s="1"/>
  <c r="AV45" i="35" s="1"/>
  <c r="V117" i="35"/>
  <c r="W117" i="35" s="1"/>
  <c r="AY117" i="35"/>
  <c r="AZ117" i="35" s="1"/>
  <c r="BA117" i="35" s="1"/>
  <c r="AO253" i="35"/>
  <c r="AP253" i="35" s="1"/>
  <c r="AQ253" i="35" s="1"/>
  <c r="AO245" i="35"/>
  <c r="AP245" i="35" s="1"/>
  <c r="AQ245" i="35" s="1"/>
  <c r="AO229" i="35"/>
  <c r="AP229" i="35" s="1"/>
  <c r="AQ229" i="35" s="1"/>
  <c r="AO213" i="35"/>
  <c r="AP213" i="35" s="1"/>
  <c r="AQ213" i="35" s="1"/>
  <c r="AO205" i="35"/>
  <c r="AP205" i="35" s="1"/>
  <c r="AQ205" i="35" s="1"/>
  <c r="AO189" i="35"/>
  <c r="AP189" i="35" s="1"/>
  <c r="AQ189" i="35" s="1"/>
  <c r="AO101" i="35"/>
  <c r="AP101" i="35" s="1"/>
  <c r="AQ101" i="35" s="1"/>
  <c r="AO61" i="35"/>
  <c r="AP61" i="35" s="1"/>
  <c r="AQ61" i="35" s="1"/>
  <c r="Q194" i="35"/>
  <c r="R194" i="35" s="1"/>
  <c r="AT194" i="35"/>
  <c r="AU194" i="35" s="1"/>
  <c r="AV194" i="35" s="1"/>
  <c r="V185" i="35"/>
  <c r="W185" i="35" s="1"/>
  <c r="V82" i="35"/>
  <c r="W82" i="35" s="1"/>
  <c r="AY82" i="35"/>
  <c r="AZ82" i="35" s="1"/>
  <c r="BA82" i="35" s="1"/>
  <c r="AY13" i="35"/>
  <c r="AZ13" i="35" s="1"/>
  <c r="BA13" i="35" s="1"/>
  <c r="AO296" i="35"/>
  <c r="AP296" i="35" s="1"/>
  <c r="AQ296" i="35" s="1"/>
  <c r="AO288" i="35"/>
  <c r="AP288" i="35" s="1"/>
  <c r="AQ288" i="35" s="1"/>
  <c r="AO280" i="35"/>
  <c r="AP280" i="35" s="1"/>
  <c r="AQ280" i="35" s="1"/>
  <c r="AO272" i="35"/>
  <c r="AP272" i="35" s="1"/>
  <c r="AQ272" i="35" s="1"/>
  <c r="AO264" i="35"/>
  <c r="AP264" i="35" s="1"/>
  <c r="AQ264" i="35" s="1"/>
  <c r="AO256" i="35"/>
  <c r="AP256" i="35" s="1"/>
  <c r="AQ256" i="35" s="1"/>
  <c r="AO248" i="35"/>
  <c r="AP248" i="35" s="1"/>
  <c r="AQ248" i="35" s="1"/>
  <c r="AO244" i="35"/>
  <c r="AP244" i="35" s="1"/>
  <c r="AQ244" i="35" s="1"/>
  <c r="AO240" i="35"/>
  <c r="AP240" i="35" s="1"/>
  <c r="AQ240" i="35" s="1"/>
  <c r="AO236" i="35"/>
  <c r="AP236" i="35" s="1"/>
  <c r="AQ236" i="35" s="1"/>
  <c r="AO232" i="35"/>
  <c r="AP232" i="35" s="1"/>
  <c r="AQ232" i="35" s="1"/>
  <c r="AO224" i="35"/>
  <c r="AP224" i="35" s="1"/>
  <c r="AQ224" i="35" s="1"/>
  <c r="AO216" i="35"/>
  <c r="AP216" i="35" s="1"/>
  <c r="AQ216" i="35" s="1"/>
  <c r="AO208" i="35"/>
  <c r="AP208" i="35" s="1"/>
  <c r="AQ208" i="35" s="1"/>
  <c r="AO200" i="35"/>
  <c r="AP200" i="35" s="1"/>
  <c r="AQ200" i="35" s="1"/>
  <c r="AO192" i="35"/>
  <c r="AP192" i="35" s="1"/>
  <c r="AQ192" i="35" s="1"/>
  <c r="AO184" i="35"/>
  <c r="AP184" i="35" s="1"/>
  <c r="AQ184" i="35" s="1"/>
  <c r="AO176" i="35"/>
  <c r="AP176" i="35" s="1"/>
  <c r="AQ176" i="35" s="1"/>
  <c r="AO168" i="35"/>
  <c r="AP168" i="35" s="1"/>
  <c r="AQ168" i="35" s="1"/>
  <c r="AO160" i="35"/>
  <c r="AP160" i="35" s="1"/>
  <c r="AQ160" i="35" s="1"/>
  <c r="AO156" i="35"/>
  <c r="AP156" i="35" s="1"/>
  <c r="AQ156" i="35" s="1"/>
  <c r="AO152" i="35"/>
  <c r="AP152" i="35" s="1"/>
  <c r="AQ152" i="35" s="1"/>
  <c r="AO144" i="35"/>
  <c r="AP144" i="35" s="1"/>
  <c r="AQ144" i="35" s="1"/>
  <c r="AO136" i="35"/>
  <c r="AP136" i="35" s="1"/>
  <c r="AQ136" i="35" s="1"/>
  <c r="AO128" i="35"/>
  <c r="AP128" i="35" s="1"/>
  <c r="AQ128" i="35" s="1"/>
  <c r="AO120" i="35"/>
  <c r="AP120" i="35" s="1"/>
  <c r="AQ120" i="35" s="1"/>
  <c r="AO112" i="35"/>
  <c r="AP112" i="35" s="1"/>
  <c r="AQ112" i="35" s="1"/>
  <c r="AO104" i="35"/>
  <c r="AP104" i="35" s="1"/>
  <c r="AQ104" i="35" s="1"/>
  <c r="AO96" i="35"/>
  <c r="AP96" i="35" s="1"/>
  <c r="AQ96" i="35" s="1"/>
  <c r="AO88" i="35"/>
  <c r="AP88" i="35" s="1"/>
  <c r="AQ88" i="35" s="1"/>
  <c r="AO80" i="35"/>
  <c r="AP80" i="35" s="1"/>
  <c r="AQ80" i="35" s="1"/>
  <c r="AO72" i="35"/>
  <c r="AP72" i="35" s="1"/>
  <c r="AQ72" i="35" s="1"/>
  <c r="AO64" i="35"/>
  <c r="AP64" i="35" s="1"/>
  <c r="AQ64" i="35" s="1"/>
  <c r="AO56" i="35"/>
  <c r="AP56" i="35" s="1"/>
  <c r="AQ56" i="35" s="1"/>
  <c r="AO52" i="35"/>
  <c r="AP52" i="35" s="1"/>
  <c r="AQ52" i="35" s="1"/>
  <c r="AO48" i="35"/>
  <c r="AP48" i="35" s="1"/>
  <c r="AQ48" i="35" s="1"/>
  <c r="AO40" i="35"/>
  <c r="AP40" i="35" s="1"/>
  <c r="AQ40" i="35" s="1"/>
  <c r="AO32" i="35"/>
  <c r="AP32" i="35" s="1"/>
  <c r="AQ32" i="35" s="1"/>
  <c r="AO24" i="35"/>
  <c r="AP24" i="35" s="1"/>
  <c r="AQ24" i="35" s="1"/>
  <c r="AO16" i="35"/>
  <c r="AP16" i="35" s="1"/>
  <c r="AQ16" i="35" s="1"/>
  <c r="Q66" i="35"/>
  <c r="R66" i="35" s="1"/>
  <c r="AT66" i="35"/>
  <c r="AU66" i="35" s="1"/>
  <c r="AV66" i="35" s="1"/>
  <c r="AY246" i="35"/>
  <c r="AZ246" i="35" s="1"/>
  <c r="BA246" i="35" s="1"/>
  <c r="AY206" i="35"/>
  <c r="AZ206" i="35" s="1"/>
  <c r="BA206" i="35" s="1"/>
  <c r="AO299" i="35"/>
  <c r="AP299" i="35" s="1"/>
  <c r="AQ299" i="35" s="1"/>
  <c r="AO295" i="35"/>
  <c r="AP295" i="35" s="1"/>
  <c r="AQ295" i="35" s="1"/>
  <c r="AO291" i="35"/>
  <c r="AP291" i="35" s="1"/>
  <c r="AQ291" i="35" s="1"/>
  <c r="AO287" i="35"/>
  <c r="AP287" i="35" s="1"/>
  <c r="AQ287" i="35" s="1"/>
  <c r="AO283" i="35"/>
  <c r="AP283" i="35" s="1"/>
  <c r="AQ283" i="35" s="1"/>
  <c r="AO279" i="35"/>
  <c r="AP279" i="35" s="1"/>
  <c r="AQ279" i="35" s="1"/>
  <c r="AO275" i="35"/>
  <c r="AP275" i="35" s="1"/>
  <c r="AQ275" i="35" s="1"/>
  <c r="AO271" i="35"/>
  <c r="AP271" i="35" s="1"/>
  <c r="AQ271" i="35" s="1"/>
  <c r="AO267" i="35"/>
  <c r="AP267" i="35" s="1"/>
  <c r="AQ267" i="35" s="1"/>
  <c r="AO263" i="35"/>
  <c r="AP263" i="35" s="1"/>
  <c r="AQ263" i="35" s="1"/>
  <c r="AO259" i="35"/>
  <c r="AP259" i="35" s="1"/>
  <c r="AQ259" i="35" s="1"/>
  <c r="AO255" i="35"/>
  <c r="AP255" i="35" s="1"/>
  <c r="AQ255" i="35" s="1"/>
  <c r="AO247" i="35"/>
  <c r="AP247" i="35" s="1"/>
  <c r="AQ247" i="35" s="1"/>
  <c r="AO235" i="35"/>
  <c r="AP235" i="35" s="1"/>
  <c r="AQ235" i="35" s="1"/>
  <c r="AO231" i="35"/>
  <c r="AP231" i="35" s="1"/>
  <c r="AQ231" i="35" s="1"/>
  <c r="AO223" i="35"/>
  <c r="AP223" i="35" s="1"/>
  <c r="AQ223" i="35" s="1"/>
  <c r="AO215" i="35"/>
  <c r="AP215" i="35" s="1"/>
  <c r="AQ215" i="35" s="1"/>
  <c r="AO207" i="35"/>
  <c r="AP207" i="35" s="1"/>
  <c r="AQ207" i="35" s="1"/>
  <c r="AO199" i="35"/>
  <c r="AP199" i="35" s="1"/>
  <c r="AQ199" i="35" s="1"/>
  <c r="AO191" i="35"/>
  <c r="AP191" i="35" s="1"/>
  <c r="AQ191" i="35" s="1"/>
  <c r="AO183" i="35"/>
  <c r="AP183" i="35" s="1"/>
  <c r="AQ183" i="35" s="1"/>
  <c r="AO175" i="35"/>
  <c r="AP175" i="35" s="1"/>
  <c r="AQ175" i="35" s="1"/>
  <c r="AO171" i="35"/>
  <c r="AP171" i="35" s="1"/>
  <c r="AQ171" i="35" s="1"/>
  <c r="AO167" i="35"/>
  <c r="AP167" i="35" s="1"/>
  <c r="AQ167" i="35" s="1"/>
  <c r="AO159" i="35"/>
  <c r="AP159" i="35" s="1"/>
  <c r="AQ159" i="35" s="1"/>
  <c r="AO151" i="35"/>
  <c r="AP151" i="35" s="1"/>
  <c r="AQ151" i="35" s="1"/>
  <c r="AO143" i="35"/>
  <c r="AP143" i="35" s="1"/>
  <c r="AQ143" i="35" s="1"/>
  <c r="AO103" i="35"/>
  <c r="AP103" i="35" s="1"/>
  <c r="AQ103" i="35" s="1"/>
  <c r="AO95" i="35"/>
  <c r="AP95" i="35" s="1"/>
  <c r="AQ95" i="35" s="1"/>
  <c r="AO87" i="35"/>
  <c r="AP87" i="35" s="1"/>
  <c r="AQ87" i="35" s="1"/>
  <c r="AO79" i="35"/>
  <c r="AP79" i="35" s="1"/>
  <c r="AQ79" i="35" s="1"/>
  <c r="AO71" i="35"/>
  <c r="AP71" i="35" s="1"/>
  <c r="AQ71" i="35" s="1"/>
  <c r="AO63" i="35"/>
  <c r="AP63" i="35" s="1"/>
  <c r="AQ63" i="35" s="1"/>
  <c r="AO55" i="35"/>
  <c r="AP55" i="35" s="1"/>
  <c r="AQ55" i="35" s="1"/>
  <c r="AO47" i="35"/>
  <c r="AP47" i="35" s="1"/>
  <c r="AQ47" i="35" s="1"/>
  <c r="AO43" i="35"/>
  <c r="AP43" i="35" s="1"/>
  <c r="AQ43" i="35" s="1"/>
  <c r="AO39" i="35"/>
  <c r="AP39" i="35" s="1"/>
  <c r="AQ39" i="35" s="1"/>
  <c r="AO31" i="35"/>
  <c r="AP31" i="35" s="1"/>
  <c r="AQ31" i="35" s="1"/>
  <c r="AO23" i="35"/>
  <c r="AP23" i="35" s="1"/>
  <c r="AQ23" i="35" s="1"/>
  <c r="AO19" i="35"/>
  <c r="AP19" i="35" s="1"/>
  <c r="AQ19" i="35" s="1"/>
  <c r="AO15" i="35"/>
  <c r="AP15" i="35" s="1"/>
  <c r="AQ15" i="35" s="1"/>
  <c r="AT192" i="35"/>
  <c r="AU192" i="35" s="1"/>
  <c r="AV192" i="35" s="1"/>
  <c r="AT65" i="35"/>
  <c r="AU65" i="35" s="1"/>
  <c r="AV65" i="35" s="1"/>
  <c r="AT190" i="35"/>
  <c r="AU190" i="35" s="1"/>
  <c r="AV190" i="35" s="1"/>
  <c r="AT64" i="35"/>
  <c r="AU64" i="35" s="1"/>
  <c r="AV64" i="35" s="1"/>
  <c r="Q201" i="35"/>
  <c r="R201" i="35" s="1"/>
  <c r="AT201" i="35"/>
  <c r="AU201" i="35" s="1"/>
  <c r="AV201" i="35" s="1"/>
  <c r="Q185" i="35"/>
  <c r="R185" i="35" s="1"/>
  <c r="AT185" i="35"/>
  <c r="AU185" i="35" s="1"/>
  <c r="AV185" i="35" s="1"/>
  <c r="Q161" i="35"/>
  <c r="R161" i="35" s="1"/>
  <c r="AT161" i="35"/>
  <c r="AU161" i="35" s="1"/>
  <c r="AV161" i="35" s="1"/>
  <c r="Q153" i="35"/>
  <c r="R153" i="35" s="1"/>
  <c r="AT153" i="35"/>
  <c r="AU153" i="35" s="1"/>
  <c r="AV153" i="35" s="1"/>
  <c r="Q145" i="35"/>
  <c r="R145" i="35" s="1"/>
  <c r="AT145" i="35"/>
  <c r="AU145" i="35" s="1"/>
  <c r="AV145" i="35" s="1"/>
  <c r="Q137" i="35"/>
  <c r="R137" i="35" s="1"/>
  <c r="AT137" i="35"/>
  <c r="AU137" i="35" s="1"/>
  <c r="AV137" i="35" s="1"/>
  <c r="Q90" i="35"/>
  <c r="R90" i="35" s="1"/>
  <c r="AT90" i="35"/>
  <c r="AU90" i="35" s="1"/>
  <c r="AV90" i="35" s="1"/>
  <c r="Q74" i="35"/>
  <c r="R74" i="35" s="1"/>
  <c r="AT74" i="35"/>
  <c r="AU74" i="35" s="1"/>
  <c r="AV74" i="35" s="1"/>
  <c r="Q26" i="35"/>
  <c r="R26" i="35" s="1"/>
  <c r="AT26" i="35"/>
  <c r="AU26" i="35" s="1"/>
  <c r="AV26" i="35" s="1"/>
  <c r="V302" i="35"/>
  <c r="W302" i="35" s="1"/>
  <c r="AY302" i="35"/>
  <c r="AZ302" i="35" s="1"/>
  <c r="BA302" i="35" s="1"/>
  <c r="V294" i="35"/>
  <c r="W294" i="35" s="1"/>
  <c r="AY294" i="35"/>
  <c r="AZ294" i="35" s="1"/>
  <c r="BA294" i="35" s="1"/>
  <c r="V278" i="35"/>
  <c r="W278" i="35" s="1"/>
  <c r="AY278" i="35"/>
  <c r="AZ278" i="35" s="1"/>
  <c r="BA278" i="35" s="1"/>
  <c r="V262" i="35"/>
  <c r="W262" i="35" s="1"/>
  <c r="AY262" i="35"/>
  <c r="AZ262" i="35" s="1"/>
  <c r="BA262" i="35" s="1"/>
  <c r="V254" i="35"/>
  <c r="W254" i="35" s="1"/>
  <c r="AY254" i="35"/>
  <c r="AZ254" i="35" s="1"/>
  <c r="BA254" i="35" s="1"/>
  <c r="V239" i="35"/>
  <c r="W239" i="35" s="1"/>
  <c r="AY239" i="35"/>
  <c r="AZ239" i="35" s="1"/>
  <c r="BA239" i="35" s="1"/>
  <c r="V223" i="35"/>
  <c r="W223" i="35" s="1"/>
  <c r="AY223" i="35"/>
  <c r="AZ223" i="35" s="1"/>
  <c r="BA223" i="35" s="1"/>
  <c r="V208" i="35"/>
  <c r="W208" i="35" s="1"/>
  <c r="AY208" i="35"/>
  <c r="AZ208" i="35" s="1"/>
  <c r="BA208" i="35" s="1"/>
  <c r="V200" i="35"/>
  <c r="W200" i="35" s="1"/>
  <c r="AY200" i="35"/>
  <c r="AZ200" i="35" s="1"/>
  <c r="BA200" i="35" s="1"/>
  <c r="V192" i="35"/>
  <c r="W192" i="35" s="1"/>
  <c r="AY192" i="35"/>
  <c r="AZ192" i="35" s="1"/>
  <c r="BA192" i="35" s="1"/>
  <c r="V177" i="35"/>
  <c r="W177" i="35" s="1"/>
  <c r="AY177" i="35"/>
  <c r="AZ177" i="35" s="1"/>
  <c r="BA177" i="35" s="1"/>
  <c r="V137" i="35"/>
  <c r="W137" i="35" s="1"/>
  <c r="AY137" i="35"/>
  <c r="AZ137" i="35" s="1"/>
  <c r="BA137" i="35" s="1"/>
  <c r="V129" i="35"/>
  <c r="W129" i="35" s="1"/>
  <c r="AY129" i="35"/>
  <c r="AZ129" i="35" s="1"/>
  <c r="BA129" i="35" s="1"/>
  <c r="V113" i="35"/>
  <c r="W113" i="35" s="1"/>
  <c r="AY113" i="35"/>
  <c r="AZ113" i="35" s="1"/>
  <c r="BA113" i="35" s="1"/>
  <c r="V105" i="35"/>
  <c r="W105" i="35" s="1"/>
  <c r="AY105" i="35"/>
  <c r="AZ105" i="35" s="1"/>
  <c r="BA105" i="35" s="1"/>
  <c r="V97" i="35"/>
  <c r="W97" i="35" s="1"/>
  <c r="AY97" i="35"/>
  <c r="AZ97" i="35" s="1"/>
  <c r="BA97" i="35" s="1"/>
  <c r="V89" i="35"/>
  <c r="W89" i="35" s="1"/>
  <c r="AY89" i="35"/>
  <c r="AZ89" i="35" s="1"/>
  <c r="BA89" i="35" s="1"/>
  <c r="V81" i="35"/>
  <c r="W81" i="35" s="1"/>
  <c r="AY81" i="35"/>
  <c r="AZ81" i="35" s="1"/>
  <c r="BA81" i="35" s="1"/>
  <c r="V66" i="35"/>
  <c r="W66" i="35" s="1"/>
  <c r="AY66" i="35"/>
  <c r="AZ66" i="35" s="1"/>
  <c r="BA66" i="35" s="1"/>
  <c r="V50" i="35"/>
  <c r="W50" i="35" s="1"/>
  <c r="AY50" i="35"/>
  <c r="AZ50" i="35" s="1"/>
  <c r="BA50" i="35" s="1"/>
  <c r="V34" i="35"/>
  <c r="W34" i="35" s="1"/>
  <c r="AY34" i="35"/>
  <c r="AZ34" i="35" s="1"/>
  <c r="BA34" i="35" s="1"/>
  <c r="Q288" i="35"/>
  <c r="R288" i="35" s="1"/>
  <c r="AT288" i="35"/>
  <c r="AU288" i="35" s="1"/>
  <c r="AV288" i="35" s="1"/>
  <c r="Q232" i="35"/>
  <c r="R232" i="35" s="1"/>
  <c r="AT232" i="35"/>
  <c r="AU232" i="35" s="1"/>
  <c r="AV232" i="35" s="1"/>
  <c r="Q168" i="35"/>
  <c r="R168" i="35" s="1"/>
  <c r="AT168" i="35"/>
  <c r="AU168" i="35" s="1"/>
  <c r="AV168" i="35" s="1"/>
  <c r="Q160" i="35"/>
  <c r="R160" i="35" s="1"/>
  <c r="AT160" i="35"/>
  <c r="AU160" i="35" s="1"/>
  <c r="AV160" i="35" s="1"/>
  <c r="Q144" i="35"/>
  <c r="R144" i="35" s="1"/>
  <c r="AT144" i="35"/>
  <c r="AU144" i="35" s="1"/>
  <c r="AV144" i="35" s="1"/>
  <c r="Q89" i="35"/>
  <c r="R89" i="35" s="1"/>
  <c r="AT89" i="35"/>
  <c r="AU89" i="35" s="1"/>
  <c r="AV89" i="35" s="1"/>
  <c r="Q73" i="35"/>
  <c r="R73" i="35" s="1"/>
  <c r="AT73" i="35"/>
  <c r="AU73" i="35" s="1"/>
  <c r="AV73" i="35" s="1"/>
  <c r="Q49" i="35"/>
  <c r="R49" i="35" s="1"/>
  <c r="AT49" i="35"/>
  <c r="AU49" i="35" s="1"/>
  <c r="AV49" i="35" s="1"/>
  <c r="V301" i="35"/>
  <c r="W301" i="35" s="1"/>
  <c r="AY301" i="35"/>
  <c r="AZ301" i="35" s="1"/>
  <c r="BA301" i="35" s="1"/>
  <c r="V285" i="35"/>
  <c r="W285" i="35" s="1"/>
  <c r="AY285" i="35"/>
  <c r="AZ285" i="35" s="1"/>
  <c r="BA285" i="35" s="1"/>
  <c r="V261" i="35"/>
  <c r="W261" i="35" s="1"/>
  <c r="AY261" i="35"/>
  <c r="AZ261" i="35" s="1"/>
  <c r="BA261" i="35" s="1"/>
  <c r="V214" i="35"/>
  <c r="W214" i="35" s="1"/>
  <c r="AY214" i="35"/>
  <c r="AZ214" i="35" s="1"/>
  <c r="BA214" i="35" s="1"/>
  <c r="V96" i="35"/>
  <c r="W96" i="35" s="1"/>
  <c r="AY96" i="35"/>
  <c r="AZ96" i="35" s="1"/>
  <c r="BA96" i="35" s="1"/>
  <c r="AO290" i="35"/>
  <c r="AP290" i="35" s="1"/>
  <c r="AQ290" i="35" s="1"/>
  <c r="AO282" i="35"/>
  <c r="AP282" i="35" s="1"/>
  <c r="AQ282" i="35" s="1"/>
  <c r="AO266" i="35"/>
  <c r="AP266" i="35" s="1"/>
  <c r="AQ266" i="35" s="1"/>
  <c r="AO250" i="35"/>
  <c r="AP250" i="35" s="1"/>
  <c r="AQ250" i="35" s="1"/>
  <c r="AO234" i="35"/>
  <c r="AP234" i="35" s="1"/>
  <c r="AQ234" i="35" s="1"/>
  <c r="AO226" i="35"/>
  <c r="AP226" i="35" s="1"/>
  <c r="AQ226" i="35" s="1"/>
  <c r="AO170" i="35"/>
  <c r="AP170" i="35" s="1"/>
  <c r="AQ170" i="35" s="1"/>
  <c r="AO242" i="35"/>
  <c r="AP242" i="35" s="1"/>
  <c r="AQ242" i="35" s="1"/>
  <c r="AO146" i="35"/>
  <c r="AP146" i="35" s="1"/>
  <c r="AQ146" i="35" s="1"/>
  <c r="AT258" i="35"/>
  <c r="AU258" i="35" s="1"/>
  <c r="AV258" i="35" s="1"/>
  <c r="AT216" i="35"/>
  <c r="AU216" i="35" s="1"/>
  <c r="AV216" i="35" s="1"/>
  <c r="AO302" i="35"/>
  <c r="AP302" i="35" s="1"/>
  <c r="AQ302" i="35" s="1"/>
  <c r="AO297" i="35"/>
  <c r="AP297" i="35" s="1"/>
  <c r="AQ297" i="35" s="1"/>
  <c r="AO286" i="35"/>
  <c r="AP286" i="35" s="1"/>
  <c r="AQ286" i="35" s="1"/>
  <c r="AO281" i="35"/>
  <c r="AP281" i="35" s="1"/>
  <c r="AQ281" i="35" s="1"/>
  <c r="AO270" i="35"/>
  <c r="AP270" i="35" s="1"/>
  <c r="AQ270" i="35" s="1"/>
  <c r="AO265" i="35"/>
  <c r="AP265" i="35" s="1"/>
  <c r="AQ265" i="35" s="1"/>
  <c r="AO221" i="35"/>
  <c r="AP221" i="35" s="1"/>
  <c r="AQ221" i="35" s="1"/>
  <c r="AO90" i="35"/>
  <c r="AP90" i="35" s="1"/>
  <c r="AQ90" i="35" s="1"/>
  <c r="AO82" i="35"/>
  <c r="AP82" i="35" s="1"/>
  <c r="AQ82" i="35" s="1"/>
  <c r="AO74" i="35"/>
  <c r="AP74" i="35" s="1"/>
  <c r="AQ74" i="35" s="1"/>
  <c r="AO57" i="35"/>
  <c r="AP57" i="35" s="1"/>
  <c r="AQ57" i="35" s="1"/>
  <c r="AT299" i="35"/>
  <c r="AU299" i="35" s="1"/>
  <c r="AV299" i="35" s="1"/>
  <c r="AT257" i="35"/>
  <c r="AU257" i="35" s="1"/>
  <c r="AV257" i="35" s="1"/>
  <c r="AT214" i="35"/>
  <c r="AU214" i="35" s="1"/>
  <c r="AV214" i="35" s="1"/>
  <c r="AT171" i="35"/>
  <c r="AU171" i="35" s="1"/>
  <c r="AV171" i="35" s="1"/>
  <c r="AT129" i="35"/>
  <c r="AU129" i="35" s="1"/>
  <c r="AV129" i="35" s="1"/>
  <c r="AT86" i="35"/>
  <c r="AU86" i="35" s="1"/>
  <c r="AV86" i="35" s="1"/>
  <c r="AT43" i="35"/>
  <c r="AU43" i="35" s="1"/>
  <c r="AV43" i="35" s="1"/>
  <c r="AY277" i="35"/>
  <c r="AZ277" i="35" s="1"/>
  <c r="BA277" i="35" s="1"/>
  <c r="AY176" i="35"/>
  <c r="AZ176" i="35" s="1"/>
  <c r="BA176" i="35" s="1"/>
  <c r="AO276" i="35"/>
  <c r="AP276" i="35" s="1"/>
  <c r="AQ276" i="35" s="1"/>
  <c r="AO260" i="35"/>
  <c r="AP260" i="35" s="1"/>
  <c r="AQ260" i="35" s="1"/>
  <c r="AO252" i="35"/>
  <c r="AP252" i="35" s="1"/>
  <c r="AQ252" i="35" s="1"/>
  <c r="AO212" i="35"/>
  <c r="AP212" i="35" s="1"/>
  <c r="AQ212" i="35" s="1"/>
  <c r="AO196" i="35"/>
  <c r="AP196" i="35" s="1"/>
  <c r="AQ196" i="35" s="1"/>
  <c r="AO188" i="35"/>
  <c r="AP188" i="35" s="1"/>
  <c r="AQ188" i="35" s="1"/>
  <c r="AO148" i="35"/>
  <c r="AP148" i="35" s="1"/>
  <c r="AQ148" i="35" s="1"/>
  <c r="AO132" i="35"/>
  <c r="AP132" i="35" s="1"/>
  <c r="AQ132" i="35" s="1"/>
  <c r="AO116" i="35"/>
  <c r="AP116" i="35" s="1"/>
  <c r="AQ116" i="35" s="1"/>
  <c r="AO108" i="35"/>
  <c r="AP108" i="35" s="1"/>
  <c r="AQ108" i="35" s="1"/>
  <c r="AO100" i="35"/>
  <c r="AP100" i="35" s="1"/>
  <c r="AQ100" i="35" s="1"/>
  <c r="AO92" i="35"/>
  <c r="AP92" i="35" s="1"/>
  <c r="AQ92" i="35" s="1"/>
  <c r="AO76" i="35"/>
  <c r="AP76" i="35" s="1"/>
  <c r="AQ76" i="35" s="1"/>
  <c r="AO44" i="35"/>
  <c r="AP44" i="35" s="1"/>
  <c r="AQ44" i="35" s="1"/>
  <c r="AO20" i="35"/>
  <c r="AP20" i="35" s="1"/>
  <c r="AQ20" i="35" s="1"/>
  <c r="AO12" i="35"/>
  <c r="AP12" i="35" s="1"/>
  <c r="AQ12" i="35" s="1"/>
  <c r="Q283" i="35"/>
  <c r="R283" i="35" s="1"/>
  <c r="AT283" i="35"/>
  <c r="AU283" i="35" s="1"/>
  <c r="AV283" i="35" s="1"/>
  <c r="Q155" i="35"/>
  <c r="R155" i="35" s="1"/>
  <c r="AT155" i="35"/>
  <c r="AU155" i="35" s="1"/>
  <c r="AV155" i="35" s="1"/>
  <c r="AY148" i="35"/>
  <c r="AZ148" i="35" s="1"/>
  <c r="BA148" i="35" s="1"/>
  <c r="Q290" i="35"/>
  <c r="R290" i="35" s="1"/>
  <c r="AT290" i="35"/>
  <c r="AU290" i="35" s="1"/>
  <c r="AV290" i="35" s="1"/>
  <c r="Q282" i="35"/>
  <c r="R282" i="35" s="1"/>
  <c r="AT282" i="35"/>
  <c r="AU282" i="35" s="1"/>
  <c r="AV282" i="35" s="1"/>
  <c r="Q274" i="35"/>
  <c r="R274" i="35" s="1"/>
  <c r="AT274" i="35"/>
  <c r="AU274" i="35" s="1"/>
  <c r="AV274" i="35" s="1"/>
  <c r="Q266" i="35"/>
  <c r="R266" i="35" s="1"/>
  <c r="AT266" i="35"/>
  <c r="AU266" i="35" s="1"/>
  <c r="AV266" i="35" s="1"/>
  <c r="Q218" i="35"/>
  <c r="R218" i="35" s="1"/>
  <c r="AT218" i="35"/>
  <c r="AU218" i="35" s="1"/>
  <c r="AV218" i="35" s="1"/>
  <c r="Q210" i="35"/>
  <c r="R210" i="35" s="1"/>
  <c r="AT210" i="35"/>
  <c r="AU210" i="35" s="1"/>
  <c r="AV210" i="35" s="1"/>
  <c r="Q186" i="35"/>
  <c r="R186" i="35" s="1"/>
  <c r="AT186" i="35"/>
  <c r="AU186" i="35" s="1"/>
  <c r="AV186" i="35" s="1"/>
  <c r="Q178" i="35"/>
  <c r="R178" i="35" s="1"/>
  <c r="AT178" i="35"/>
  <c r="AU178" i="35" s="1"/>
  <c r="AV178" i="35" s="1"/>
  <c r="Q162" i="35"/>
  <c r="R162" i="35" s="1"/>
  <c r="AT162" i="35"/>
  <c r="AU162" i="35" s="1"/>
  <c r="AV162" i="35" s="1"/>
  <c r="Q154" i="35"/>
  <c r="R154" i="35" s="1"/>
  <c r="AT154" i="35"/>
  <c r="AU154" i="35" s="1"/>
  <c r="AV154" i="35" s="1"/>
  <c r="Q146" i="35"/>
  <c r="R146" i="35" s="1"/>
  <c r="AT146" i="35"/>
  <c r="AU146" i="35" s="1"/>
  <c r="AV146" i="35" s="1"/>
  <c r="Q138" i="35"/>
  <c r="R138" i="35" s="1"/>
  <c r="AT138" i="35"/>
  <c r="AU138" i="35" s="1"/>
  <c r="AV138" i="35" s="1"/>
  <c r="Q59" i="35"/>
  <c r="R59" i="35" s="1"/>
  <c r="AT59" i="35"/>
  <c r="AU59" i="35" s="1"/>
  <c r="AV59" i="35" s="1"/>
  <c r="Q35" i="35"/>
  <c r="R35" i="35" s="1"/>
  <c r="AT35" i="35"/>
  <c r="AU35" i="35" s="1"/>
  <c r="AV35" i="35" s="1"/>
  <c r="Q27" i="35"/>
  <c r="R27" i="35" s="1"/>
  <c r="AT27" i="35"/>
  <c r="AU27" i="35" s="1"/>
  <c r="AV27" i="35" s="1"/>
  <c r="Q11" i="35"/>
  <c r="R11" i="35" s="1"/>
  <c r="AT11" i="35"/>
  <c r="AU11" i="35" s="1"/>
  <c r="AV11" i="35" s="1"/>
  <c r="V295" i="35"/>
  <c r="W295" i="35" s="1"/>
  <c r="AY295" i="35"/>
  <c r="AZ295" i="35" s="1"/>
  <c r="BA295" i="35" s="1"/>
  <c r="V287" i="35"/>
  <c r="W287" i="35" s="1"/>
  <c r="AY287" i="35"/>
  <c r="AZ287" i="35" s="1"/>
  <c r="BA287" i="35" s="1"/>
  <c r="V271" i="35"/>
  <c r="W271" i="35" s="1"/>
  <c r="AY271" i="35"/>
  <c r="AZ271" i="35" s="1"/>
  <c r="BA271" i="35" s="1"/>
  <c r="V263" i="35"/>
  <c r="W263" i="35" s="1"/>
  <c r="AY263" i="35"/>
  <c r="AZ263" i="35" s="1"/>
  <c r="BA263" i="35" s="1"/>
  <c r="V255" i="35"/>
  <c r="W255" i="35" s="1"/>
  <c r="AY255" i="35"/>
  <c r="AZ255" i="35" s="1"/>
  <c r="BA255" i="35" s="1"/>
  <c r="V247" i="35"/>
  <c r="W247" i="35" s="1"/>
  <c r="AY247" i="35"/>
  <c r="AZ247" i="35" s="1"/>
  <c r="BA247" i="35" s="1"/>
  <c r="V240" i="35"/>
  <c r="W240" i="35" s="1"/>
  <c r="AY240" i="35"/>
  <c r="AZ240" i="35" s="1"/>
  <c r="BA240" i="35" s="1"/>
  <c r="V224" i="35"/>
  <c r="W224" i="35" s="1"/>
  <c r="AY224" i="35"/>
  <c r="AZ224" i="35" s="1"/>
  <c r="BA224" i="35" s="1"/>
  <c r="V216" i="35"/>
  <c r="W216" i="35" s="1"/>
  <c r="AY216" i="35"/>
  <c r="AZ216" i="35" s="1"/>
  <c r="BA216" i="35" s="1"/>
  <c r="V201" i="35"/>
  <c r="W201" i="35" s="1"/>
  <c r="AY201" i="35"/>
  <c r="AZ201" i="35" s="1"/>
  <c r="BA201" i="35" s="1"/>
  <c r="V178" i="35"/>
  <c r="W178" i="35" s="1"/>
  <c r="AY178" i="35"/>
  <c r="AZ178" i="35" s="1"/>
  <c r="BA178" i="35" s="1"/>
  <c r="V162" i="35"/>
  <c r="W162" i="35" s="1"/>
  <c r="AY162" i="35"/>
  <c r="AZ162" i="35" s="1"/>
  <c r="BA162" i="35" s="1"/>
  <c r="V154" i="35"/>
  <c r="W154" i="35" s="1"/>
  <c r="AY154" i="35"/>
  <c r="AZ154" i="35" s="1"/>
  <c r="BA154" i="35" s="1"/>
  <c r="V146" i="35"/>
  <c r="W146" i="35" s="1"/>
  <c r="AY146" i="35"/>
  <c r="AZ146" i="35" s="1"/>
  <c r="BA146" i="35" s="1"/>
  <c r="V138" i="35"/>
  <c r="W138" i="35" s="1"/>
  <c r="AY138" i="35"/>
  <c r="AZ138" i="35" s="1"/>
  <c r="BA138" i="35" s="1"/>
  <c r="V130" i="35"/>
  <c r="W130" i="35" s="1"/>
  <c r="AY130" i="35"/>
  <c r="AZ130" i="35" s="1"/>
  <c r="BA130" i="35" s="1"/>
  <c r="V122" i="35"/>
  <c r="W122" i="35" s="1"/>
  <c r="AY122" i="35"/>
  <c r="AZ122" i="35" s="1"/>
  <c r="BA122" i="35" s="1"/>
  <c r="V106" i="35"/>
  <c r="W106" i="35" s="1"/>
  <c r="AY106" i="35"/>
  <c r="AZ106" i="35" s="1"/>
  <c r="BA106" i="35" s="1"/>
  <c r="V90" i="35"/>
  <c r="W90" i="35" s="1"/>
  <c r="AY90" i="35"/>
  <c r="AZ90" i="35" s="1"/>
  <c r="BA90" i="35" s="1"/>
  <c r="V74" i="35"/>
  <c r="W74" i="35" s="1"/>
  <c r="AY74" i="35"/>
  <c r="AZ74" i="35" s="1"/>
  <c r="BA74" i="35" s="1"/>
  <c r="AY204" i="35"/>
  <c r="AZ204" i="35" s="1"/>
  <c r="BA204" i="35" s="1"/>
  <c r="AO243" i="35"/>
  <c r="AP243" i="35" s="1"/>
  <c r="AQ243" i="35" s="1"/>
  <c r="AO211" i="35"/>
  <c r="AP211" i="35" s="1"/>
  <c r="AQ211" i="35" s="1"/>
  <c r="AO195" i="35"/>
  <c r="AP195" i="35" s="1"/>
  <c r="AQ195" i="35" s="1"/>
  <c r="AO187" i="35"/>
  <c r="AP187" i="35" s="1"/>
  <c r="AQ187" i="35" s="1"/>
  <c r="AO131" i="35"/>
  <c r="AP131" i="35" s="1"/>
  <c r="AQ131" i="35" s="1"/>
  <c r="AO91" i="35"/>
  <c r="AP91" i="35" s="1"/>
  <c r="AQ91" i="35" s="1"/>
  <c r="AO83" i="35"/>
  <c r="AP83" i="35" s="1"/>
  <c r="AQ83" i="35" s="1"/>
  <c r="AO67" i="35"/>
  <c r="AP67" i="35" s="1"/>
  <c r="AQ67" i="35" s="1"/>
  <c r="AO27" i="35"/>
  <c r="AP27" i="35" s="1"/>
  <c r="AQ27" i="35" s="1"/>
  <c r="AO11" i="35"/>
  <c r="AP11" i="35" s="1"/>
  <c r="AQ11" i="35" s="1"/>
  <c r="Q289" i="35"/>
  <c r="R289" i="35" s="1"/>
  <c r="AT289" i="35"/>
  <c r="AU289" i="35" s="1"/>
  <c r="AV289" i="35" s="1"/>
  <c r="Q281" i="35"/>
  <c r="R281" i="35" s="1"/>
  <c r="AT281" i="35"/>
  <c r="AU281" i="35" s="1"/>
  <c r="AV281" i="35" s="1"/>
  <c r="Q265" i="35"/>
  <c r="R265" i="35" s="1"/>
  <c r="AT265" i="35"/>
  <c r="AU265" i="35" s="1"/>
  <c r="AV265" i="35" s="1"/>
  <c r="Q249" i="35"/>
  <c r="R249" i="35" s="1"/>
  <c r="AT249" i="35"/>
  <c r="AU249" i="35" s="1"/>
  <c r="AV249" i="35" s="1"/>
  <c r="Q241" i="35"/>
  <c r="R241" i="35" s="1"/>
  <c r="AT241" i="35"/>
  <c r="AU241" i="35" s="1"/>
  <c r="AV241" i="35" s="1"/>
  <c r="Q225" i="35"/>
  <c r="R225" i="35" s="1"/>
  <c r="AT225" i="35"/>
  <c r="AU225" i="35" s="1"/>
  <c r="AV225" i="35" s="1"/>
  <c r="Q217" i="35"/>
  <c r="R217" i="35" s="1"/>
  <c r="AT217" i="35"/>
  <c r="AU217" i="35" s="1"/>
  <c r="AV217" i="35" s="1"/>
  <c r="Q177" i="35"/>
  <c r="R177" i="35" s="1"/>
  <c r="AT177" i="35"/>
  <c r="AU177" i="35" s="1"/>
  <c r="AV177" i="35" s="1"/>
  <c r="V27" i="35"/>
  <c r="W27" i="35" s="1"/>
  <c r="AY27" i="35"/>
  <c r="AZ27" i="35" s="1"/>
  <c r="BA27" i="35" s="1"/>
  <c r="V12" i="35"/>
  <c r="W12" i="35" s="1"/>
  <c r="AY12" i="35"/>
  <c r="AZ12" i="35" s="1"/>
  <c r="BA12" i="35" s="1"/>
  <c r="AO34" i="35"/>
  <c r="AP34" i="35" s="1"/>
  <c r="AQ34" i="35" s="1"/>
  <c r="AY203" i="35"/>
  <c r="AZ203" i="35" s="1"/>
  <c r="BA203" i="35" s="1"/>
  <c r="AP10" i="35"/>
  <c r="AQ10" i="35" s="1"/>
  <c r="Q264" i="35"/>
  <c r="R264" i="35" s="1"/>
  <c r="AT264" i="35"/>
  <c r="AU264" i="35" s="1"/>
  <c r="AV264" i="35" s="1"/>
  <c r="Q200" i="35"/>
  <c r="R200" i="35" s="1"/>
  <c r="AT200" i="35"/>
  <c r="AU200" i="35" s="1"/>
  <c r="AV200" i="35" s="1"/>
  <c r="Q184" i="35"/>
  <c r="R184" i="35" s="1"/>
  <c r="AT184" i="35"/>
  <c r="AU184" i="35" s="1"/>
  <c r="AV184" i="35" s="1"/>
  <c r="Q136" i="35"/>
  <c r="R136" i="35" s="1"/>
  <c r="AT136" i="35"/>
  <c r="AU136" i="35" s="1"/>
  <c r="AV136" i="35" s="1"/>
  <c r="Q120" i="35"/>
  <c r="R120" i="35" s="1"/>
  <c r="AT120" i="35"/>
  <c r="AU120" i="35" s="1"/>
  <c r="AV120" i="35" s="1"/>
  <c r="Q25" i="35"/>
  <c r="R25" i="35" s="1"/>
  <c r="AT25" i="35"/>
  <c r="AU25" i="35" s="1"/>
  <c r="AV25" i="35" s="1"/>
  <c r="Q17" i="35"/>
  <c r="R17" i="35" s="1"/>
  <c r="AT17" i="35"/>
  <c r="AU17" i="35" s="1"/>
  <c r="AV17" i="35" s="1"/>
  <c r="V293" i="35"/>
  <c r="W293" i="35" s="1"/>
  <c r="AY293" i="35"/>
  <c r="AZ293" i="35" s="1"/>
  <c r="BA293" i="35" s="1"/>
  <c r="V269" i="35"/>
  <c r="W269" i="35" s="1"/>
  <c r="AY269" i="35"/>
  <c r="AZ269" i="35" s="1"/>
  <c r="BA269" i="35" s="1"/>
  <c r="V238" i="35"/>
  <c r="W238" i="35" s="1"/>
  <c r="AY238" i="35"/>
  <c r="AZ238" i="35" s="1"/>
  <c r="BA238" i="35" s="1"/>
  <c r="V230" i="35"/>
  <c r="W230" i="35" s="1"/>
  <c r="AY230" i="35"/>
  <c r="AZ230" i="35" s="1"/>
  <c r="BA230" i="35" s="1"/>
  <c r="V222" i="35"/>
  <c r="W222" i="35" s="1"/>
  <c r="AY222" i="35"/>
  <c r="AZ222" i="35" s="1"/>
  <c r="BA222" i="35" s="1"/>
  <c r="V207" i="35"/>
  <c r="W207" i="35" s="1"/>
  <c r="AY207" i="35"/>
  <c r="AZ207" i="35" s="1"/>
  <c r="BA207" i="35" s="1"/>
  <c r="V191" i="35"/>
  <c r="W191" i="35" s="1"/>
  <c r="AY191" i="35"/>
  <c r="AZ191" i="35" s="1"/>
  <c r="BA191" i="35" s="1"/>
  <c r="V184" i="35"/>
  <c r="W184" i="35" s="1"/>
  <c r="AY184" i="35"/>
  <c r="AZ184" i="35" s="1"/>
  <c r="BA184" i="35" s="1"/>
  <c r="V168" i="35"/>
  <c r="W168" i="35" s="1"/>
  <c r="AY168" i="35"/>
  <c r="AZ168" i="35" s="1"/>
  <c r="BA168" i="35" s="1"/>
  <c r="V160" i="35"/>
  <c r="W160" i="35" s="1"/>
  <c r="AY160" i="35"/>
  <c r="AZ160" i="35" s="1"/>
  <c r="BA160" i="35" s="1"/>
  <c r="V152" i="35"/>
  <c r="W152" i="35" s="1"/>
  <c r="AY152" i="35"/>
  <c r="AZ152" i="35" s="1"/>
  <c r="BA152" i="35" s="1"/>
  <c r="V144" i="35"/>
  <c r="W144" i="35" s="1"/>
  <c r="AY144" i="35"/>
  <c r="AZ144" i="35" s="1"/>
  <c r="BA144" i="35" s="1"/>
  <c r="V136" i="35"/>
  <c r="W136" i="35" s="1"/>
  <c r="AY136" i="35"/>
  <c r="AZ136" i="35" s="1"/>
  <c r="BA136" i="35" s="1"/>
  <c r="V128" i="35"/>
  <c r="W128" i="35" s="1"/>
  <c r="AY128" i="35"/>
  <c r="AZ128" i="35" s="1"/>
  <c r="BA128" i="35" s="1"/>
  <c r="V120" i="35"/>
  <c r="W120" i="35" s="1"/>
  <c r="AY120" i="35"/>
  <c r="AZ120" i="35" s="1"/>
  <c r="BA120" i="35" s="1"/>
  <c r="V112" i="35"/>
  <c r="W112" i="35" s="1"/>
  <c r="AY112" i="35"/>
  <c r="AZ112" i="35" s="1"/>
  <c r="BA112" i="35" s="1"/>
  <c r="V104" i="35"/>
  <c r="W104" i="35" s="1"/>
  <c r="AY104" i="35"/>
  <c r="AZ104" i="35" s="1"/>
  <c r="BA104" i="35" s="1"/>
  <c r="V88" i="35"/>
  <c r="W88" i="35" s="1"/>
  <c r="AY88" i="35"/>
  <c r="AZ88" i="35" s="1"/>
  <c r="BA88" i="35" s="1"/>
  <c r="AY73" i="35"/>
  <c r="AZ73" i="35" s="1"/>
  <c r="BA73" i="35" s="1"/>
  <c r="V65" i="35"/>
  <c r="W65" i="35" s="1"/>
  <c r="AY65" i="35"/>
  <c r="AZ65" i="35" s="1"/>
  <c r="BA65" i="35" s="1"/>
  <c r="V57" i="35"/>
  <c r="W57" i="35" s="1"/>
  <c r="AY57" i="35"/>
  <c r="AZ57" i="35" s="1"/>
  <c r="BA57" i="35" s="1"/>
  <c r="V49" i="35"/>
  <c r="W49" i="35" s="1"/>
  <c r="AY49" i="35"/>
  <c r="AZ49" i="35" s="1"/>
  <c r="BA49" i="35" s="1"/>
  <c r="V41" i="35"/>
  <c r="W41" i="35" s="1"/>
  <c r="AY41" i="35"/>
  <c r="AZ41" i="35" s="1"/>
  <c r="BA41" i="35" s="1"/>
  <c r="V26" i="35"/>
  <c r="W26" i="35" s="1"/>
  <c r="AY26" i="35"/>
  <c r="AZ26" i="35" s="1"/>
  <c r="BA26" i="35" s="1"/>
  <c r="AO178" i="35"/>
  <c r="AP178" i="35" s="1"/>
  <c r="AQ178" i="35" s="1"/>
  <c r="AT275" i="35"/>
  <c r="AU275" i="35" s="1"/>
  <c r="AV275" i="35" s="1"/>
  <c r="AT233" i="35"/>
  <c r="AU233" i="35" s="1"/>
  <c r="AV233" i="35" s="1"/>
  <c r="AT147" i="35"/>
  <c r="AU147" i="35" s="1"/>
  <c r="AV147" i="35" s="1"/>
  <c r="AT105" i="35"/>
  <c r="AU105" i="35" s="1"/>
  <c r="AV105" i="35" s="1"/>
  <c r="AT19" i="35"/>
  <c r="AU19" i="35" s="1"/>
  <c r="AV19" i="35" s="1"/>
  <c r="AY291" i="35"/>
  <c r="AZ291" i="35" s="1"/>
  <c r="BA291" i="35" s="1"/>
  <c r="AO301" i="35"/>
  <c r="AP301" i="35" s="1"/>
  <c r="AQ301" i="35" s="1"/>
  <c r="AO293" i="35"/>
  <c r="AP293" i="35" s="1"/>
  <c r="AQ293" i="35" s="1"/>
  <c r="AO285" i="35"/>
  <c r="AP285" i="35" s="1"/>
  <c r="AQ285" i="35" s="1"/>
  <c r="AO277" i="35"/>
  <c r="AP277" i="35" s="1"/>
  <c r="AQ277" i="35" s="1"/>
  <c r="AO269" i="35"/>
  <c r="AP269" i="35" s="1"/>
  <c r="AQ269" i="35" s="1"/>
  <c r="AO261" i="35"/>
  <c r="AP261" i="35" s="1"/>
  <c r="AQ261" i="35" s="1"/>
  <c r="AO249" i="35"/>
  <c r="AP249" i="35" s="1"/>
  <c r="AQ249" i="35" s="1"/>
  <c r="AO237" i="35"/>
  <c r="AP237" i="35" s="1"/>
  <c r="AQ237" i="35" s="1"/>
  <c r="AO233" i="35"/>
  <c r="AP233" i="35" s="1"/>
  <c r="AQ233" i="35" s="1"/>
  <c r="AO225" i="35"/>
  <c r="AP225" i="35" s="1"/>
  <c r="AQ225" i="35" s="1"/>
  <c r="AO201" i="35"/>
  <c r="AP201" i="35" s="1"/>
  <c r="AQ201" i="35" s="1"/>
  <c r="AO197" i="35"/>
  <c r="AP197" i="35" s="1"/>
  <c r="AQ197" i="35" s="1"/>
  <c r="AO193" i="35"/>
  <c r="AP193" i="35" s="1"/>
  <c r="AQ193" i="35" s="1"/>
  <c r="AO185" i="35"/>
  <c r="AP185" i="35" s="1"/>
  <c r="AQ185" i="35" s="1"/>
  <c r="AO177" i="35"/>
  <c r="AP177" i="35" s="1"/>
  <c r="AQ177" i="35" s="1"/>
  <c r="AO173" i="35"/>
  <c r="AP173" i="35" s="1"/>
  <c r="AQ173" i="35" s="1"/>
  <c r="AO169" i="35"/>
  <c r="AP169" i="35" s="1"/>
  <c r="AQ169" i="35" s="1"/>
  <c r="AO157" i="35"/>
  <c r="AP157" i="35" s="1"/>
  <c r="AQ157" i="35" s="1"/>
  <c r="AO137" i="35"/>
  <c r="AP137" i="35" s="1"/>
  <c r="AQ137" i="35" s="1"/>
  <c r="AO129" i="35"/>
  <c r="AP129" i="35" s="1"/>
  <c r="AQ129" i="35" s="1"/>
  <c r="AO45" i="35"/>
  <c r="AP45" i="35" s="1"/>
  <c r="AQ45" i="35" s="1"/>
  <c r="AO41" i="35"/>
  <c r="AP41" i="35" s="1"/>
  <c r="AQ41" i="35" s="1"/>
  <c r="AO17" i="35"/>
  <c r="AP17" i="35" s="1"/>
  <c r="AQ17" i="35" s="1"/>
  <c r="AO198" i="35"/>
  <c r="AP198" i="35" s="1"/>
  <c r="AQ198" i="35" s="1"/>
  <c r="AO145" i="35"/>
  <c r="AP145" i="35" s="1"/>
  <c r="AQ145" i="35" s="1"/>
  <c r="AO138" i="35"/>
  <c r="AP138" i="35" s="1"/>
  <c r="AQ138" i="35" s="1"/>
  <c r="AO130" i="35"/>
  <c r="AP130" i="35" s="1"/>
  <c r="AQ130" i="35" s="1"/>
  <c r="AO122" i="35"/>
  <c r="AP122" i="35" s="1"/>
  <c r="AQ122" i="35" s="1"/>
  <c r="AO114" i="35"/>
  <c r="AP114" i="35" s="1"/>
  <c r="AQ114" i="35" s="1"/>
  <c r="AT298" i="35"/>
  <c r="AU298" i="35" s="1"/>
  <c r="AV298" i="35" s="1"/>
  <c r="AT256" i="35"/>
  <c r="AU256" i="35" s="1"/>
  <c r="AV256" i="35" s="1"/>
  <c r="AT213" i="35"/>
  <c r="AU213" i="35" s="1"/>
  <c r="AV213" i="35" s="1"/>
  <c r="AT170" i="35"/>
  <c r="AU170" i="35" s="1"/>
  <c r="AV170" i="35" s="1"/>
  <c r="AT128" i="35"/>
  <c r="AU128" i="35" s="1"/>
  <c r="AV128" i="35" s="1"/>
  <c r="AT85" i="35"/>
  <c r="AU85" i="35" s="1"/>
  <c r="AV85" i="35" s="1"/>
  <c r="AT42" i="35"/>
  <c r="AU42" i="35" s="1"/>
  <c r="AV42" i="35" s="1"/>
  <c r="AY114" i="35"/>
  <c r="AZ114" i="35" s="1"/>
  <c r="BA114" i="35" s="1"/>
  <c r="AO300" i="35"/>
  <c r="AP300" i="35" s="1"/>
  <c r="AQ300" i="35" s="1"/>
  <c r="AO292" i="35"/>
  <c r="AP292" i="35" s="1"/>
  <c r="AQ292" i="35" s="1"/>
  <c r="AO284" i="35"/>
  <c r="AP284" i="35" s="1"/>
  <c r="AQ284" i="35" s="1"/>
  <c r="AO268" i="35"/>
  <c r="AP268" i="35" s="1"/>
  <c r="AQ268" i="35" s="1"/>
  <c r="AO228" i="35"/>
  <c r="AP228" i="35" s="1"/>
  <c r="AQ228" i="35" s="1"/>
  <c r="AO220" i="35"/>
  <c r="AP220" i="35" s="1"/>
  <c r="AQ220" i="35" s="1"/>
  <c r="AO204" i="35"/>
  <c r="AP204" i="35" s="1"/>
  <c r="AQ204" i="35" s="1"/>
  <c r="AO180" i="35"/>
  <c r="AP180" i="35" s="1"/>
  <c r="AQ180" i="35" s="1"/>
  <c r="AO172" i="35"/>
  <c r="AP172" i="35" s="1"/>
  <c r="AQ172" i="35" s="1"/>
  <c r="AO164" i="35"/>
  <c r="AP164" i="35" s="1"/>
  <c r="AQ164" i="35" s="1"/>
  <c r="AO140" i="35"/>
  <c r="AP140" i="35" s="1"/>
  <c r="AQ140" i="35" s="1"/>
  <c r="AO124" i="35"/>
  <c r="AP124" i="35" s="1"/>
  <c r="AQ124" i="35" s="1"/>
  <c r="AO84" i="35"/>
  <c r="AP84" i="35" s="1"/>
  <c r="AQ84" i="35" s="1"/>
  <c r="AO68" i="35"/>
  <c r="AP68" i="35" s="1"/>
  <c r="AQ68" i="35" s="1"/>
  <c r="AO60" i="35"/>
  <c r="AP60" i="35" s="1"/>
  <c r="AQ60" i="35" s="1"/>
  <c r="AO36" i="35"/>
  <c r="AP36" i="35" s="1"/>
  <c r="AQ36" i="35" s="1"/>
  <c r="AO28" i="35"/>
  <c r="AP28" i="35" s="1"/>
  <c r="AQ28" i="35" s="1"/>
  <c r="Q291" i="35"/>
  <c r="R291" i="35" s="1"/>
  <c r="AT291" i="35"/>
  <c r="AU291" i="35" s="1"/>
  <c r="AV291" i="35" s="1"/>
  <c r="Q267" i="35"/>
  <c r="R267" i="35" s="1"/>
  <c r="AT267" i="35"/>
  <c r="AU267" i="35" s="1"/>
  <c r="AV267" i="35" s="1"/>
  <c r="Q259" i="35"/>
  <c r="R259" i="35" s="1"/>
  <c r="AT259" i="35"/>
  <c r="AU259" i="35" s="1"/>
  <c r="AV259" i="35" s="1"/>
  <c r="Q251" i="35"/>
  <c r="R251" i="35" s="1"/>
  <c r="AT251" i="35"/>
  <c r="AU251" i="35" s="1"/>
  <c r="AV251" i="35" s="1"/>
  <c r="Q243" i="35"/>
  <c r="R243" i="35" s="1"/>
  <c r="AT243" i="35"/>
  <c r="AU243" i="35" s="1"/>
  <c r="AV243" i="35" s="1"/>
  <c r="Q227" i="35"/>
  <c r="R227" i="35" s="1"/>
  <c r="AT227" i="35"/>
  <c r="AU227" i="35" s="1"/>
  <c r="AV227" i="35" s="1"/>
  <c r="Q219" i="35"/>
  <c r="R219" i="35" s="1"/>
  <c r="AT219" i="35"/>
  <c r="AU219" i="35" s="1"/>
  <c r="AV219" i="35" s="1"/>
  <c r="Q203" i="35"/>
  <c r="R203" i="35" s="1"/>
  <c r="AT203" i="35"/>
  <c r="AU203" i="35" s="1"/>
  <c r="AV203" i="35" s="1"/>
  <c r="Q195" i="35"/>
  <c r="R195" i="35" s="1"/>
  <c r="AT195" i="35"/>
  <c r="AU195" i="35" s="1"/>
  <c r="AV195" i="35" s="1"/>
  <c r="Q187" i="35"/>
  <c r="R187" i="35" s="1"/>
  <c r="AT187" i="35"/>
  <c r="AU187" i="35" s="1"/>
  <c r="AV187" i="35" s="1"/>
  <c r="Q179" i="35"/>
  <c r="R179" i="35" s="1"/>
  <c r="AT179" i="35"/>
  <c r="AU179" i="35" s="1"/>
  <c r="AV179" i="35" s="1"/>
  <c r="Q163" i="35"/>
  <c r="R163" i="35" s="1"/>
  <c r="AT163" i="35"/>
  <c r="AU163" i="35" s="1"/>
  <c r="AV163" i="35" s="1"/>
  <c r="Q139" i="35"/>
  <c r="R139" i="35" s="1"/>
  <c r="AT139" i="35"/>
  <c r="AU139" i="35" s="1"/>
  <c r="AV139" i="35" s="1"/>
  <c r="Q131" i="35"/>
  <c r="R131" i="35" s="1"/>
  <c r="AT131" i="35"/>
  <c r="AU131" i="35" s="1"/>
  <c r="AV131" i="35" s="1"/>
  <c r="Q123" i="35"/>
  <c r="R123" i="35" s="1"/>
  <c r="AT123" i="35"/>
  <c r="AU123" i="35" s="1"/>
  <c r="AV123" i="35" s="1"/>
  <c r="Q108" i="35"/>
  <c r="R108" i="35" s="1"/>
  <c r="AT108" i="35"/>
  <c r="AU108" i="35" s="1"/>
  <c r="AV108" i="35" s="1"/>
  <c r="Q100" i="35"/>
  <c r="R100" i="35" s="1"/>
  <c r="AT100" i="35"/>
  <c r="AU100" i="35" s="1"/>
  <c r="AV100" i="35" s="1"/>
  <c r="Q92" i="35"/>
  <c r="R92" i="35" s="1"/>
  <c r="AT92" i="35"/>
  <c r="AU92" i="35" s="1"/>
  <c r="AV92" i="35" s="1"/>
  <c r="Q84" i="35"/>
  <c r="R84" i="35" s="1"/>
  <c r="AT84" i="35"/>
  <c r="AU84" i="35" s="1"/>
  <c r="AV84" i="35" s="1"/>
  <c r="Q76" i="35"/>
  <c r="R76" i="35" s="1"/>
  <c r="AT76" i="35"/>
  <c r="AU76" i="35" s="1"/>
  <c r="AV76" i="35" s="1"/>
  <c r="Q68" i="35"/>
  <c r="R68" i="35" s="1"/>
  <c r="AT68" i="35"/>
  <c r="AU68" i="35" s="1"/>
  <c r="AV68" i="35" s="1"/>
  <c r="Q60" i="35"/>
  <c r="R60" i="35" s="1"/>
  <c r="AT60" i="35"/>
  <c r="AU60" i="35" s="1"/>
  <c r="AV60" i="35" s="1"/>
  <c r="Q52" i="35"/>
  <c r="R52" i="35" s="1"/>
  <c r="AT52" i="35"/>
  <c r="AU52" i="35" s="1"/>
  <c r="AV52" i="35" s="1"/>
  <c r="Q44" i="35"/>
  <c r="R44" i="35" s="1"/>
  <c r="AT44" i="35"/>
  <c r="AU44" i="35" s="1"/>
  <c r="AV44" i="35" s="1"/>
  <c r="Q36" i="35"/>
  <c r="R36" i="35" s="1"/>
  <c r="AT36" i="35"/>
  <c r="AU36" i="35" s="1"/>
  <c r="AV36" i="35" s="1"/>
  <c r="Q28" i="35"/>
  <c r="R28" i="35" s="1"/>
  <c r="AT28" i="35"/>
  <c r="AU28" i="35" s="1"/>
  <c r="AV28" i="35" s="1"/>
  <c r="Q20" i="35"/>
  <c r="R20" i="35" s="1"/>
  <c r="AT20" i="35"/>
  <c r="AU20" i="35" s="1"/>
  <c r="AV20" i="35" s="1"/>
  <c r="Q12" i="35"/>
  <c r="R12" i="35" s="1"/>
  <c r="AT12" i="35"/>
  <c r="AU12" i="35" s="1"/>
  <c r="AV12" i="35" s="1"/>
  <c r="V296" i="35"/>
  <c r="W296" i="35" s="1"/>
  <c r="AY296" i="35"/>
  <c r="AZ296" i="35" s="1"/>
  <c r="BA296" i="35" s="1"/>
  <c r="V288" i="35"/>
  <c r="W288" i="35" s="1"/>
  <c r="AY288" i="35"/>
  <c r="AZ288" i="35" s="1"/>
  <c r="BA288" i="35" s="1"/>
  <c r="V280" i="35"/>
  <c r="W280" i="35" s="1"/>
  <c r="AY280" i="35"/>
  <c r="AZ280" i="35" s="1"/>
  <c r="BA280" i="35" s="1"/>
  <c r="V272" i="35"/>
  <c r="W272" i="35" s="1"/>
  <c r="AY272" i="35"/>
  <c r="AZ272" i="35" s="1"/>
  <c r="BA272" i="35" s="1"/>
  <c r="V264" i="35"/>
  <c r="W264" i="35" s="1"/>
  <c r="AY264" i="35"/>
  <c r="AZ264" i="35" s="1"/>
  <c r="BA264" i="35" s="1"/>
  <c r="V256" i="35"/>
  <c r="W256" i="35" s="1"/>
  <c r="AY256" i="35"/>
  <c r="AZ256" i="35" s="1"/>
  <c r="BA256" i="35" s="1"/>
  <c r="V248" i="35"/>
  <c r="W248" i="35" s="1"/>
  <c r="AY248" i="35"/>
  <c r="AZ248" i="35" s="1"/>
  <c r="BA248" i="35" s="1"/>
  <c r="V241" i="35"/>
  <c r="W241" i="35" s="1"/>
  <c r="AY241" i="35"/>
  <c r="AZ241" i="35" s="1"/>
  <c r="BA241" i="35" s="1"/>
  <c r="V225" i="35"/>
  <c r="W225" i="35" s="1"/>
  <c r="AY225" i="35"/>
  <c r="AZ225" i="35" s="1"/>
  <c r="BA225" i="35" s="1"/>
  <c r="V217" i="35"/>
  <c r="W217" i="35" s="1"/>
  <c r="AY217" i="35"/>
  <c r="AZ217" i="35" s="1"/>
  <c r="BA217" i="35" s="1"/>
  <c r="V202" i="35"/>
  <c r="W202" i="35" s="1"/>
  <c r="AY202" i="35"/>
  <c r="AZ202" i="35" s="1"/>
  <c r="BA202" i="35" s="1"/>
  <c r="V194" i="35"/>
  <c r="W194" i="35" s="1"/>
  <c r="AY194" i="35"/>
  <c r="AZ194" i="35" s="1"/>
  <c r="BA194" i="35" s="1"/>
  <c r="V186" i="35"/>
  <c r="W186" i="35" s="1"/>
  <c r="AY186" i="35"/>
  <c r="AZ186" i="35" s="1"/>
  <c r="BA186" i="35" s="1"/>
  <c r="V179" i="35"/>
  <c r="W179" i="35" s="1"/>
  <c r="AY179" i="35"/>
  <c r="AZ179" i="35" s="1"/>
  <c r="BA179" i="35" s="1"/>
  <c r="V163" i="35"/>
  <c r="W163" i="35" s="1"/>
  <c r="AY163" i="35"/>
  <c r="AZ163" i="35" s="1"/>
  <c r="BA163" i="35" s="1"/>
  <c r="V155" i="35"/>
  <c r="W155" i="35" s="1"/>
  <c r="AY155" i="35"/>
  <c r="AZ155" i="35" s="1"/>
  <c r="BA155" i="35" s="1"/>
  <c r="V147" i="35"/>
  <c r="W147" i="35" s="1"/>
  <c r="AY147" i="35"/>
  <c r="AZ147" i="35" s="1"/>
  <c r="BA147" i="35" s="1"/>
  <c r="V139" i="35"/>
  <c r="W139" i="35" s="1"/>
  <c r="AY139" i="35"/>
  <c r="AZ139" i="35" s="1"/>
  <c r="BA139" i="35" s="1"/>
  <c r="V131" i="35"/>
  <c r="W131" i="35" s="1"/>
  <c r="AY131" i="35"/>
  <c r="AZ131" i="35" s="1"/>
  <c r="BA131" i="35" s="1"/>
  <c r="V123" i="35"/>
  <c r="W123" i="35" s="1"/>
  <c r="AY123" i="35"/>
  <c r="AZ123" i="35" s="1"/>
  <c r="BA123" i="35" s="1"/>
  <c r="V115" i="35"/>
  <c r="W115" i="35" s="1"/>
  <c r="AY115" i="35"/>
  <c r="AZ115" i="35" s="1"/>
  <c r="BA115" i="35" s="1"/>
  <c r="V107" i="35"/>
  <c r="W107" i="35" s="1"/>
  <c r="AY107" i="35"/>
  <c r="AZ107" i="35" s="1"/>
  <c r="BA107" i="35" s="1"/>
  <c r="V99" i="35"/>
  <c r="W99" i="35" s="1"/>
  <c r="AY99" i="35"/>
  <c r="AZ99" i="35" s="1"/>
  <c r="BA99" i="35" s="1"/>
  <c r="V91" i="35"/>
  <c r="W91" i="35" s="1"/>
  <c r="AY91" i="35"/>
  <c r="AZ91" i="35" s="1"/>
  <c r="BA91" i="35" s="1"/>
  <c r="V83" i="35"/>
  <c r="W83" i="35" s="1"/>
  <c r="AY83" i="35"/>
  <c r="AZ83" i="35" s="1"/>
  <c r="BA83" i="35" s="1"/>
  <c r="V75" i="35"/>
  <c r="W75" i="35" s="1"/>
  <c r="AY75" i="35"/>
  <c r="AZ75" i="35" s="1"/>
  <c r="BA75" i="35" s="1"/>
  <c r="V68" i="35"/>
  <c r="W68" i="35" s="1"/>
  <c r="AY68" i="35"/>
  <c r="AZ68" i="35" s="1"/>
  <c r="BA68" i="35" s="1"/>
  <c r="V60" i="35"/>
  <c r="W60" i="35" s="1"/>
  <c r="AY60" i="35"/>
  <c r="AZ60" i="35" s="1"/>
  <c r="BA60" i="35" s="1"/>
  <c r="V52" i="35"/>
  <c r="W52" i="35" s="1"/>
  <c r="AY52" i="35"/>
  <c r="AZ52" i="35" s="1"/>
  <c r="BA52" i="35" s="1"/>
  <c r="V44" i="35"/>
  <c r="W44" i="35" s="1"/>
  <c r="AY44" i="35"/>
  <c r="AZ44" i="35" s="1"/>
  <c r="BA44" i="35" s="1"/>
  <c r="V36" i="35"/>
  <c r="W36" i="35" s="1"/>
  <c r="AY36" i="35"/>
  <c r="AZ36" i="35" s="1"/>
  <c r="BA36" i="35" s="1"/>
  <c r="V29" i="35"/>
  <c r="W29" i="35" s="1"/>
  <c r="AY29" i="35"/>
  <c r="AZ29" i="35" s="1"/>
  <c r="BA29" i="35" s="1"/>
  <c r="V21" i="35"/>
  <c r="W21" i="35" s="1"/>
  <c r="AY21" i="35"/>
  <c r="AZ21" i="35" s="1"/>
  <c r="BA21" i="35" s="1"/>
  <c r="Q250" i="35"/>
  <c r="R250" i="35" s="1"/>
  <c r="AT250" i="35"/>
  <c r="AU250" i="35" s="1"/>
  <c r="AV250" i="35" s="1"/>
  <c r="Q242" i="35"/>
  <c r="R242" i="35" s="1"/>
  <c r="AT242" i="35"/>
  <c r="AU242" i="35" s="1"/>
  <c r="AV242" i="35" s="1"/>
  <c r="Q226" i="35"/>
  <c r="R226" i="35" s="1"/>
  <c r="AT226" i="35"/>
  <c r="AU226" i="35" s="1"/>
  <c r="AV226" i="35" s="1"/>
  <c r="Q202" i="35"/>
  <c r="R202" i="35" s="1"/>
  <c r="AT202" i="35"/>
  <c r="AU202" i="35" s="1"/>
  <c r="AV202" i="35" s="1"/>
  <c r="Q122" i="35"/>
  <c r="R122" i="35" s="1"/>
  <c r="AT122" i="35"/>
  <c r="AU122" i="35" s="1"/>
  <c r="AV122" i="35" s="1"/>
  <c r="AT115" i="35"/>
  <c r="AU115" i="35" s="1"/>
  <c r="AV115" i="35" s="1"/>
  <c r="Q99" i="35"/>
  <c r="R99" i="35" s="1"/>
  <c r="AT99" i="35"/>
  <c r="AU99" i="35" s="1"/>
  <c r="AV99" i="35" s="1"/>
  <c r="Q91" i="35"/>
  <c r="R91" i="35" s="1"/>
  <c r="AT91" i="35"/>
  <c r="AU91" i="35" s="1"/>
  <c r="AV91" i="35" s="1"/>
  <c r="Q75" i="35"/>
  <c r="R75" i="35" s="1"/>
  <c r="AT75" i="35"/>
  <c r="AU75" i="35" s="1"/>
  <c r="AV75" i="35" s="1"/>
  <c r="Q67" i="35"/>
  <c r="R67" i="35" s="1"/>
  <c r="AT67" i="35"/>
  <c r="AU67" i="35" s="1"/>
  <c r="AV67" i="35" s="1"/>
  <c r="Q51" i="35"/>
  <c r="R51" i="35" s="1"/>
  <c r="AT51" i="35"/>
  <c r="AU51" i="35" s="1"/>
  <c r="AV51" i="35" s="1"/>
  <c r="V279" i="35"/>
  <c r="W279" i="35" s="1"/>
  <c r="AY279" i="35"/>
  <c r="AZ279" i="35" s="1"/>
  <c r="BA279" i="35" s="1"/>
  <c r="V232" i="35"/>
  <c r="W232" i="35" s="1"/>
  <c r="AY232" i="35"/>
  <c r="AZ232" i="35" s="1"/>
  <c r="BA232" i="35" s="1"/>
  <c r="V193" i="35"/>
  <c r="W193" i="35" s="1"/>
  <c r="AY193" i="35"/>
  <c r="AZ193" i="35" s="1"/>
  <c r="BA193" i="35" s="1"/>
  <c r="V170" i="35"/>
  <c r="W170" i="35" s="1"/>
  <c r="AY170" i="35"/>
  <c r="AZ170" i="35" s="1"/>
  <c r="BA170" i="35" s="1"/>
  <c r="V98" i="35"/>
  <c r="W98" i="35" s="1"/>
  <c r="AY98" i="35"/>
  <c r="AZ98" i="35" s="1"/>
  <c r="BA98" i="35" s="1"/>
  <c r="V67" i="35"/>
  <c r="W67" i="35" s="1"/>
  <c r="AY67" i="35"/>
  <c r="AZ67" i="35" s="1"/>
  <c r="BA67" i="35" s="1"/>
  <c r="V59" i="35"/>
  <c r="W59" i="35" s="1"/>
  <c r="AY59" i="35"/>
  <c r="AZ59" i="35" s="1"/>
  <c r="BA59" i="35" s="1"/>
  <c r="V51" i="35"/>
  <c r="W51" i="35" s="1"/>
  <c r="AY51" i="35"/>
  <c r="AZ51" i="35" s="1"/>
  <c r="BA51" i="35" s="1"/>
  <c r="V43" i="35"/>
  <c r="W43" i="35" s="1"/>
  <c r="AY43" i="35"/>
  <c r="AZ43" i="35" s="1"/>
  <c r="BA43" i="35" s="1"/>
  <c r="V35" i="35"/>
  <c r="W35" i="35" s="1"/>
  <c r="AY35" i="35"/>
  <c r="AZ35" i="35" s="1"/>
  <c r="BA35" i="35" s="1"/>
  <c r="V28" i="35"/>
  <c r="W28" i="35" s="1"/>
  <c r="AY28" i="35"/>
  <c r="AZ28" i="35" s="1"/>
  <c r="BA28" i="35" s="1"/>
  <c r="V20" i="35"/>
  <c r="W20" i="35" s="1"/>
  <c r="AY20" i="35"/>
  <c r="AZ20" i="35" s="1"/>
  <c r="BA20" i="35" s="1"/>
  <c r="AT235" i="35"/>
  <c r="AU235" i="35" s="1"/>
  <c r="AV235" i="35" s="1"/>
  <c r="AT193" i="35"/>
  <c r="AU193" i="35" s="1"/>
  <c r="AV193" i="35" s="1"/>
  <c r="AT107" i="35"/>
  <c r="AU107" i="35" s="1"/>
  <c r="AV107" i="35" s="1"/>
  <c r="AO227" i="35"/>
  <c r="AP227" i="35" s="1"/>
  <c r="AQ227" i="35" s="1"/>
  <c r="AO219" i="35"/>
  <c r="AP219" i="35" s="1"/>
  <c r="AQ219" i="35" s="1"/>
  <c r="AO203" i="35"/>
  <c r="AP203" i="35" s="1"/>
  <c r="AQ203" i="35" s="1"/>
  <c r="AO179" i="35"/>
  <c r="AP179" i="35" s="1"/>
  <c r="AQ179" i="35" s="1"/>
  <c r="AO163" i="35"/>
  <c r="AP163" i="35" s="1"/>
  <c r="AQ163" i="35" s="1"/>
  <c r="AO155" i="35"/>
  <c r="AP155" i="35" s="1"/>
  <c r="AQ155" i="35" s="1"/>
  <c r="AO147" i="35"/>
  <c r="AP147" i="35" s="1"/>
  <c r="AQ147" i="35" s="1"/>
  <c r="AO139" i="35"/>
  <c r="AP139" i="35" s="1"/>
  <c r="AQ139" i="35" s="1"/>
  <c r="AO123" i="35"/>
  <c r="AP123" i="35" s="1"/>
  <c r="AQ123" i="35" s="1"/>
  <c r="AO115" i="35"/>
  <c r="AP115" i="35" s="1"/>
  <c r="AQ115" i="35" s="1"/>
  <c r="AO107" i="35"/>
  <c r="AP107" i="35" s="1"/>
  <c r="AQ107" i="35" s="1"/>
  <c r="AO99" i="35"/>
  <c r="AP99" i="35" s="1"/>
  <c r="AQ99" i="35" s="1"/>
  <c r="AO75" i="35"/>
  <c r="AP75" i="35" s="1"/>
  <c r="AQ75" i="35" s="1"/>
  <c r="AO59" i="35"/>
  <c r="AP59" i="35" s="1"/>
  <c r="AQ59" i="35" s="1"/>
  <c r="AO51" i="35"/>
  <c r="AP51" i="35" s="1"/>
  <c r="AQ51" i="35" s="1"/>
  <c r="AO35" i="35"/>
  <c r="AP35" i="35" s="1"/>
  <c r="AQ35" i="35" s="1"/>
  <c r="Q273" i="35"/>
  <c r="R273" i="35" s="1"/>
  <c r="AT273" i="35"/>
  <c r="AU273" i="35" s="1"/>
  <c r="AV273" i="35" s="1"/>
  <c r="Q209" i="35"/>
  <c r="R209" i="35" s="1"/>
  <c r="AT209" i="35"/>
  <c r="AU209" i="35" s="1"/>
  <c r="AV209" i="35" s="1"/>
  <c r="Q121" i="35"/>
  <c r="R121" i="35" s="1"/>
  <c r="AT121" i="35"/>
  <c r="AU121" i="35" s="1"/>
  <c r="AV121" i="35" s="1"/>
  <c r="Q114" i="35"/>
  <c r="R114" i="35" s="1"/>
  <c r="AT114" i="35"/>
  <c r="AU114" i="35" s="1"/>
  <c r="AV114" i="35" s="1"/>
  <c r="Q98" i="35"/>
  <c r="R98" i="35" s="1"/>
  <c r="AT98" i="35"/>
  <c r="AU98" i="35" s="1"/>
  <c r="AV98" i="35" s="1"/>
  <c r="Q82" i="35"/>
  <c r="R82" i="35" s="1"/>
  <c r="AT82" i="35"/>
  <c r="AU82" i="35" s="1"/>
  <c r="AV82" i="35" s="1"/>
  <c r="Q58" i="35"/>
  <c r="R58" i="35" s="1"/>
  <c r="AT58" i="35"/>
  <c r="AU58" i="35" s="1"/>
  <c r="AV58" i="35" s="1"/>
  <c r="Q50" i="35"/>
  <c r="R50" i="35" s="1"/>
  <c r="AT50" i="35"/>
  <c r="AU50" i="35" s="1"/>
  <c r="AV50" i="35" s="1"/>
  <c r="Q34" i="35"/>
  <c r="R34" i="35" s="1"/>
  <c r="AT34" i="35"/>
  <c r="AU34" i="35" s="1"/>
  <c r="AV34" i="35" s="1"/>
  <c r="Q18" i="35"/>
  <c r="R18" i="35" s="1"/>
  <c r="AT18" i="35"/>
  <c r="AU18" i="35" s="1"/>
  <c r="AV18" i="35" s="1"/>
  <c r="V286" i="35"/>
  <c r="W286" i="35" s="1"/>
  <c r="AY286" i="35"/>
  <c r="AZ286" i="35" s="1"/>
  <c r="BA286" i="35" s="1"/>
  <c r="V270" i="35"/>
  <c r="W270" i="35" s="1"/>
  <c r="AY270" i="35"/>
  <c r="AZ270" i="35" s="1"/>
  <c r="BA270" i="35" s="1"/>
  <c r="V231" i="35"/>
  <c r="W231" i="35" s="1"/>
  <c r="AY231" i="35"/>
  <c r="AZ231" i="35" s="1"/>
  <c r="BA231" i="35" s="1"/>
  <c r="V215" i="35"/>
  <c r="W215" i="35" s="1"/>
  <c r="AY215" i="35"/>
  <c r="AZ215" i="35" s="1"/>
  <c r="BA215" i="35" s="1"/>
  <c r="V169" i="35"/>
  <c r="W169" i="35" s="1"/>
  <c r="AY169" i="35"/>
  <c r="AZ169" i="35" s="1"/>
  <c r="BA169" i="35" s="1"/>
  <c r="V161" i="35"/>
  <c r="W161" i="35" s="1"/>
  <c r="AY161" i="35"/>
  <c r="AZ161" i="35" s="1"/>
  <c r="BA161" i="35" s="1"/>
  <c r="V153" i="35"/>
  <c r="W153" i="35" s="1"/>
  <c r="AY153" i="35"/>
  <c r="AZ153" i="35" s="1"/>
  <c r="BA153" i="35" s="1"/>
  <c r="V121" i="35"/>
  <c r="W121" i="35" s="1"/>
  <c r="AY121" i="35"/>
  <c r="AZ121" i="35" s="1"/>
  <c r="BA121" i="35" s="1"/>
  <c r="V58" i="35"/>
  <c r="W58" i="35" s="1"/>
  <c r="AY58" i="35"/>
  <c r="AZ58" i="35" s="1"/>
  <c r="BA58" i="35" s="1"/>
  <c r="V42" i="35"/>
  <c r="W42" i="35" s="1"/>
  <c r="AY42" i="35"/>
  <c r="AZ42" i="35" s="1"/>
  <c r="BA42" i="35" s="1"/>
  <c r="V19" i="35"/>
  <c r="W19" i="35" s="1"/>
  <c r="AY19" i="35"/>
  <c r="AZ19" i="35" s="1"/>
  <c r="BA19" i="35" s="1"/>
  <c r="AO186" i="35"/>
  <c r="AP186" i="35" s="1"/>
  <c r="AQ186" i="35" s="1"/>
  <c r="AT234" i="35"/>
  <c r="AU234" i="35" s="1"/>
  <c r="AV234" i="35" s="1"/>
  <c r="AT106" i="35"/>
  <c r="AU106" i="35" s="1"/>
  <c r="AV106" i="35" s="1"/>
  <c r="AY145" i="35"/>
  <c r="AZ145" i="35" s="1"/>
  <c r="BA145" i="35" s="1"/>
  <c r="Q296" i="35"/>
  <c r="R296" i="35" s="1"/>
  <c r="AT296" i="35"/>
  <c r="AU296" i="35" s="1"/>
  <c r="AV296" i="35" s="1"/>
  <c r="Q272" i="35"/>
  <c r="R272" i="35" s="1"/>
  <c r="AT272" i="35"/>
  <c r="AU272" i="35" s="1"/>
  <c r="AV272" i="35" s="1"/>
  <c r="Q248" i="35"/>
  <c r="R248" i="35" s="1"/>
  <c r="AT248" i="35"/>
  <c r="AU248" i="35" s="1"/>
  <c r="AV248" i="35" s="1"/>
  <c r="Q240" i="35"/>
  <c r="R240" i="35" s="1"/>
  <c r="AT240" i="35"/>
  <c r="AU240" i="35" s="1"/>
  <c r="AV240" i="35" s="1"/>
  <c r="Q224" i="35"/>
  <c r="R224" i="35" s="1"/>
  <c r="AT224" i="35"/>
  <c r="AU224" i="35" s="1"/>
  <c r="AV224" i="35" s="1"/>
  <c r="Q208" i="35"/>
  <c r="R208" i="35" s="1"/>
  <c r="AT208" i="35"/>
  <c r="AU208" i="35" s="1"/>
  <c r="AV208" i="35" s="1"/>
  <c r="Q176" i="35"/>
  <c r="R176" i="35" s="1"/>
  <c r="AT176" i="35"/>
  <c r="AU176" i="35" s="1"/>
  <c r="AV176" i="35" s="1"/>
  <c r="Q113" i="35"/>
  <c r="R113" i="35" s="1"/>
  <c r="AT113" i="35"/>
  <c r="AU113" i="35" s="1"/>
  <c r="AV113" i="35" s="1"/>
  <c r="Q97" i="35"/>
  <c r="R97" i="35" s="1"/>
  <c r="AT97" i="35"/>
  <c r="AU97" i="35" s="1"/>
  <c r="AV97" i="35" s="1"/>
  <c r="Q81" i="35"/>
  <c r="R81" i="35" s="1"/>
  <c r="AT81" i="35"/>
  <c r="AU81" i="35" s="1"/>
  <c r="AV81" i="35" s="1"/>
  <c r="Q57" i="35"/>
  <c r="R57" i="35" s="1"/>
  <c r="AT57" i="35"/>
  <c r="AU57" i="35" s="1"/>
  <c r="AV57" i="35" s="1"/>
  <c r="Q33" i="35"/>
  <c r="R33" i="35" s="1"/>
  <c r="AT33" i="35"/>
  <c r="AU33" i="35" s="1"/>
  <c r="AV33" i="35" s="1"/>
  <c r="V253" i="35"/>
  <c r="W253" i="35" s="1"/>
  <c r="AY253" i="35"/>
  <c r="AZ253" i="35" s="1"/>
  <c r="BA253" i="35" s="1"/>
  <c r="V199" i="35"/>
  <c r="W199" i="35" s="1"/>
  <c r="AY199" i="35"/>
  <c r="AZ199" i="35" s="1"/>
  <c r="BA199" i="35" s="1"/>
  <c r="V80" i="35"/>
  <c r="W80" i="35" s="1"/>
  <c r="AY80" i="35"/>
  <c r="AZ80" i="35" s="1"/>
  <c r="BA80" i="35" s="1"/>
  <c r="AO217" i="35"/>
  <c r="AP217" i="35" s="1"/>
  <c r="AQ217" i="35" s="1"/>
  <c r="AO298" i="35"/>
  <c r="AP298" i="35" s="1"/>
  <c r="AQ298" i="35" s="1"/>
  <c r="AO274" i="35"/>
  <c r="AP274" i="35" s="1"/>
  <c r="AQ274" i="35" s="1"/>
  <c r="AO258" i="35"/>
  <c r="AP258" i="35" s="1"/>
  <c r="AQ258" i="35" s="1"/>
  <c r="AO50" i="35"/>
  <c r="AP50" i="35" s="1"/>
  <c r="AQ50" i="35" s="1"/>
  <c r="AT130" i="35"/>
  <c r="AU130" i="35" s="1"/>
  <c r="AV130" i="35" s="1"/>
  <c r="AT88" i="35"/>
  <c r="AU88" i="35" s="1"/>
  <c r="AV88" i="35" s="1"/>
  <c r="AY233" i="35"/>
  <c r="AZ233" i="35" s="1"/>
  <c r="BA233" i="35" s="1"/>
  <c r="V10" i="35"/>
  <c r="W10" i="35" s="1"/>
  <c r="AY10" i="35"/>
  <c r="AZ10" i="35" s="1"/>
  <c r="BA10" i="35" s="1"/>
  <c r="AY22" i="35"/>
  <c r="AZ22" i="35" s="1"/>
  <c r="BA22" i="35" s="1"/>
  <c r="V22" i="35"/>
  <c r="W22" i="35" s="1"/>
  <c r="V14" i="35"/>
  <c r="W14" i="35" s="1"/>
  <c r="AY14" i="35"/>
  <c r="AZ14" i="35" s="1"/>
  <c r="BA14" i="35" s="1"/>
  <c r="AO174" i="35"/>
  <c r="AP174" i="35" s="1"/>
  <c r="AQ174" i="35" s="1"/>
  <c r="AO105" i="35"/>
  <c r="AP105" i="35" s="1"/>
  <c r="AQ105" i="35" s="1"/>
  <c r="AO97" i="35"/>
  <c r="AP97" i="35" s="1"/>
  <c r="AQ97" i="35" s="1"/>
  <c r="AO73" i="35"/>
  <c r="AP73" i="35" s="1"/>
  <c r="AQ73" i="35" s="1"/>
  <c r="AO65" i="35"/>
  <c r="AP65" i="35" s="1"/>
  <c r="AQ65" i="35" s="1"/>
  <c r="AO29" i="35"/>
  <c r="AP29" i="35" s="1"/>
  <c r="AQ29" i="35" s="1"/>
  <c r="AT297" i="35"/>
  <c r="AU297" i="35" s="1"/>
  <c r="AV297" i="35" s="1"/>
  <c r="AT254" i="35"/>
  <c r="AU254" i="35" s="1"/>
  <c r="AV254" i="35" s="1"/>
  <c r="AT211" i="35"/>
  <c r="AU211" i="35" s="1"/>
  <c r="AV211" i="35" s="1"/>
  <c r="AT169" i="35"/>
  <c r="AU169" i="35" s="1"/>
  <c r="AV169" i="35" s="1"/>
  <c r="AT126" i="35"/>
  <c r="AU126" i="35" s="1"/>
  <c r="AV126" i="35" s="1"/>
  <c r="AT83" i="35"/>
  <c r="AU83" i="35" s="1"/>
  <c r="AV83" i="35" s="1"/>
  <c r="AT41" i="35"/>
  <c r="AU41" i="35" s="1"/>
  <c r="AV41" i="35" s="1"/>
  <c r="AY171" i="35"/>
  <c r="AZ171" i="35" s="1"/>
  <c r="BA171" i="35" s="1"/>
  <c r="AY110" i="35"/>
  <c r="AZ110" i="35" s="1"/>
  <c r="BA110" i="35" s="1"/>
  <c r="AO222" i="35"/>
  <c r="AP222" i="35" s="1"/>
  <c r="AQ222" i="35" s="1"/>
  <c r="AO214" i="35"/>
  <c r="AP214" i="35" s="1"/>
  <c r="AQ214" i="35" s="1"/>
  <c r="AO202" i="35"/>
  <c r="AP202" i="35" s="1"/>
  <c r="AQ202" i="35" s="1"/>
  <c r="AO190" i="35"/>
  <c r="AP190" i="35" s="1"/>
  <c r="AQ190" i="35" s="1"/>
  <c r="AO182" i="35"/>
  <c r="AP182" i="35" s="1"/>
  <c r="AQ182" i="35" s="1"/>
  <c r="AO162" i="35"/>
  <c r="AP162" i="35" s="1"/>
  <c r="AQ162" i="35" s="1"/>
  <c r="AO158" i="35"/>
  <c r="AP158" i="35" s="1"/>
  <c r="AQ158" i="35" s="1"/>
  <c r="AO154" i="35"/>
  <c r="AP154" i="35" s="1"/>
  <c r="AQ154" i="35" s="1"/>
  <c r="AO118" i="35"/>
  <c r="AP118" i="35" s="1"/>
  <c r="AQ118" i="35" s="1"/>
  <c r="AO110" i="35"/>
  <c r="AP110" i="35" s="1"/>
  <c r="AQ110" i="35" s="1"/>
  <c r="AO106" i="35"/>
  <c r="AP106" i="35" s="1"/>
  <c r="AQ106" i="35" s="1"/>
  <c r="AO98" i="35"/>
  <c r="AP98" i="35" s="1"/>
  <c r="AQ98" i="35" s="1"/>
  <c r="AO70" i="35"/>
  <c r="AP70" i="35" s="1"/>
  <c r="AQ70" i="35" s="1"/>
  <c r="AO66" i="35"/>
  <c r="AP66" i="35" s="1"/>
  <c r="AQ66" i="35" s="1"/>
  <c r="AO62" i="35"/>
  <c r="AP62" i="35" s="1"/>
  <c r="AQ62" i="35" s="1"/>
  <c r="AO58" i="35"/>
  <c r="AP58" i="35" s="1"/>
  <c r="AQ58" i="35" s="1"/>
  <c r="AO54" i="35"/>
  <c r="AP54" i="35" s="1"/>
  <c r="AQ54" i="35" s="1"/>
  <c r="AO42" i="35"/>
  <c r="AP42" i="35" s="1"/>
  <c r="AQ42" i="35" s="1"/>
  <c r="AO38" i="35"/>
  <c r="AP38" i="35" s="1"/>
  <c r="AQ38" i="35" s="1"/>
  <c r="AO26" i="35"/>
  <c r="AP26" i="35" s="1"/>
  <c r="AQ26" i="35" s="1"/>
  <c r="AO22" i="35"/>
  <c r="AP22" i="35" s="1"/>
  <c r="AQ22" i="35" s="1"/>
  <c r="AO18" i="35"/>
  <c r="AP18" i="35" s="1"/>
  <c r="AQ18" i="35" s="1"/>
  <c r="AO14" i="35"/>
  <c r="AP14" i="35" s="1"/>
  <c r="AQ14" i="35" s="1"/>
  <c r="Q295" i="35"/>
  <c r="R295" i="35" s="1"/>
  <c r="AT295" i="35"/>
  <c r="AU295" i="35" s="1"/>
  <c r="AV295" i="35" s="1"/>
  <c r="Q287" i="35"/>
  <c r="R287" i="35" s="1"/>
  <c r="AT287" i="35"/>
  <c r="AU287" i="35" s="1"/>
  <c r="AV287" i="35" s="1"/>
  <c r="Q279" i="35"/>
  <c r="R279" i="35" s="1"/>
  <c r="AT279" i="35"/>
  <c r="AU279" i="35" s="1"/>
  <c r="AV279" i="35" s="1"/>
  <c r="Q271" i="35"/>
  <c r="R271" i="35" s="1"/>
  <c r="AT271" i="35"/>
  <c r="AU271" i="35" s="1"/>
  <c r="AV271" i="35" s="1"/>
  <c r="Q263" i="35"/>
  <c r="R263" i="35" s="1"/>
  <c r="AT263" i="35"/>
  <c r="AU263" i="35" s="1"/>
  <c r="AV263" i="35" s="1"/>
  <c r="Q255" i="35"/>
  <c r="R255" i="35" s="1"/>
  <c r="AT255" i="35"/>
  <c r="AU255" i="35" s="1"/>
  <c r="AV255" i="35" s="1"/>
  <c r="Q247" i="35"/>
  <c r="R247" i="35" s="1"/>
  <c r="AT247" i="35"/>
  <c r="AU247" i="35" s="1"/>
  <c r="AV247" i="35" s="1"/>
  <c r="Q239" i="35"/>
  <c r="R239" i="35" s="1"/>
  <c r="AT239" i="35"/>
  <c r="AU239" i="35" s="1"/>
  <c r="AV239" i="35" s="1"/>
  <c r="Q231" i="35"/>
  <c r="R231" i="35" s="1"/>
  <c r="AT231" i="35"/>
  <c r="AU231" i="35" s="1"/>
  <c r="AV231" i="35" s="1"/>
  <c r="Q223" i="35"/>
  <c r="R223" i="35" s="1"/>
  <c r="AT223" i="35"/>
  <c r="AU223" i="35" s="1"/>
  <c r="AV223" i="35" s="1"/>
  <c r="Q215" i="35"/>
  <c r="R215" i="35" s="1"/>
  <c r="AT215" i="35"/>
  <c r="AU215" i="35" s="1"/>
  <c r="AV215" i="35" s="1"/>
  <c r="Q207" i="35"/>
  <c r="R207" i="35" s="1"/>
  <c r="AT207" i="35"/>
  <c r="AU207" i="35" s="1"/>
  <c r="AV207" i="35" s="1"/>
  <c r="Q199" i="35"/>
  <c r="R199" i="35" s="1"/>
  <c r="AT199" i="35"/>
  <c r="AU199" i="35" s="1"/>
  <c r="AV199" i="35" s="1"/>
  <c r="Q191" i="35"/>
  <c r="R191" i="35" s="1"/>
  <c r="AT191" i="35"/>
  <c r="AU191" i="35" s="1"/>
  <c r="AV191" i="35" s="1"/>
  <c r="Q183" i="35"/>
  <c r="R183" i="35" s="1"/>
  <c r="AT183" i="35"/>
  <c r="AU183" i="35" s="1"/>
  <c r="AV183" i="35" s="1"/>
  <c r="Q175" i="35"/>
  <c r="R175" i="35" s="1"/>
  <c r="AT175" i="35"/>
  <c r="AU175" i="35" s="1"/>
  <c r="AV175" i="35" s="1"/>
  <c r="Q167" i="35"/>
  <c r="R167" i="35" s="1"/>
  <c r="AT167" i="35"/>
  <c r="AU167" i="35" s="1"/>
  <c r="AV167" i="35" s="1"/>
  <c r="Q159" i="35"/>
  <c r="R159" i="35" s="1"/>
  <c r="AT159" i="35"/>
  <c r="AU159" i="35" s="1"/>
  <c r="AV159" i="35" s="1"/>
  <c r="Q151" i="35"/>
  <c r="R151" i="35" s="1"/>
  <c r="AT151" i="35"/>
  <c r="AU151" i="35" s="1"/>
  <c r="AV151" i="35" s="1"/>
  <c r="Q143" i="35"/>
  <c r="R143" i="35" s="1"/>
  <c r="AT143" i="35"/>
  <c r="AU143" i="35" s="1"/>
  <c r="AV143" i="35" s="1"/>
  <c r="Q135" i="35"/>
  <c r="R135" i="35" s="1"/>
  <c r="AT135" i="35"/>
  <c r="AU135" i="35" s="1"/>
  <c r="AV135" i="35" s="1"/>
  <c r="Q127" i="35"/>
  <c r="R127" i="35" s="1"/>
  <c r="AT127" i="35"/>
  <c r="AU127" i="35" s="1"/>
  <c r="AV127" i="35" s="1"/>
  <c r="Q119" i="35"/>
  <c r="R119" i="35" s="1"/>
  <c r="AT119" i="35"/>
  <c r="AU119" i="35" s="1"/>
  <c r="AV119" i="35" s="1"/>
  <c r="Q112" i="35"/>
  <c r="R112" i="35" s="1"/>
  <c r="AT112" i="35"/>
  <c r="AU112" i="35" s="1"/>
  <c r="AV112" i="35" s="1"/>
  <c r="Q104" i="35"/>
  <c r="R104" i="35" s="1"/>
  <c r="AT104" i="35"/>
  <c r="AU104" i="35" s="1"/>
  <c r="AV104" i="35" s="1"/>
  <c r="Q80" i="35"/>
  <c r="R80" i="35" s="1"/>
  <c r="AT80" i="35"/>
  <c r="AU80" i="35" s="1"/>
  <c r="AV80" i="35" s="1"/>
  <c r="Q72" i="35"/>
  <c r="R72" i="35" s="1"/>
  <c r="AT72" i="35"/>
  <c r="AU72" i="35" s="1"/>
  <c r="AV72" i="35" s="1"/>
  <c r="Q48" i="35"/>
  <c r="R48" i="35" s="1"/>
  <c r="AT48" i="35"/>
  <c r="AU48" i="35" s="1"/>
  <c r="AV48" i="35" s="1"/>
  <c r="Q40" i="35"/>
  <c r="R40" i="35" s="1"/>
  <c r="AT40" i="35"/>
  <c r="AU40" i="35" s="1"/>
  <c r="AV40" i="35" s="1"/>
  <c r="Q16" i="35"/>
  <c r="R16" i="35" s="1"/>
  <c r="AT16" i="35"/>
  <c r="AU16" i="35" s="1"/>
  <c r="AV16" i="35" s="1"/>
  <c r="V300" i="35"/>
  <c r="W300" i="35" s="1"/>
  <c r="AY300" i="35"/>
  <c r="AZ300" i="35" s="1"/>
  <c r="BA300" i="35" s="1"/>
  <c r="V292" i="35"/>
  <c r="W292" i="35" s="1"/>
  <c r="AY292" i="35"/>
  <c r="AZ292" i="35" s="1"/>
  <c r="BA292" i="35" s="1"/>
  <c r="V284" i="35"/>
  <c r="W284" i="35" s="1"/>
  <c r="AY284" i="35"/>
  <c r="AZ284" i="35" s="1"/>
  <c r="BA284" i="35" s="1"/>
  <c r="V276" i="35"/>
  <c r="W276" i="35" s="1"/>
  <c r="AY276" i="35"/>
  <c r="AZ276" i="35" s="1"/>
  <c r="BA276" i="35" s="1"/>
  <c r="V260" i="35"/>
  <c r="W260" i="35" s="1"/>
  <c r="AY260" i="35"/>
  <c r="AZ260" i="35" s="1"/>
  <c r="BA260" i="35" s="1"/>
  <c r="V252" i="35"/>
  <c r="W252" i="35" s="1"/>
  <c r="AY252" i="35"/>
  <c r="AZ252" i="35" s="1"/>
  <c r="BA252" i="35" s="1"/>
  <c r="V245" i="35"/>
  <c r="W245" i="35" s="1"/>
  <c r="AY245" i="35"/>
  <c r="AZ245" i="35" s="1"/>
  <c r="BA245" i="35" s="1"/>
  <c r="V237" i="35"/>
  <c r="W237" i="35" s="1"/>
  <c r="AY237" i="35"/>
  <c r="AZ237" i="35" s="1"/>
  <c r="BA237" i="35" s="1"/>
  <c r="V229" i="35"/>
  <c r="W229" i="35" s="1"/>
  <c r="AY229" i="35"/>
  <c r="AZ229" i="35" s="1"/>
  <c r="BA229" i="35" s="1"/>
  <c r="V221" i="35"/>
  <c r="W221" i="35" s="1"/>
  <c r="AY221" i="35"/>
  <c r="AZ221" i="35" s="1"/>
  <c r="BA221" i="35" s="1"/>
  <c r="V198" i="35"/>
  <c r="W198" i="35" s="1"/>
  <c r="AY198" i="35"/>
  <c r="AZ198" i="35" s="1"/>
  <c r="BA198" i="35" s="1"/>
  <c r="V183" i="35"/>
  <c r="W183" i="35" s="1"/>
  <c r="AY183" i="35"/>
  <c r="AZ183" i="35" s="1"/>
  <c r="BA183" i="35" s="1"/>
  <c r="V175" i="35"/>
  <c r="W175" i="35" s="1"/>
  <c r="AY175" i="35"/>
  <c r="AZ175" i="35" s="1"/>
  <c r="BA175" i="35" s="1"/>
  <c r="V167" i="35"/>
  <c r="W167" i="35" s="1"/>
  <c r="AY167" i="35"/>
  <c r="AZ167" i="35" s="1"/>
  <c r="BA167" i="35" s="1"/>
  <c r="V159" i="35"/>
  <c r="W159" i="35" s="1"/>
  <c r="AY159" i="35"/>
  <c r="AZ159" i="35" s="1"/>
  <c r="BA159" i="35" s="1"/>
  <c r="V151" i="35"/>
  <c r="W151" i="35" s="1"/>
  <c r="AY151" i="35"/>
  <c r="AZ151" i="35" s="1"/>
  <c r="BA151" i="35" s="1"/>
  <c r="V143" i="35"/>
  <c r="W143" i="35" s="1"/>
  <c r="AY143" i="35"/>
  <c r="AZ143" i="35" s="1"/>
  <c r="BA143" i="35" s="1"/>
  <c r="V135" i="35"/>
  <c r="W135" i="35" s="1"/>
  <c r="AY135" i="35"/>
  <c r="AZ135" i="35" s="1"/>
  <c r="BA135" i="35" s="1"/>
  <c r="V127" i="35"/>
  <c r="W127" i="35" s="1"/>
  <c r="AY127" i="35"/>
  <c r="AZ127" i="35" s="1"/>
  <c r="BA127" i="35" s="1"/>
  <c r="V119" i="35"/>
  <c r="W119" i="35" s="1"/>
  <c r="AY119" i="35"/>
  <c r="AZ119" i="35" s="1"/>
  <c r="BA119" i="35" s="1"/>
  <c r="V111" i="35"/>
  <c r="W111" i="35" s="1"/>
  <c r="AY111" i="35"/>
  <c r="AZ111" i="35" s="1"/>
  <c r="BA111" i="35" s="1"/>
  <c r="V103" i="35"/>
  <c r="W103" i="35" s="1"/>
  <c r="AY103" i="35"/>
  <c r="AZ103" i="35" s="1"/>
  <c r="BA103" i="35" s="1"/>
  <c r="V95" i="35"/>
  <c r="W95" i="35" s="1"/>
  <c r="AY95" i="35"/>
  <c r="AZ95" i="35" s="1"/>
  <c r="BA95" i="35" s="1"/>
  <c r="V87" i="35"/>
  <c r="W87" i="35" s="1"/>
  <c r="AY87" i="35"/>
  <c r="AZ87" i="35" s="1"/>
  <c r="BA87" i="35" s="1"/>
  <c r="V79" i="35"/>
  <c r="W79" i="35" s="1"/>
  <c r="AY79" i="35"/>
  <c r="AZ79" i="35" s="1"/>
  <c r="BA79" i="35" s="1"/>
  <c r="V72" i="35"/>
  <c r="W72" i="35" s="1"/>
  <c r="AY72" i="35"/>
  <c r="AZ72" i="35" s="1"/>
  <c r="BA72" i="35" s="1"/>
  <c r="V64" i="35"/>
  <c r="W64" i="35" s="1"/>
  <c r="AY64" i="35"/>
  <c r="AZ64" i="35" s="1"/>
  <c r="BA64" i="35" s="1"/>
  <c r="V56" i="35"/>
  <c r="W56" i="35" s="1"/>
  <c r="AY56" i="35"/>
  <c r="AZ56" i="35" s="1"/>
  <c r="BA56" i="35" s="1"/>
  <c r="V48" i="35"/>
  <c r="W48" i="35" s="1"/>
  <c r="AY48" i="35"/>
  <c r="AZ48" i="35" s="1"/>
  <c r="BA48" i="35" s="1"/>
  <c r="V40" i="35"/>
  <c r="W40" i="35" s="1"/>
  <c r="AY40" i="35"/>
  <c r="AZ40" i="35" s="1"/>
  <c r="BA40" i="35" s="1"/>
  <c r="AY33" i="35"/>
  <c r="AZ33" i="35" s="1"/>
  <c r="BA33" i="35" s="1"/>
  <c r="V25" i="35"/>
  <c r="W25" i="35" s="1"/>
  <c r="AY25" i="35"/>
  <c r="AZ25" i="35" s="1"/>
  <c r="BA25" i="35" s="1"/>
  <c r="V18" i="35"/>
  <c r="W18" i="35" s="1"/>
  <c r="AY18" i="35"/>
  <c r="AZ18" i="35" s="1"/>
  <c r="BA18" i="35" s="1"/>
  <c r="V11" i="35"/>
  <c r="W11" i="35" s="1"/>
  <c r="AY11" i="35"/>
  <c r="AZ11" i="35" s="1"/>
  <c r="BA11" i="35" s="1"/>
  <c r="AT269" i="35"/>
  <c r="AU269" i="35" s="1"/>
  <c r="AV269" i="35" s="1"/>
  <c r="AT205" i="35"/>
  <c r="AU205" i="35" s="1"/>
  <c r="AV205" i="35" s="1"/>
  <c r="AT141" i="35"/>
  <c r="AU141" i="35" s="1"/>
  <c r="AV141" i="35" s="1"/>
  <c r="AT77" i="35"/>
  <c r="AU77" i="35" s="1"/>
  <c r="AV77" i="35" s="1"/>
  <c r="AT56" i="35"/>
  <c r="AU56" i="35" s="1"/>
  <c r="AV56" i="35" s="1"/>
  <c r="AT13" i="35"/>
  <c r="AU13" i="35" s="1"/>
  <c r="AV13" i="35" s="1"/>
  <c r="AY219" i="35"/>
  <c r="AZ219" i="35" s="1"/>
  <c r="BA219" i="35" s="1"/>
  <c r="Q302" i="35"/>
  <c r="R302" i="35" s="1"/>
  <c r="AT302" i="35"/>
  <c r="AU302" i="35" s="1"/>
  <c r="AV302" i="35" s="1"/>
  <c r="Q294" i="35"/>
  <c r="R294" i="35" s="1"/>
  <c r="AT294" i="35"/>
  <c r="AU294" i="35" s="1"/>
  <c r="AV294" i="35" s="1"/>
  <c r="Q270" i="35"/>
  <c r="R270" i="35" s="1"/>
  <c r="AT270" i="35"/>
  <c r="AU270" i="35" s="1"/>
  <c r="AV270" i="35" s="1"/>
  <c r="Q262" i="35"/>
  <c r="R262" i="35" s="1"/>
  <c r="AT262" i="35"/>
  <c r="AU262" i="35" s="1"/>
  <c r="AV262" i="35" s="1"/>
  <c r="Q238" i="35"/>
  <c r="R238" i="35" s="1"/>
  <c r="AT238" i="35"/>
  <c r="AU238" i="35" s="1"/>
  <c r="AV238" i="35" s="1"/>
  <c r="Q230" i="35"/>
  <c r="R230" i="35" s="1"/>
  <c r="AT230" i="35"/>
  <c r="AU230" i="35" s="1"/>
  <c r="AV230" i="35" s="1"/>
  <c r="Q206" i="35"/>
  <c r="R206" i="35" s="1"/>
  <c r="AT206" i="35"/>
  <c r="AU206" i="35" s="1"/>
  <c r="AV206" i="35" s="1"/>
  <c r="Q198" i="35"/>
  <c r="R198" i="35" s="1"/>
  <c r="AT198" i="35"/>
  <c r="AU198" i="35" s="1"/>
  <c r="AV198" i="35" s="1"/>
  <c r="Q174" i="35"/>
  <c r="R174" i="35" s="1"/>
  <c r="AT174" i="35"/>
  <c r="AU174" i="35" s="1"/>
  <c r="AV174" i="35" s="1"/>
  <c r="Q166" i="35"/>
  <c r="R166" i="35" s="1"/>
  <c r="AT166" i="35"/>
  <c r="AU166" i="35" s="1"/>
  <c r="AV166" i="35" s="1"/>
  <c r="Q142" i="35"/>
  <c r="R142" i="35" s="1"/>
  <c r="AT142" i="35"/>
  <c r="AU142" i="35" s="1"/>
  <c r="AV142" i="35" s="1"/>
  <c r="Q134" i="35"/>
  <c r="R134" i="35" s="1"/>
  <c r="AT134" i="35"/>
  <c r="AU134" i="35" s="1"/>
  <c r="AV134" i="35" s="1"/>
  <c r="Q111" i="35"/>
  <c r="R111" i="35" s="1"/>
  <c r="AT111" i="35"/>
  <c r="AU111" i="35" s="1"/>
  <c r="AV111" i="35" s="1"/>
  <c r="Q103" i="35"/>
  <c r="R103" i="35" s="1"/>
  <c r="AT103" i="35"/>
  <c r="AU103" i="35" s="1"/>
  <c r="AV103" i="35" s="1"/>
  <c r="Q95" i="35"/>
  <c r="R95" i="35" s="1"/>
  <c r="AT95" i="35"/>
  <c r="AU95" i="35" s="1"/>
  <c r="AV95" i="35" s="1"/>
  <c r="Q87" i="35"/>
  <c r="R87" i="35" s="1"/>
  <c r="AT87" i="35"/>
  <c r="AU87" i="35" s="1"/>
  <c r="AV87" i="35" s="1"/>
  <c r="Q79" i="35"/>
  <c r="R79" i="35" s="1"/>
  <c r="AT79" i="35"/>
  <c r="AU79" i="35" s="1"/>
  <c r="AV79" i="35" s="1"/>
  <c r="Q71" i="35"/>
  <c r="R71" i="35" s="1"/>
  <c r="AT71" i="35"/>
  <c r="AU71" i="35" s="1"/>
  <c r="AV71" i="35" s="1"/>
  <c r="Q63" i="35"/>
  <c r="R63" i="35" s="1"/>
  <c r="AT63" i="35"/>
  <c r="AU63" i="35" s="1"/>
  <c r="AV63" i="35" s="1"/>
  <c r="Q55" i="35"/>
  <c r="R55" i="35" s="1"/>
  <c r="AT55" i="35"/>
  <c r="AU55" i="35" s="1"/>
  <c r="AV55" i="35" s="1"/>
  <c r="Q47" i="35"/>
  <c r="R47" i="35" s="1"/>
  <c r="AT47" i="35"/>
  <c r="AU47" i="35" s="1"/>
  <c r="AV47" i="35" s="1"/>
  <c r="Q39" i="35"/>
  <c r="R39" i="35" s="1"/>
  <c r="AT39" i="35"/>
  <c r="AU39" i="35" s="1"/>
  <c r="AV39" i="35" s="1"/>
  <c r="Q31" i="35"/>
  <c r="R31" i="35" s="1"/>
  <c r="AT31" i="35"/>
  <c r="AU31" i="35" s="1"/>
  <c r="AV31" i="35" s="1"/>
  <c r="Q23" i="35"/>
  <c r="R23" i="35" s="1"/>
  <c r="AT23" i="35"/>
  <c r="AU23" i="35" s="1"/>
  <c r="AV23" i="35" s="1"/>
  <c r="Q15" i="35"/>
  <c r="R15" i="35" s="1"/>
  <c r="AT15" i="35"/>
  <c r="AU15" i="35" s="1"/>
  <c r="AV15" i="35" s="1"/>
  <c r="V299" i="35"/>
  <c r="W299" i="35" s="1"/>
  <c r="AY299" i="35"/>
  <c r="AZ299" i="35" s="1"/>
  <c r="BA299" i="35" s="1"/>
  <c r="V283" i="35"/>
  <c r="W283" i="35" s="1"/>
  <c r="AY283" i="35"/>
  <c r="AZ283" i="35" s="1"/>
  <c r="BA283" i="35" s="1"/>
  <c r="V275" i="35"/>
  <c r="W275" i="35" s="1"/>
  <c r="AY275" i="35"/>
  <c r="AZ275" i="35" s="1"/>
  <c r="BA275" i="35" s="1"/>
  <c r="V259" i="35"/>
  <c r="W259" i="35" s="1"/>
  <c r="AY259" i="35"/>
  <c r="AZ259" i="35" s="1"/>
  <c r="BA259" i="35" s="1"/>
  <c r="V251" i="35"/>
  <c r="W251" i="35" s="1"/>
  <c r="AY251" i="35"/>
  <c r="AZ251" i="35" s="1"/>
  <c r="BA251" i="35" s="1"/>
  <c r="V236" i="35"/>
  <c r="W236" i="35" s="1"/>
  <c r="AY236" i="35"/>
  <c r="AZ236" i="35" s="1"/>
  <c r="BA236" i="35" s="1"/>
  <c r="V228" i="35"/>
  <c r="W228" i="35" s="1"/>
  <c r="AY228" i="35"/>
  <c r="AZ228" i="35" s="1"/>
  <c r="BA228" i="35" s="1"/>
  <c r="V220" i="35"/>
  <c r="W220" i="35" s="1"/>
  <c r="AY220" i="35"/>
  <c r="AZ220" i="35" s="1"/>
  <c r="BA220" i="35" s="1"/>
  <c r="V212" i="35"/>
  <c r="W212" i="35" s="1"/>
  <c r="AY212" i="35"/>
  <c r="AZ212" i="35" s="1"/>
  <c r="BA212" i="35" s="1"/>
  <c r="V205" i="35"/>
  <c r="W205" i="35" s="1"/>
  <c r="AY205" i="35"/>
  <c r="AZ205" i="35" s="1"/>
  <c r="BA205" i="35" s="1"/>
  <c r="V197" i="35"/>
  <c r="W197" i="35" s="1"/>
  <c r="AY197" i="35"/>
  <c r="AZ197" i="35" s="1"/>
  <c r="BA197" i="35" s="1"/>
  <c r="V189" i="35"/>
  <c r="W189" i="35" s="1"/>
  <c r="AY189" i="35"/>
  <c r="AZ189" i="35" s="1"/>
  <c r="BA189" i="35" s="1"/>
  <c r="V182" i="35"/>
  <c r="W182" i="35" s="1"/>
  <c r="AY182" i="35"/>
  <c r="AZ182" i="35" s="1"/>
  <c r="BA182" i="35" s="1"/>
  <c r="V174" i="35"/>
  <c r="W174" i="35" s="1"/>
  <c r="AY174" i="35"/>
  <c r="AZ174" i="35" s="1"/>
  <c r="BA174" i="35" s="1"/>
  <c r="V166" i="35"/>
  <c r="W166" i="35" s="1"/>
  <c r="AY166" i="35"/>
  <c r="AZ166" i="35" s="1"/>
  <c r="BA166" i="35" s="1"/>
  <c r="V158" i="35"/>
  <c r="W158" i="35" s="1"/>
  <c r="AY158" i="35"/>
  <c r="AZ158" i="35" s="1"/>
  <c r="BA158" i="35" s="1"/>
  <c r="V150" i="35"/>
  <c r="W150" i="35" s="1"/>
  <c r="AY150" i="35"/>
  <c r="AZ150" i="35" s="1"/>
  <c r="BA150" i="35" s="1"/>
  <c r="V142" i="35"/>
  <c r="W142" i="35" s="1"/>
  <c r="AY142" i="35"/>
  <c r="AZ142" i="35" s="1"/>
  <c r="BA142" i="35" s="1"/>
  <c r="V134" i="35"/>
  <c r="W134" i="35" s="1"/>
  <c r="AY134" i="35"/>
  <c r="AZ134" i="35" s="1"/>
  <c r="BA134" i="35" s="1"/>
  <c r="V126" i="35"/>
  <c r="W126" i="35" s="1"/>
  <c r="AY126" i="35"/>
  <c r="AZ126" i="35" s="1"/>
  <c r="BA126" i="35" s="1"/>
  <c r="V118" i="35"/>
  <c r="W118" i="35" s="1"/>
  <c r="AY118" i="35"/>
  <c r="AZ118" i="35" s="1"/>
  <c r="BA118" i="35" s="1"/>
  <c r="V102" i="35"/>
  <c r="W102" i="35" s="1"/>
  <c r="AY102" i="35"/>
  <c r="AZ102" i="35" s="1"/>
  <c r="BA102" i="35" s="1"/>
  <c r="V94" i="35"/>
  <c r="W94" i="35" s="1"/>
  <c r="AY94" i="35"/>
  <c r="AZ94" i="35" s="1"/>
  <c r="BA94" i="35" s="1"/>
  <c r="V86" i="35"/>
  <c r="W86" i="35" s="1"/>
  <c r="AY86" i="35"/>
  <c r="AZ86" i="35" s="1"/>
  <c r="BA86" i="35" s="1"/>
  <c r="V78" i="35"/>
  <c r="W78" i="35" s="1"/>
  <c r="AY78" i="35"/>
  <c r="AZ78" i="35" s="1"/>
  <c r="BA78" i="35" s="1"/>
  <c r="V71" i="35"/>
  <c r="W71" i="35" s="1"/>
  <c r="AY71" i="35"/>
  <c r="AZ71" i="35" s="1"/>
  <c r="BA71" i="35" s="1"/>
  <c r="V63" i="35"/>
  <c r="W63" i="35" s="1"/>
  <c r="AY63" i="35"/>
  <c r="AZ63" i="35" s="1"/>
  <c r="BA63" i="35" s="1"/>
  <c r="V55" i="35"/>
  <c r="W55" i="35" s="1"/>
  <c r="AY55" i="35"/>
  <c r="AZ55" i="35" s="1"/>
  <c r="BA55" i="35" s="1"/>
  <c r="V47" i="35"/>
  <c r="W47" i="35" s="1"/>
  <c r="AY47" i="35"/>
  <c r="AZ47" i="35" s="1"/>
  <c r="BA47" i="35" s="1"/>
  <c r="V39" i="35"/>
  <c r="W39" i="35" s="1"/>
  <c r="AY39" i="35"/>
  <c r="AZ39" i="35" s="1"/>
  <c r="BA39" i="35" s="1"/>
  <c r="V32" i="35"/>
  <c r="W32" i="35" s="1"/>
  <c r="AY32" i="35"/>
  <c r="AZ32" i="35" s="1"/>
  <c r="BA32" i="35" s="1"/>
  <c r="V24" i="35"/>
  <c r="W24" i="35" s="1"/>
  <c r="AY24" i="35"/>
  <c r="AZ24" i="35" s="1"/>
  <c r="BA24" i="35" s="1"/>
  <c r="V17" i="35"/>
  <c r="W17" i="35" s="1"/>
  <c r="AY17" i="35"/>
  <c r="AZ17" i="35" s="1"/>
  <c r="BA17" i="35" s="1"/>
  <c r="AT246" i="35"/>
  <c r="AU246" i="35" s="1"/>
  <c r="AV246" i="35" s="1"/>
  <c r="AT182" i="35"/>
  <c r="AU182" i="35" s="1"/>
  <c r="AV182" i="35" s="1"/>
  <c r="AT118" i="35"/>
  <c r="AU118" i="35" s="1"/>
  <c r="AV118" i="35" s="1"/>
  <c r="AT54" i="35"/>
  <c r="AU54" i="35" s="1"/>
  <c r="AV54" i="35" s="1"/>
  <c r="AY268" i="35"/>
  <c r="AZ268" i="35" s="1"/>
  <c r="BA268" i="35" s="1"/>
  <c r="AY23" i="35"/>
  <c r="AZ23" i="35" s="1"/>
  <c r="BA23" i="35" s="1"/>
  <c r="AO181" i="35"/>
  <c r="AP181" i="35" s="1"/>
  <c r="AQ181" i="35" s="1"/>
  <c r="AO161" i="35"/>
  <c r="AP161" i="35" s="1"/>
  <c r="AQ161" i="35" s="1"/>
  <c r="AO153" i="35"/>
  <c r="AP153" i="35" s="1"/>
  <c r="AQ153" i="35" s="1"/>
  <c r="AO141" i="35"/>
  <c r="AP141" i="35" s="1"/>
  <c r="AQ141" i="35" s="1"/>
  <c r="AO133" i="35"/>
  <c r="AP133" i="35" s="1"/>
  <c r="AQ133" i="35" s="1"/>
  <c r="AO125" i="35"/>
  <c r="AP125" i="35" s="1"/>
  <c r="AQ125" i="35" s="1"/>
  <c r="AO121" i="35"/>
  <c r="AP121" i="35" s="1"/>
  <c r="AQ121" i="35" s="1"/>
  <c r="L117" i="35"/>
  <c r="M117" i="35" s="1"/>
  <c r="AO113" i="35"/>
  <c r="AP113" i="35" s="1"/>
  <c r="AQ113" i="35" s="1"/>
  <c r="AO89" i="35"/>
  <c r="AP89" i="35" s="1"/>
  <c r="AQ89" i="35" s="1"/>
  <c r="AO85" i="35"/>
  <c r="AP85" i="35" s="1"/>
  <c r="AQ85" i="35" s="1"/>
  <c r="AO81" i="35"/>
  <c r="AP81" i="35" s="1"/>
  <c r="AQ81" i="35" s="1"/>
  <c r="AO77" i="35"/>
  <c r="AP77" i="35" s="1"/>
  <c r="AQ77" i="35" s="1"/>
  <c r="AO53" i="35"/>
  <c r="AP53" i="35" s="1"/>
  <c r="AQ53" i="35" s="1"/>
  <c r="AO49" i="35"/>
  <c r="AP49" i="35" s="1"/>
  <c r="AQ49" i="35" s="1"/>
  <c r="AO37" i="35"/>
  <c r="AP37" i="35" s="1"/>
  <c r="AQ37" i="35" s="1"/>
  <c r="AO33" i="35"/>
  <c r="AP33" i="35" s="1"/>
  <c r="AQ33" i="35" s="1"/>
  <c r="AO21" i="35"/>
  <c r="AP21" i="35" s="1"/>
  <c r="AQ21" i="35" s="1"/>
  <c r="AO13" i="35"/>
  <c r="AP13" i="35" s="1"/>
  <c r="AQ13" i="35" s="1"/>
  <c r="Q10" i="35"/>
  <c r="R10" i="35" s="1"/>
  <c r="AT10" i="35"/>
  <c r="AU10" i="35" s="1"/>
  <c r="AV10" i="35" s="1"/>
  <c r="Q293" i="35"/>
  <c r="R293" i="35" s="1"/>
  <c r="AT293" i="35"/>
  <c r="AU293" i="35" s="1"/>
  <c r="AV293" i="35" s="1"/>
  <c r="Q285" i="35"/>
  <c r="R285" i="35" s="1"/>
  <c r="AT285" i="35"/>
  <c r="AU285" i="35" s="1"/>
  <c r="AV285" i="35" s="1"/>
  <c r="Q261" i="35"/>
  <c r="R261" i="35" s="1"/>
  <c r="AT261" i="35"/>
  <c r="AU261" i="35" s="1"/>
  <c r="AV261" i="35" s="1"/>
  <c r="Q253" i="35"/>
  <c r="R253" i="35" s="1"/>
  <c r="AT253" i="35"/>
  <c r="AU253" i="35" s="1"/>
  <c r="AV253" i="35" s="1"/>
  <c r="Q229" i="35"/>
  <c r="R229" i="35" s="1"/>
  <c r="AT229" i="35"/>
  <c r="AU229" i="35" s="1"/>
  <c r="AV229" i="35" s="1"/>
  <c r="Q221" i="35"/>
  <c r="R221" i="35" s="1"/>
  <c r="AT221" i="35"/>
  <c r="AU221" i="35" s="1"/>
  <c r="AV221" i="35" s="1"/>
  <c r="Q197" i="35"/>
  <c r="R197" i="35" s="1"/>
  <c r="AT197" i="35"/>
  <c r="AU197" i="35" s="1"/>
  <c r="AV197" i="35" s="1"/>
  <c r="Q189" i="35"/>
  <c r="R189" i="35" s="1"/>
  <c r="AT189" i="35"/>
  <c r="AU189" i="35" s="1"/>
  <c r="AV189" i="35" s="1"/>
  <c r="Q165" i="35"/>
  <c r="R165" i="35" s="1"/>
  <c r="AT165" i="35"/>
  <c r="AU165" i="35" s="1"/>
  <c r="AV165" i="35" s="1"/>
  <c r="Q157" i="35"/>
  <c r="R157" i="35" s="1"/>
  <c r="AT157" i="35"/>
  <c r="AU157" i="35" s="1"/>
  <c r="AV157" i="35" s="1"/>
  <c r="Q133" i="35"/>
  <c r="R133" i="35" s="1"/>
  <c r="AT133" i="35"/>
  <c r="AU133" i="35" s="1"/>
  <c r="AV133" i="35" s="1"/>
  <c r="Q125" i="35"/>
  <c r="R125" i="35" s="1"/>
  <c r="AT125" i="35"/>
  <c r="AU125" i="35" s="1"/>
  <c r="AV125" i="35" s="1"/>
  <c r="Q110" i="35"/>
  <c r="R110" i="35" s="1"/>
  <c r="AT110" i="35"/>
  <c r="AU110" i="35" s="1"/>
  <c r="AV110" i="35" s="1"/>
  <c r="Q102" i="35"/>
  <c r="R102" i="35" s="1"/>
  <c r="AT102" i="35"/>
  <c r="AU102" i="35" s="1"/>
  <c r="AV102" i="35" s="1"/>
  <c r="Q78" i="35"/>
  <c r="R78" i="35" s="1"/>
  <c r="AT78" i="35"/>
  <c r="AU78" i="35" s="1"/>
  <c r="AV78" i="35" s="1"/>
  <c r="Q70" i="35"/>
  <c r="R70" i="35" s="1"/>
  <c r="AT70" i="35"/>
  <c r="AU70" i="35" s="1"/>
  <c r="AV70" i="35" s="1"/>
  <c r="Q46" i="35"/>
  <c r="R46" i="35" s="1"/>
  <c r="AT46" i="35"/>
  <c r="AU46" i="35" s="1"/>
  <c r="AV46" i="35" s="1"/>
  <c r="Q38" i="35"/>
  <c r="R38" i="35" s="1"/>
  <c r="AT38" i="35"/>
  <c r="AU38" i="35" s="1"/>
  <c r="AV38" i="35" s="1"/>
  <c r="Q14" i="35"/>
  <c r="R14" i="35" s="1"/>
  <c r="AT14" i="35"/>
  <c r="AU14" i="35" s="1"/>
  <c r="AV14" i="35" s="1"/>
  <c r="V298" i="35"/>
  <c r="W298" i="35" s="1"/>
  <c r="AY298" i="35"/>
  <c r="AZ298" i="35" s="1"/>
  <c r="BA298" i="35" s="1"/>
  <c r="V290" i="35"/>
  <c r="W290" i="35" s="1"/>
  <c r="AY290" i="35"/>
  <c r="AZ290" i="35" s="1"/>
  <c r="BA290" i="35" s="1"/>
  <c r="V282" i="35"/>
  <c r="W282" i="35" s="1"/>
  <c r="AY282" i="35"/>
  <c r="AZ282" i="35" s="1"/>
  <c r="BA282" i="35" s="1"/>
  <c r="V274" i="35"/>
  <c r="W274" i="35" s="1"/>
  <c r="AY274" i="35"/>
  <c r="AZ274" i="35" s="1"/>
  <c r="BA274" i="35" s="1"/>
  <c r="V266" i="35"/>
  <c r="W266" i="35" s="1"/>
  <c r="AY266" i="35"/>
  <c r="AZ266" i="35" s="1"/>
  <c r="BA266" i="35" s="1"/>
  <c r="V258" i="35"/>
  <c r="W258" i="35" s="1"/>
  <c r="AY258" i="35"/>
  <c r="AZ258" i="35" s="1"/>
  <c r="BA258" i="35" s="1"/>
  <c r="V250" i="35"/>
  <c r="W250" i="35" s="1"/>
  <c r="AY250" i="35"/>
  <c r="AZ250" i="35" s="1"/>
  <c r="BA250" i="35" s="1"/>
  <c r="V243" i="35"/>
  <c r="W243" i="35" s="1"/>
  <c r="AY243" i="35"/>
  <c r="AZ243" i="35" s="1"/>
  <c r="BA243" i="35" s="1"/>
  <c r="V235" i="35"/>
  <c r="W235" i="35" s="1"/>
  <c r="AY235" i="35"/>
  <c r="AZ235" i="35" s="1"/>
  <c r="BA235" i="35" s="1"/>
  <c r="V227" i="35"/>
  <c r="W227" i="35" s="1"/>
  <c r="AY227" i="35"/>
  <c r="AZ227" i="35" s="1"/>
  <c r="BA227" i="35" s="1"/>
  <c r="V211" i="35"/>
  <c r="W211" i="35" s="1"/>
  <c r="AY211" i="35"/>
  <c r="AZ211" i="35" s="1"/>
  <c r="BA211" i="35" s="1"/>
  <c r="V196" i="35"/>
  <c r="W196" i="35" s="1"/>
  <c r="AY196" i="35"/>
  <c r="AZ196" i="35" s="1"/>
  <c r="BA196" i="35" s="1"/>
  <c r="V188" i="35"/>
  <c r="W188" i="35" s="1"/>
  <c r="AY188" i="35"/>
  <c r="AZ188" i="35" s="1"/>
  <c r="BA188" i="35" s="1"/>
  <c r="V181" i="35"/>
  <c r="W181" i="35" s="1"/>
  <c r="AY181" i="35"/>
  <c r="AZ181" i="35" s="1"/>
  <c r="BA181" i="35" s="1"/>
  <c r="V173" i="35"/>
  <c r="W173" i="35" s="1"/>
  <c r="AY173" i="35"/>
  <c r="AZ173" i="35" s="1"/>
  <c r="BA173" i="35" s="1"/>
  <c r="V165" i="35"/>
  <c r="W165" i="35" s="1"/>
  <c r="AY165" i="35"/>
  <c r="AZ165" i="35" s="1"/>
  <c r="BA165" i="35" s="1"/>
  <c r="V157" i="35"/>
  <c r="W157" i="35" s="1"/>
  <c r="AY157" i="35"/>
  <c r="AZ157" i="35" s="1"/>
  <c r="BA157" i="35" s="1"/>
  <c r="V149" i="35"/>
  <c r="W149" i="35" s="1"/>
  <c r="AY149" i="35"/>
  <c r="AZ149" i="35" s="1"/>
  <c r="BA149" i="35" s="1"/>
  <c r="V141" i="35"/>
  <c r="W141" i="35" s="1"/>
  <c r="AY141" i="35"/>
  <c r="AZ141" i="35" s="1"/>
  <c r="BA141" i="35" s="1"/>
  <c r="V133" i="35"/>
  <c r="W133" i="35" s="1"/>
  <c r="AY133" i="35"/>
  <c r="AZ133" i="35" s="1"/>
  <c r="BA133" i="35" s="1"/>
  <c r="V125" i="35"/>
  <c r="W125" i="35" s="1"/>
  <c r="AY125" i="35"/>
  <c r="AZ125" i="35" s="1"/>
  <c r="BA125" i="35" s="1"/>
  <c r="V109" i="35"/>
  <c r="W109" i="35" s="1"/>
  <c r="AY109" i="35"/>
  <c r="AZ109" i="35" s="1"/>
  <c r="BA109" i="35" s="1"/>
  <c r="V101" i="35"/>
  <c r="W101" i="35" s="1"/>
  <c r="AY101" i="35"/>
  <c r="AZ101" i="35" s="1"/>
  <c r="BA101" i="35" s="1"/>
  <c r="V93" i="35"/>
  <c r="W93" i="35" s="1"/>
  <c r="AY93" i="35"/>
  <c r="AZ93" i="35" s="1"/>
  <c r="BA93" i="35" s="1"/>
  <c r="V85" i="35"/>
  <c r="W85" i="35" s="1"/>
  <c r="AY85" i="35"/>
  <c r="AZ85" i="35" s="1"/>
  <c r="BA85" i="35" s="1"/>
  <c r="V77" i="35"/>
  <c r="W77" i="35" s="1"/>
  <c r="AY77" i="35"/>
  <c r="AZ77" i="35" s="1"/>
  <c r="BA77" i="35" s="1"/>
  <c r="V70" i="35"/>
  <c r="W70" i="35" s="1"/>
  <c r="AY70" i="35"/>
  <c r="AZ70" i="35" s="1"/>
  <c r="BA70" i="35" s="1"/>
  <c r="V62" i="35"/>
  <c r="W62" i="35" s="1"/>
  <c r="AY62" i="35"/>
  <c r="AZ62" i="35" s="1"/>
  <c r="BA62" i="35" s="1"/>
  <c r="V54" i="35"/>
  <c r="W54" i="35" s="1"/>
  <c r="AY54" i="35"/>
  <c r="AZ54" i="35" s="1"/>
  <c r="BA54" i="35" s="1"/>
  <c r="V46" i="35"/>
  <c r="W46" i="35" s="1"/>
  <c r="AY46" i="35"/>
  <c r="AZ46" i="35" s="1"/>
  <c r="BA46" i="35" s="1"/>
  <c r="V38" i="35"/>
  <c r="W38" i="35" s="1"/>
  <c r="AY38" i="35"/>
  <c r="AZ38" i="35" s="1"/>
  <c r="BA38" i="35" s="1"/>
  <c r="V31" i="35"/>
  <c r="W31" i="35" s="1"/>
  <c r="AY31" i="35"/>
  <c r="AZ31" i="35" s="1"/>
  <c r="BA31" i="35" s="1"/>
  <c r="V16" i="35"/>
  <c r="W16" i="35" s="1"/>
  <c r="AY16" i="35"/>
  <c r="AZ16" i="35" s="1"/>
  <c r="BA16" i="35" s="1"/>
  <c r="AT245" i="35"/>
  <c r="AU245" i="35" s="1"/>
  <c r="AV245" i="35" s="1"/>
  <c r="AT181" i="35"/>
  <c r="AU181" i="35" s="1"/>
  <c r="AV181" i="35" s="1"/>
  <c r="AT117" i="35"/>
  <c r="AU117" i="35" s="1"/>
  <c r="AV117" i="35" s="1"/>
  <c r="AT96" i="35"/>
  <c r="AU96" i="35" s="1"/>
  <c r="AV96" i="35" s="1"/>
  <c r="AT53" i="35"/>
  <c r="AU53" i="35" s="1"/>
  <c r="AV53" i="35" s="1"/>
  <c r="AT32" i="35"/>
  <c r="AU32" i="35" s="1"/>
  <c r="AV32" i="35" s="1"/>
  <c r="AY267" i="35"/>
  <c r="AZ267" i="35" s="1"/>
  <c r="BA267" i="35" s="1"/>
  <c r="AY244" i="35"/>
  <c r="AZ244" i="35" s="1"/>
  <c r="BA244" i="35" s="1"/>
  <c r="AY190" i="35"/>
  <c r="AZ190" i="35" s="1"/>
  <c r="BA190" i="35" s="1"/>
  <c r="Q300" i="35"/>
  <c r="R300" i="35" s="1"/>
  <c r="AT300" i="35"/>
  <c r="AU300" i="35" s="1"/>
  <c r="AV300" i="35" s="1"/>
  <c r="Q292" i="35"/>
  <c r="R292" i="35" s="1"/>
  <c r="AT292" i="35"/>
  <c r="AU292" i="35" s="1"/>
  <c r="AV292" i="35" s="1"/>
  <c r="Q284" i="35"/>
  <c r="R284" i="35" s="1"/>
  <c r="AT284" i="35"/>
  <c r="AU284" i="35" s="1"/>
  <c r="AV284" i="35" s="1"/>
  <c r="Q276" i="35"/>
  <c r="R276" i="35" s="1"/>
  <c r="AT276" i="35"/>
  <c r="AU276" i="35" s="1"/>
  <c r="AV276" i="35" s="1"/>
  <c r="Q268" i="35"/>
  <c r="R268" i="35" s="1"/>
  <c r="AT268" i="35"/>
  <c r="AU268" i="35" s="1"/>
  <c r="AV268" i="35" s="1"/>
  <c r="Q260" i="35"/>
  <c r="R260" i="35" s="1"/>
  <c r="AT260" i="35"/>
  <c r="AU260" i="35" s="1"/>
  <c r="AV260" i="35" s="1"/>
  <c r="Q252" i="35"/>
  <c r="R252" i="35" s="1"/>
  <c r="AT252" i="35"/>
  <c r="AU252" i="35" s="1"/>
  <c r="AV252" i="35" s="1"/>
  <c r="Q244" i="35"/>
  <c r="R244" i="35" s="1"/>
  <c r="AT244" i="35"/>
  <c r="AU244" i="35" s="1"/>
  <c r="AV244" i="35" s="1"/>
  <c r="Q236" i="35"/>
  <c r="R236" i="35" s="1"/>
  <c r="AT236" i="35"/>
  <c r="AU236" i="35" s="1"/>
  <c r="AV236" i="35" s="1"/>
  <c r="Q228" i="35"/>
  <c r="R228" i="35" s="1"/>
  <c r="AT228" i="35"/>
  <c r="AU228" i="35" s="1"/>
  <c r="AV228" i="35" s="1"/>
  <c r="Q220" i="35"/>
  <c r="R220" i="35" s="1"/>
  <c r="AT220" i="35"/>
  <c r="AU220" i="35" s="1"/>
  <c r="AV220" i="35" s="1"/>
  <c r="Q212" i="35"/>
  <c r="R212" i="35" s="1"/>
  <c r="AT212" i="35"/>
  <c r="AU212" i="35" s="1"/>
  <c r="AV212" i="35" s="1"/>
  <c r="Q204" i="35"/>
  <c r="R204" i="35" s="1"/>
  <c r="AT204" i="35"/>
  <c r="AU204" i="35" s="1"/>
  <c r="AV204" i="35" s="1"/>
  <c r="Q196" i="35"/>
  <c r="R196" i="35" s="1"/>
  <c r="AT196" i="35"/>
  <c r="AU196" i="35" s="1"/>
  <c r="AV196" i="35" s="1"/>
  <c r="Q188" i="35"/>
  <c r="R188" i="35" s="1"/>
  <c r="AT188" i="35"/>
  <c r="AU188" i="35" s="1"/>
  <c r="AV188" i="35" s="1"/>
  <c r="Q180" i="35"/>
  <c r="R180" i="35" s="1"/>
  <c r="AT180" i="35"/>
  <c r="AU180" i="35" s="1"/>
  <c r="AV180" i="35" s="1"/>
  <c r="Q172" i="35"/>
  <c r="R172" i="35" s="1"/>
  <c r="AT172" i="35"/>
  <c r="AU172" i="35" s="1"/>
  <c r="AV172" i="35" s="1"/>
  <c r="Q164" i="35"/>
  <c r="R164" i="35" s="1"/>
  <c r="AT164" i="35"/>
  <c r="AU164" i="35" s="1"/>
  <c r="AV164" i="35" s="1"/>
  <c r="Q156" i="35"/>
  <c r="R156" i="35" s="1"/>
  <c r="AT156" i="35"/>
  <c r="AU156" i="35" s="1"/>
  <c r="AV156" i="35" s="1"/>
  <c r="Q148" i="35"/>
  <c r="R148" i="35" s="1"/>
  <c r="AT148" i="35"/>
  <c r="AU148" i="35" s="1"/>
  <c r="AV148" i="35" s="1"/>
  <c r="Q140" i="35"/>
  <c r="R140" i="35" s="1"/>
  <c r="AT140" i="35"/>
  <c r="AU140" i="35" s="1"/>
  <c r="AV140" i="35" s="1"/>
  <c r="Q132" i="35"/>
  <c r="R132" i="35" s="1"/>
  <c r="AT132" i="35"/>
  <c r="AU132" i="35" s="1"/>
  <c r="AV132" i="35" s="1"/>
  <c r="Q124" i="35"/>
  <c r="R124" i="35" s="1"/>
  <c r="AT124" i="35"/>
  <c r="AU124" i="35" s="1"/>
  <c r="AV124" i="35" s="1"/>
  <c r="Q116" i="35"/>
  <c r="R116" i="35" s="1"/>
  <c r="AT116" i="35"/>
  <c r="AU116" i="35" s="1"/>
  <c r="AV116" i="35" s="1"/>
  <c r="Q101" i="35"/>
  <c r="R101" i="35" s="1"/>
  <c r="AT101" i="35"/>
  <c r="AU101" i="35" s="1"/>
  <c r="AV101" i="35" s="1"/>
  <c r="Q93" i="35"/>
  <c r="R93" i="35" s="1"/>
  <c r="AT93" i="35"/>
  <c r="AU93" i="35" s="1"/>
  <c r="AV93" i="35" s="1"/>
  <c r="Q69" i="35"/>
  <c r="R69" i="35" s="1"/>
  <c r="AT69" i="35"/>
  <c r="AU69" i="35" s="1"/>
  <c r="AV69" i="35" s="1"/>
  <c r="Q61" i="35"/>
  <c r="R61" i="35" s="1"/>
  <c r="AT61" i="35"/>
  <c r="AU61" i="35" s="1"/>
  <c r="AV61" i="35" s="1"/>
  <c r="Q37" i="35"/>
  <c r="R37" i="35" s="1"/>
  <c r="AT37" i="35"/>
  <c r="AU37" i="35" s="1"/>
  <c r="AV37" i="35" s="1"/>
  <c r="Q29" i="35"/>
  <c r="R29" i="35" s="1"/>
  <c r="AT29" i="35"/>
  <c r="AU29" i="35" s="1"/>
  <c r="AV29" i="35" s="1"/>
  <c r="V297" i="35"/>
  <c r="W297" i="35" s="1"/>
  <c r="AY297" i="35"/>
  <c r="AZ297" i="35" s="1"/>
  <c r="BA297" i="35" s="1"/>
  <c r="V289" i="35"/>
  <c r="W289" i="35" s="1"/>
  <c r="AY289" i="35"/>
  <c r="AZ289" i="35" s="1"/>
  <c r="BA289" i="35" s="1"/>
  <c r="V281" i="35"/>
  <c r="W281" i="35" s="1"/>
  <c r="AY281" i="35"/>
  <c r="AZ281" i="35" s="1"/>
  <c r="BA281" i="35" s="1"/>
  <c r="V273" i="35"/>
  <c r="W273" i="35" s="1"/>
  <c r="AY273" i="35"/>
  <c r="AZ273" i="35" s="1"/>
  <c r="BA273" i="35" s="1"/>
  <c r="V265" i="35"/>
  <c r="W265" i="35" s="1"/>
  <c r="AY265" i="35"/>
  <c r="AZ265" i="35" s="1"/>
  <c r="BA265" i="35" s="1"/>
  <c r="V257" i="35"/>
  <c r="W257" i="35" s="1"/>
  <c r="AY257" i="35"/>
  <c r="AZ257" i="35" s="1"/>
  <c r="BA257" i="35" s="1"/>
  <c r="V249" i="35"/>
  <c r="W249" i="35" s="1"/>
  <c r="AY249" i="35"/>
  <c r="AZ249" i="35" s="1"/>
  <c r="BA249" i="35" s="1"/>
  <c r="V242" i="35"/>
  <c r="W242" i="35" s="1"/>
  <c r="AY242" i="35"/>
  <c r="AZ242" i="35" s="1"/>
  <c r="BA242" i="35" s="1"/>
  <c r="V234" i="35"/>
  <c r="W234" i="35" s="1"/>
  <c r="AY234" i="35"/>
  <c r="AZ234" i="35" s="1"/>
  <c r="BA234" i="35" s="1"/>
  <c r="V226" i="35"/>
  <c r="W226" i="35" s="1"/>
  <c r="AY226" i="35"/>
  <c r="AZ226" i="35" s="1"/>
  <c r="BA226" i="35" s="1"/>
  <c r="V218" i="35"/>
  <c r="W218" i="35" s="1"/>
  <c r="AY218" i="35"/>
  <c r="AZ218" i="35" s="1"/>
  <c r="BA218" i="35" s="1"/>
  <c r="V210" i="35"/>
  <c r="W210" i="35" s="1"/>
  <c r="AY210" i="35"/>
  <c r="AZ210" i="35" s="1"/>
  <c r="BA210" i="35" s="1"/>
  <c r="V195" i="35"/>
  <c r="W195" i="35" s="1"/>
  <c r="AY195" i="35"/>
  <c r="AZ195" i="35" s="1"/>
  <c r="BA195" i="35" s="1"/>
  <c r="V187" i="35"/>
  <c r="W187" i="35" s="1"/>
  <c r="AY187" i="35"/>
  <c r="AZ187" i="35" s="1"/>
  <c r="BA187" i="35" s="1"/>
  <c r="V180" i="35"/>
  <c r="W180" i="35" s="1"/>
  <c r="AY180" i="35"/>
  <c r="AZ180" i="35" s="1"/>
  <c r="BA180" i="35" s="1"/>
  <c r="V172" i="35"/>
  <c r="W172" i="35" s="1"/>
  <c r="AY172" i="35"/>
  <c r="AZ172" i="35" s="1"/>
  <c r="BA172" i="35" s="1"/>
  <c r="V164" i="35"/>
  <c r="W164" i="35" s="1"/>
  <c r="AY164" i="35"/>
  <c r="AZ164" i="35" s="1"/>
  <c r="BA164" i="35" s="1"/>
  <c r="V156" i="35"/>
  <c r="W156" i="35" s="1"/>
  <c r="AY156" i="35"/>
  <c r="AZ156" i="35" s="1"/>
  <c r="BA156" i="35" s="1"/>
  <c r="V140" i="35"/>
  <c r="W140" i="35" s="1"/>
  <c r="AY140" i="35"/>
  <c r="AZ140" i="35" s="1"/>
  <c r="BA140" i="35" s="1"/>
  <c r="V132" i="35"/>
  <c r="W132" i="35" s="1"/>
  <c r="AY132" i="35"/>
  <c r="AZ132" i="35" s="1"/>
  <c r="BA132" i="35" s="1"/>
  <c r="V124" i="35"/>
  <c r="W124" i="35" s="1"/>
  <c r="AY124" i="35"/>
  <c r="AZ124" i="35" s="1"/>
  <c r="BA124" i="35" s="1"/>
  <c r="V116" i="35"/>
  <c r="W116" i="35" s="1"/>
  <c r="AY116" i="35"/>
  <c r="AZ116" i="35" s="1"/>
  <c r="BA116" i="35" s="1"/>
  <c r="V108" i="35"/>
  <c r="W108" i="35" s="1"/>
  <c r="AY108" i="35"/>
  <c r="AZ108" i="35" s="1"/>
  <c r="BA108" i="35" s="1"/>
  <c r="V100" i="35"/>
  <c r="W100" i="35" s="1"/>
  <c r="AY100" i="35"/>
  <c r="AZ100" i="35" s="1"/>
  <c r="BA100" i="35" s="1"/>
  <c r="V84" i="35"/>
  <c r="W84" i="35" s="1"/>
  <c r="AY84" i="35"/>
  <c r="AZ84" i="35" s="1"/>
  <c r="BA84" i="35" s="1"/>
  <c r="V76" i="35"/>
  <c r="W76" i="35" s="1"/>
  <c r="AY76" i="35"/>
  <c r="AZ76" i="35" s="1"/>
  <c r="BA76" i="35" s="1"/>
  <c r="V69" i="35"/>
  <c r="W69" i="35" s="1"/>
  <c r="AY69" i="35"/>
  <c r="AZ69" i="35" s="1"/>
  <c r="BA69" i="35" s="1"/>
  <c r="V61" i="35"/>
  <c r="W61" i="35" s="1"/>
  <c r="AY61" i="35"/>
  <c r="AZ61" i="35" s="1"/>
  <c r="BA61" i="35" s="1"/>
  <c r="V53" i="35"/>
  <c r="W53" i="35" s="1"/>
  <c r="AY53" i="35"/>
  <c r="AZ53" i="35" s="1"/>
  <c r="BA53" i="35" s="1"/>
  <c r="V45" i="35"/>
  <c r="W45" i="35" s="1"/>
  <c r="AY45" i="35"/>
  <c r="AZ45" i="35" s="1"/>
  <c r="BA45" i="35" s="1"/>
  <c r="V37" i="35"/>
  <c r="W37" i="35" s="1"/>
  <c r="AY37" i="35"/>
  <c r="AZ37" i="35" s="1"/>
  <c r="BA37" i="35" s="1"/>
  <c r="V30" i="35"/>
  <c r="W30" i="35" s="1"/>
  <c r="AY30" i="35"/>
  <c r="AZ30" i="35" s="1"/>
  <c r="BA30" i="35" s="1"/>
  <c r="V15" i="35"/>
  <c r="W15" i="35" s="1"/>
  <c r="AY15" i="35"/>
  <c r="AZ15" i="35" s="1"/>
  <c r="BA15" i="35" s="1"/>
  <c r="AT286" i="35"/>
  <c r="AU286" i="35" s="1"/>
  <c r="AV286" i="35" s="1"/>
  <c r="AT222" i="35"/>
  <c r="AU222" i="35" s="1"/>
  <c r="AV222" i="35" s="1"/>
  <c r="AT158" i="35"/>
  <c r="AU158" i="35" s="1"/>
  <c r="AV158" i="35" s="1"/>
  <c r="AT94" i="35"/>
  <c r="AU94" i="35" s="1"/>
  <c r="AV94" i="35" s="1"/>
  <c r="AT30" i="35"/>
  <c r="AU30" i="35" s="1"/>
  <c r="AV30" i="35" s="1"/>
  <c r="AY213" i="35"/>
  <c r="AZ213" i="35" s="1"/>
  <c r="BA213" i="35" s="1"/>
  <c r="AY92" i="35"/>
  <c r="AZ92" i="35" s="1"/>
  <c r="BA92" i="35" s="1"/>
  <c r="AP251" i="35"/>
  <c r="AQ251" i="35" s="1"/>
  <c r="L188" i="35"/>
  <c r="M188" i="35" s="1"/>
  <c r="L141" i="35"/>
  <c r="M141" i="35" s="1"/>
  <c r="L113" i="35"/>
  <c r="M113" i="35" s="1"/>
  <c r="L101" i="35"/>
  <c r="M101" i="35" s="1"/>
  <c r="L100" i="35"/>
  <c r="M100" i="35" s="1"/>
  <c r="L88" i="35"/>
  <c r="M88" i="35" s="1"/>
  <c r="L44" i="35"/>
  <c r="M44" i="35" s="1"/>
  <c r="L36" i="35"/>
  <c r="M36" i="35" s="1"/>
  <c r="L32" i="35"/>
  <c r="M32" i="35" s="1"/>
  <c r="L24" i="35"/>
  <c r="M24" i="35" s="1"/>
  <c r="L20" i="35"/>
  <c r="M20" i="35" s="1"/>
  <c r="L16" i="35"/>
  <c r="M16" i="35" s="1"/>
  <c r="L18" i="35"/>
  <c r="M18" i="35" s="1"/>
  <c r="L191" i="35"/>
  <c r="M191" i="35" s="1"/>
  <c r="L99" i="35"/>
  <c r="M99" i="35" s="1"/>
  <c r="L83" i="35"/>
  <c r="M83" i="35" s="1"/>
  <c r="L75" i="35"/>
  <c r="M75" i="35" s="1"/>
  <c r="L146" i="35"/>
  <c r="M146" i="35" s="1"/>
  <c r="L142" i="35"/>
  <c r="M142" i="35" s="1"/>
  <c r="L136" i="35"/>
  <c r="M136" i="35" s="1"/>
  <c r="L223" i="35"/>
  <c r="M223" i="35" s="1"/>
  <c r="L64" i="35"/>
  <c r="M64" i="35" s="1"/>
  <c r="L294" i="35"/>
  <c r="M294" i="35" s="1"/>
  <c r="L213" i="35"/>
  <c r="M213" i="35" s="1"/>
  <c r="L110" i="35"/>
  <c r="M110" i="35" s="1"/>
  <c r="L102" i="35"/>
  <c r="M102" i="35" s="1"/>
  <c r="L140" i="35"/>
  <c r="M140" i="35" s="1"/>
  <c r="L37" i="35"/>
  <c r="M37" i="35" s="1"/>
  <c r="L296" i="35"/>
  <c r="M296" i="35" s="1"/>
  <c r="L288" i="35"/>
  <c r="M288" i="35" s="1"/>
  <c r="L284" i="35"/>
  <c r="M284" i="35" s="1"/>
  <c r="L280" i="35"/>
  <c r="M280" i="35" s="1"/>
  <c r="L268" i="35"/>
  <c r="M268" i="35" s="1"/>
  <c r="L264" i="35"/>
  <c r="M264" i="35" s="1"/>
  <c r="L240" i="35"/>
  <c r="M240" i="35" s="1"/>
  <c r="L224" i="35"/>
  <c r="M224" i="35" s="1"/>
  <c r="L216" i="35"/>
  <c r="M216" i="35" s="1"/>
  <c r="L217" i="35"/>
  <c r="M217" i="35" s="1"/>
  <c r="L104" i="35"/>
  <c r="M104" i="35" s="1"/>
  <c r="L139" i="35"/>
  <c r="M139" i="35" s="1"/>
  <c r="L123" i="35"/>
  <c r="M123" i="35" s="1"/>
  <c r="L107" i="35"/>
  <c r="M107" i="35" s="1"/>
  <c r="L17" i="35"/>
  <c r="M17" i="35" s="1"/>
  <c r="L209" i="35"/>
  <c r="M209" i="35" s="1"/>
  <c r="L299" i="35"/>
  <c r="M299" i="35" s="1"/>
  <c r="L291" i="35"/>
  <c r="M291" i="35" s="1"/>
  <c r="L267" i="35"/>
  <c r="M267" i="35" s="1"/>
  <c r="L259" i="35"/>
  <c r="M259" i="35" s="1"/>
  <c r="L255" i="35"/>
  <c r="M255" i="35" s="1"/>
  <c r="L247" i="35"/>
  <c r="M247" i="35" s="1"/>
  <c r="L243" i="35"/>
  <c r="M243" i="35" s="1"/>
  <c r="L239" i="35"/>
  <c r="M239" i="35" s="1"/>
  <c r="L231" i="35"/>
  <c r="M231" i="35" s="1"/>
  <c r="L203" i="35"/>
  <c r="M203" i="35" s="1"/>
  <c r="L199" i="35"/>
  <c r="M199" i="35" s="1"/>
  <c r="L195" i="35"/>
  <c r="M195" i="35" s="1"/>
  <c r="L184" i="35"/>
  <c r="M184" i="35" s="1"/>
  <c r="L164" i="35"/>
  <c r="M164" i="35" s="1"/>
  <c r="L156" i="35"/>
  <c r="M156" i="35" s="1"/>
  <c r="L152" i="35"/>
  <c r="M152" i="35" s="1"/>
  <c r="L148" i="35"/>
  <c r="M148" i="35" s="1"/>
  <c r="L90" i="35"/>
  <c r="M90" i="35" s="1"/>
  <c r="L82" i="35"/>
  <c r="M82" i="35" s="1"/>
  <c r="L78" i="35"/>
  <c r="M78" i="35" s="1"/>
  <c r="L74" i="35"/>
  <c r="M74" i="35" s="1"/>
  <c r="L12" i="35"/>
  <c r="M12" i="35" s="1"/>
  <c r="L265" i="35"/>
  <c r="M265" i="35" s="1"/>
  <c r="L40" i="35"/>
  <c r="M40" i="35" s="1"/>
  <c r="L290" i="35"/>
  <c r="M290" i="35" s="1"/>
  <c r="L274" i="35"/>
  <c r="M274" i="35" s="1"/>
  <c r="L270" i="35"/>
  <c r="M270" i="35" s="1"/>
  <c r="L266" i="35"/>
  <c r="M266" i="35" s="1"/>
  <c r="L254" i="35"/>
  <c r="M254" i="35" s="1"/>
  <c r="L238" i="35"/>
  <c r="M238" i="35" s="1"/>
  <c r="L226" i="35"/>
  <c r="M226" i="35" s="1"/>
  <c r="L206" i="35"/>
  <c r="M206" i="35" s="1"/>
  <c r="L198" i="35"/>
  <c r="M198" i="35" s="1"/>
  <c r="L159" i="35"/>
  <c r="M159" i="35" s="1"/>
  <c r="L155" i="35"/>
  <c r="M155" i="35" s="1"/>
  <c r="L147" i="35"/>
  <c r="M147" i="35" s="1"/>
  <c r="L143" i="35"/>
  <c r="M143" i="35" s="1"/>
  <c r="L93" i="35"/>
  <c r="M93" i="35" s="1"/>
  <c r="L35" i="35"/>
  <c r="M35" i="35" s="1"/>
  <c r="L190" i="35"/>
  <c r="M190" i="35" s="1"/>
  <c r="L279" i="35"/>
  <c r="M279" i="35" s="1"/>
  <c r="L181" i="35"/>
  <c r="M181" i="35" s="1"/>
  <c r="L177" i="35"/>
  <c r="M177" i="35" s="1"/>
  <c r="L173" i="35"/>
  <c r="M173" i="35" s="1"/>
  <c r="L169" i="35"/>
  <c r="M169" i="35" s="1"/>
  <c r="L157" i="35"/>
  <c r="M157" i="35" s="1"/>
  <c r="L153" i="35"/>
  <c r="M153" i="35" s="1"/>
  <c r="L149" i="35"/>
  <c r="M149" i="35" s="1"/>
  <c r="L138" i="35"/>
  <c r="M138" i="35" s="1"/>
  <c r="L131" i="35"/>
  <c r="M131" i="35" s="1"/>
  <c r="L108" i="35"/>
  <c r="M108" i="35" s="1"/>
  <c r="L72" i="35"/>
  <c r="M72" i="35" s="1"/>
  <c r="L34" i="35"/>
  <c r="M34" i="35" s="1"/>
  <c r="L30" i="35"/>
  <c r="M30" i="35" s="1"/>
  <c r="L26" i="35"/>
  <c r="M26" i="35" s="1"/>
  <c r="L11" i="35"/>
  <c r="M11" i="35" s="1"/>
  <c r="L111" i="35"/>
  <c r="M111" i="35" s="1"/>
  <c r="L285" i="35"/>
  <c r="M285" i="35" s="1"/>
  <c r="L277" i="35"/>
  <c r="M277" i="35" s="1"/>
  <c r="L273" i="35"/>
  <c r="M273" i="35" s="1"/>
  <c r="L269" i="35"/>
  <c r="M269" i="35" s="1"/>
  <c r="L261" i="35"/>
  <c r="M261" i="35" s="1"/>
  <c r="L253" i="35"/>
  <c r="M253" i="35" s="1"/>
  <c r="L245" i="35"/>
  <c r="M245" i="35" s="1"/>
  <c r="L237" i="35"/>
  <c r="M237" i="35" s="1"/>
  <c r="L229" i="35"/>
  <c r="M229" i="35" s="1"/>
  <c r="L210" i="35"/>
  <c r="M210" i="35" s="1"/>
  <c r="L176" i="35"/>
  <c r="M176" i="35" s="1"/>
  <c r="L172" i="35"/>
  <c r="M172" i="35" s="1"/>
  <c r="L134" i="35"/>
  <c r="M134" i="35" s="1"/>
  <c r="L97" i="35"/>
  <c r="M97" i="35" s="1"/>
  <c r="L29" i="35"/>
  <c r="M29" i="35" s="1"/>
  <c r="L163" i="35"/>
  <c r="M163" i="35" s="1"/>
  <c r="L47" i="35"/>
  <c r="M47" i="35" s="1"/>
  <c r="L302" i="35"/>
  <c r="M302" i="35" s="1"/>
  <c r="L272" i="35"/>
  <c r="M272" i="35" s="1"/>
  <c r="L220" i="35"/>
  <c r="M220" i="35" s="1"/>
  <c r="L197" i="35"/>
  <c r="M197" i="35" s="1"/>
  <c r="L178" i="35"/>
  <c r="M178" i="35" s="1"/>
  <c r="L166" i="35"/>
  <c r="M166" i="35" s="1"/>
  <c r="L154" i="35"/>
  <c r="M154" i="35" s="1"/>
  <c r="L132" i="35"/>
  <c r="M132" i="35" s="1"/>
  <c r="L124" i="35"/>
  <c r="M124" i="35" s="1"/>
  <c r="L116" i="35"/>
  <c r="M116" i="35" s="1"/>
  <c r="L92" i="35"/>
  <c r="M92" i="35" s="1"/>
  <c r="L81" i="35"/>
  <c r="M81" i="35" s="1"/>
  <c r="L77" i="35"/>
  <c r="M77" i="35" s="1"/>
  <c r="L69" i="35"/>
  <c r="M69" i="35" s="1"/>
  <c r="L65" i="35"/>
  <c r="M65" i="35" s="1"/>
  <c r="L58" i="35"/>
  <c r="M58" i="35" s="1"/>
  <c r="L54" i="35"/>
  <c r="M54" i="35" s="1"/>
  <c r="L50" i="35"/>
  <c r="M50" i="35" s="1"/>
  <c r="L31" i="35"/>
  <c r="M31" i="35" s="1"/>
  <c r="L27" i="35"/>
  <c r="M27" i="35" s="1"/>
  <c r="L19" i="35"/>
  <c r="M19" i="35" s="1"/>
  <c r="L15" i="35"/>
  <c r="M15" i="35" s="1"/>
  <c r="L301" i="35"/>
  <c r="M301" i="35" s="1"/>
  <c r="L297" i="35"/>
  <c r="M297" i="35" s="1"/>
  <c r="L67" i="35"/>
  <c r="M67" i="35" s="1"/>
  <c r="L60" i="35"/>
  <c r="M60" i="35" s="1"/>
  <c r="L53" i="35"/>
  <c r="M53" i="35" s="1"/>
  <c r="L49" i="35"/>
  <c r="M49" i="35" s="1"/>
  <c r="L13" i="35"/>
  <c r="M13" i="35" s="1"/>
  <c r="L236" i="35"/>
  <c r="M236" i="35" s="1"/>
  <c r="L250" i="35"/>
  <c r="M250" i="35" s="1"/>
  <c r="L286" i="35"/>
  <c r="M286" i="35" s="1"/>
  <c r="L278" i="35"/>
  <c r="M278" i="35" s="1"/>
  <c r="L271" i="35"/>
  <c r="M271" i="35" s="1"/>
  <c r="L230" i="35"/>
  <c r="M230" i="35" s="1"/>
  <c r="L52" i="35"/>
  <c r="M52" i="35" s="1"/>
  <c r="L48" i="35"/>
  <c r="M48" i="35" s="1"/>
  <c r="L41" i="35"/>
  <c r="M41" i="35" s="1"/>
  <c r="L160" i="35"/>
  <c r="M160" i="35" s="1"/>
  <c r="L127" i="35"/>
  <c r="M127" i="35" s="1"/>
  <c r="L62" i="35"/>
  <c r="M62" i="35" s="1"/>
  <c r="L263" i="35"/>
  <c r="M263" i="35" s="1"/>
  <c r="L260" i="35"/>
  <c r="M260" i="35" s="1"/>
  <c r="L252" i="35"/>
  <c r="M252" i="35" s="1"/>
  <c r="L225" i="35"/>
  <c r="M225" i="35" s="1"/>
  <c r="L144" i="35"/>
  <c r="M144" i="35" s="1"/>
  <c r="L122" i="35"/>
  <c r="M122" i="35" s="1"/>
  <c r="L114" i="35"/>
  <c r="M114" i="35" s="1"/>
  <c r="L80" i="35"/>
  <c r="M80" i="35" s="1"/>
  <c r="L76" i="35"/>
  <c r="M76" i="35" s="1"/>
  <c r="L246" i="35"/>
  <c r="M246" i="35" s="1"/>
  <c r="L204" i="35"/>
  <c r="M204" i="35" s="1"/>
  <c r="L200" i="35"/>
  <c r="M200" i="35" s="1"/>
  <c r="L193" i="35"/>
  <c r="M193" i="35" s="1"/>
  <c r="L179" i="35"/>
  <c r="M179" i="35" s="1"/>
  <c r="L282" i="35"/>
  <c r="M282" i="35" s="1"/>
  <c r="L133" i="35"/>
  <c r="M133" i="35" s="1"/>
  <c r="L84" i="35"/>
  <c r="M84" i="35" s="1"/>
  <c r="L298" i="35"/>
  <c r="M298" i="35" s="1"/>
  <c r="L241" i="35"/>
  <c r="M241" i="35" s="1"/>
  <c r="L192" i="35"/>
  <c r="M192" i="35" s="1"/>
  <c r="L94" i="35"/>
  <c r="M94" i="35" s="1"/>
  <c r="L202" i="35"/>
  <c r="M202" i="35" s="1"/>
  <c r="L283" i="35"/>
  <c r="M283" i="35" s="1"/>
  <c r="L232" i="35"/>
  <c r="M232" i="35" s="1"/>
  <c r="L228" i="35"/>
  <c r="M228" i="35" s="1"/>
  <c r="L222" i="35"/>
  <c r="M222" i="35" s="1"/>
  <c r="L215" i="35"/>
  <c r="M215" i="35" s="1"/>
  <c r="L211" i="35"/>
  <c r="M211" i="35" s="1"/>
  <c r="L208" i="35"/>
  <c r="M208" i="35" s="1"/>
  <c r="L187" i="35"/>
  <c r="M187" i="35" s="1"/>
  <c r="L168" i="35"/>
  <c r="M168" i="35" s="1"/>
  <c r="L105" i="35"/>
  <c r="M105" i="35" s="1"/>
  <c r="L96" i="35"/>
  <c r="M96" i="35" s="1"/>
  <c r="L85" i="35"/>
  <c r="M85" i="35" s="1"/>
  <c r="L70" i="35"/>
  <c r="M70" i="35" s="1"/>
  <c r="L66" i="35"/>
  <c r="M66" i="35" s="1"/>
  <c r="L59" i="35"/>
  <c r="M59" i="35" s="1"/>
  <c r="L201" i="35"/>
  <c r="M201" i="35" s="1"/>
  <c r="L118" i="35"/>
  <c r="M118" i="35" s="1"/>
  <c r="L14" i="35"/>
  <c r="M14" i="35" s="1"/>
  <c r="L51" i="35"/>
  <c r="M51" i="35" s="1"/>
  <c r="L256" i="35"/>
  <c r="M256" i="35" s="1"/>
  <c r="L126" i="35"/>
  <c r="M126" i="35" s="1"/>
  <c r="L22" i="35"/>
  <c r="M22" i="35" s="1"/>
  <c r="L174" i="35"/>
  <c r="M174" i="35" s="1"/>
  <c r="L183" i="35"/>
  <c r="M183" i="35" s="1"/>
  <c r="L186" i="35"/>
  <c r="M186" i="35" s="1"/>
  <c r="L42" i="35"/>
  <c r="M42" i="35" s="1"/>
  <c r="L167" i="35"/>
  <c r="M167" i="35" s="1"/>
  <c r="L289" i="35"/>
  <c r="M289" i="35" s="1"/>
  <c r="L275" i="35"/>
  <c r="M275" i="35" s="1"/>
  <c r="L248" i="35"/>
  <c r="M248" i="35" s="1"/>
  <c r="L234" i="35"/>
  <c r="M234" i="35" s="1"/>
  <c r="L227" i="35"/>
  <c r="M227" i="35" s="1"/>
  <c r="L214" i="35"/>
  <c r="M214" i="35" s="1"/>
  <c r="L205" i="35"/>
  <c r="M205" i="35" s="1"/>
  <c r="L185" i="35"/>
  <c r="M185" i="35" s="1"/>
  <c r="L175" i="35"/>
  <c r="M175" i="35" s="1"/>
  <c r="L165" i="35"/>
  <c r="M165" i="35" s="1"/>
  <c r="L158" i="35"/>
  <c r="M158" i="35" s="1"/>
  <c r="L145" i="35"/>
  <c r="M145" i="35" s="1"/>
  <c r="L129" i="35"/>
  <c r="M129" i="35" s="1"/>
  <c r="L112" i="35"/>
  <c r="M112" i="35" s="1"/>
  <c r="L109" i="35"/>
  <c r="M109" i="35" s="1"/>
  <c r="L63" i="35"/>
  <c r="M63" i="35" s="1"/>
  <c r="L46" i="35"/>
  <c r="M46" i="35" s="1"/>
  <c r="L212" i="35"/>
  <c r="M212" i="35" s="1"/>
  <c r="L38" i="35"/>
  <c r="M38" i="35" s="1"/>
  <c r="L194" i="35"/>
  <c r="M194" i="35" s="1"/>
  <c r="L125" i="35"/>
  <c r="M125" i="35" s="1"/>
  <c r="L61" i="35"/>
  <c r="M61" i="35" s="1"/>
  <c r="L281" i="35"/>
  <c r="M281" i="35" s="1"/>
  <c r="L258" i="35"/>
  <c r="M258" i="35" s="1"/>
  <c r="L242" i="35"/>
  <c r="M242" i="35" s="1"/>
  <c r="L233" i="35"/>
  <c r="M233" i="35" s="1"/>
  <c r="L287" i="35"/>
  <c r="M287" i="35" s="1"/>
  <c r="L257" i="35"/>
  <c r="M257" i="35" s="1"/>
  <c r="L219" i="35"/>
  <c r="M219" i="35" s="1"/>
  <c r="L162" i="35"/>
  <c r="M162" i="35" s="1"/>
  <c r="L130" i="35"/>
  <c r="M130" i="35" s="1"/>
  <c r="L95" i="35"/>
  <c r="M95" i="35" s="1"/>
  <c r="L86" i="35"/>
  <c r="M86" i="35" s="1"/>
  <c r="L68" i="35"/>
  <c r="M68" i="35" s="1"/>
  <c r="L45" i="35"/>
  <c r="M45" i="35" s="1"/>
  <c r="L300" i="35"/>
  <c r="M300" i="35" s="1"/>
  <c r="L89" i="35"/>
  <c r="M89" i="35" s="1"/>
  <c r="L21" i="35"/>
  <c r="M21" i="35" s="1"/>
  <c r="L249" i="35"/>
  <c r="M249" i="35" s="1"/>
  <c r="L295" i="35"/>
  <c r="M295" i="35" s="1"/>
  <c r="L244" i="35"/>
  <c r="M244" i="35" s="1"/>
  <c r="L235" i="35"/>
  <c r="M235" i="35" s="1"/>
  <c r="L218" i="35"/>
  <c r="M218" i="35" s="1"/>
  <c r="L207" i="35"/>
  <c r="M207" i="35" s="1"/>
  <c r="L189" i="35"/>
  <c r="M189" i="35" s="1"/>
  <c r="L180" i="35"/>
  <c r="M180" i="35" s="1"/>
  <c r="L161" i="35"/>
  <c r="M161" i="35" s="1"/>
  <c r="L121" i="35"/>
  <c r="M121" i="35" s="1"/>
  <c r="L115" i="35"/>
  <c r="M115" i="35" s="1"/>
  <c r="L103" i="35"/>
  <c r="M103" i="35" s="1"/>
  <c r="L57" i="35"/>
  <c r="M57" i="35" s="1"/>
  <c r="L28" i="35"/>
  <c r="M28" i="35" s="1"/>
  <c r="L119" i="35"/>
  <c r="M119" i="35" s="1"/>
  <c r="L55" i="35"/>
  <c r="M55" i="35" s="1"/>
  <c r="L135" i="35"/>
  <c r="M135" i="35" s="1"/>
  <c r="L43" i="35"/>
  <c r="M43" i="35" s="1"/>
  <c r="L276" i="35"/>
  <c r="M276" i="35" s="1"/>
  <c r="L196" i="35"/>
  <c r="M196" i="35" s="1"/>
  <c r="L182" i="35"/>
  <c r="M182" i="35" s="1"/>
  <c r="L150" i="35"/>
  <c r="M150" i="35" s="1"/>
  <c r="L120" i="35"/>
  <c r="M120" i="35" s="1"/>
  <c r="L23" i="35"/>
  <c r="M23" i="35" s="1"/>
  <c r="L292" i="35"/>
  <c r="M292" i="35" s="1"/>
  <c r="L262" i="35"/>
  <c r="M262" i="35" s="1"/>
  <c r="L251" i="35"/>
  <c r="M251" i="35" s="1"/>
  <c r="L221" i="35"/>
  <c r="M221" i="35" s="1"/>
  <c r="L170" i="35"/>
  <c r="M170" i="35" s="1"/>
  <c r="L128" i="35"/>
  <c r="M128" i="35" s="1"/>
  <c r="L106" i="35"/>
  <c r="M106" i="35" s="1"/>
  <c r="L98" i="35"/>
  <c r="M98" i="35" s="1"/>
  <c r="L56" i="35"/>
  <c r="M56" i="35" s="1"/>
  <c r="L33" i="35"/>
  <c r="M33" i="35" s="1"/>
  <c r="L25" i="35"/>
  <c r="M25" i="35" s="1"/>
  <c r="L171" i="35"/>
  <c r="M171" i="35" s="1"/>
  <c r="L39" i="35"/>
  <c r="M39" i="35" s="1"/>
  <c r="L293" i="35"/>
  <c r="M293" i="35" s="1"/>
  <c r="L79" i="35"/>
  <c r="M79" i="35" s="1"/>
  <c r="L151" i="35"/>
  <c r="M151" i="35" s="1"/>
  <c r="L87" i="35"/>
  <c r="M87" i="35" s="1"/>
  <c r="L71" i="35"/>
  <c r="M71" i="35" s="1"/>
  <c r="L91" i="35"/>
  <c r="M91" i="35" s="1"/>
  <c r="L73" i="35"/>
  <c r="M73" i="35" s="1"/>
  <c r="L10" i="35"/>
  <c r="M10" i="35" s="1"/>
  <c r="L137" i="35"/>
  <c r="M137" i="35" s="1"/>
  <c r="E9" i="21" l="1"/>
  <c r="F9" i="21"/>
  <c r="G9" i="21"/>
  <c r="H9" i="21"/>
  <c r="I9" i="21"/>
  <c r="J9" i="21"/>
  <c r="D9" i="21"/>
  <c r="A2" i="21"/>
  <c r="A3" i="21"/>
  <c r="A4" i="21"/>
  <c r="A5" i="21"/>
  <c r="A6" i="21"/>
  <c r="A7" i="21"/>
  <c r="A8" i="21"/>
  <c r="AA59" i="35" l="1"/>
  <c r="AB59" i="35" s="1"/>
  <c r="AA27" i="35"/>
  <c r="AB27" i="35" s="1"/>
  <c r="AA253" i="35"/>
  <c r="AB253" i="35" s="1"/>
  <c r="BD229" i="35"/>
  <c r="BE229" i="35" s="1"/>
  <c r="BF229" i="35" s="1"/>
  <c r="BD165" i="35"/>
  <c r="BE165" i="35" s="1"/>
  <c r="BF165" i="35" s="1"/>
  <c r="BD171" i="35"/>
  <c r="BE171" i="35" s="1"/>
  <c r="BF171" i="35" s="1"/>
  <c r="AA234" i="35"/>
  <c r="AB234" i="35" s="1"/>
  <c r="AA226" i="35"/>
  <c r="AB226" i="35" s="1"/>
  <c r="AA173" i="35"/>
  <c r="AB173" i="35" s="1"/>
  <c r="AA236" i="35"/>
  <c r="AB236" i="35" s="1"/>
  <c r="BD235" i="35"/>
  <c r="BE235" i="35" s="1"/>
  <c r="BF235" i="35" s="1"/>
  <c r="AA209" i="35"/>
  <c r="AB209" i="35" s="1"/>
  <c r="AA177" i="35"/>
  <c r="AB177" i="35" s="1"/>
  <c r="AA161" i="35"/>
  <c r="AB161" i="35" s="1"/>
  <c r="BD126" i="35"/>
  <c r="BE126" i="35" s="1"/>
  <c r="BF126" i="35" s="1"/>
  <c r="AA29" i="35"/>
  <c r="AB29" i="35" s="1"/>
  <c r="BD282" i="35"/>
  <c r="BE282" i="35" s="1"/>
  <c r="BF282" i="35" s="1"/>
  <c r="BD22" i="35"/>
  <c r="BE22" i="35" s="1"/>
  <c r="BF22" i="35" s="1"/>
  <c r="BD117" i="35"/>
  <c r="BE117" i="35" s="1"/>
  <c r="BF117" i="35" s="1"/>
  <c r="BD53" i="35"/>
  <c r="BE53" i="35" s="1"/>
  <c r="BF53" i="35" s="1"/>
  <c r="AA276" i="35"/>
  <c r="AB276" i="35" s="1"/>
  <c r="AA275" i="35"/>
  <c r="AB275" i="35" s="1"/>
  <c r="AA224" i="35"/>
  <c r="AB224" i="35" s="1"/>
  <c r="BD295" i="35"/>
  <c r="BE295" i="35" s="1"/>
  <c r="BF295" i="35" s="1"/>
  <c r="AA247" i="35"/>
  <c r="AB247" i="35" s="1"/>
  <c r="AA119" i="35"/>
  <c r="AB119" i="35" s="1"/>
  <c r="AA273" i="35"/>
  <c r="AB273" i="35" s="1"/>
  <c r="AA256" i="35"/>
  <c r="AB256" i="35" s="1"/>
  <c r="AA120" i="35"/>
  <c r="AB120" i="35" s="1"/>
  <c r="AA85" i="35"/>
  <c r="AB85" i="35" s="1"/>
  <c r="AA265" i="35"/>
  <c r="AB265" i="35" s="1"/>
  <c r="BD287" i="35"/>
  <c r="BE287" i="35" s="1"/>
  <c r="BF287" i="35" s="1"/>
  <c r="BD212" i="35"/>
  <c r="BE212" i="35" s="1"/>
  <c r="BF212" i="35" s="1"/>
  <c r="AA148" i="35"/>
  <c r="AB148" i="35" s="1"/>
  <c r="BD132" i="35"/>
  <c r="BE132" i="35" s="1"/>
  <c r="BF132" i="35" s="1"/>
  <c r="BD84" i="35"/>
  <c r="BE84" i="35" s="1"/>
  <c r="BF84" i="35" s="1"/>
  <c r="BD20" i="35"/>
  <c r="BE20" i="35" s="1"/>
  <c r="BF20" i="35" s="1"/>
  <c r="BD227" i="35"/>
  <c r="BE227" i="35" s="1"/>
  <c r="BF227" i="35" s="1"/>
  <c r="AA266" i="35"/>
  <c r="AB266" i="35" s="1"/>
  <c r="BD258" i="35"/>
  <c r="BE258" i="35" s="1"/>
  <c r="BF258" i="35" s="1"/>
  <c r="AA210" i="35"/>
  <c r="AB210" i="35" s="1"/>
  <c r="AA202" i="35"/>
  <c r="AB202" i="35" s="1"/>
  <c r="AA194" i="35"/>
  <c r="AB194" i="35" s="1"/>
  <c r="AA186" i="35"/>
  <c r="AB186" i="35" s="1"/>
  <c r="AA178" i="35"/>
  <c r="AB178" i="35" s="1"/>
  <c r="BD170" i="35"/>
  <c r="BE170" i="35" s="1"/>
  <c r="BF170" i="35" s="1"/>
  <c r="BD138" i="35"/>
  <c r="BE138" i="35" s="1"/>
  <c r="BF138" i="35" s="1"/>
  <c r="AA130" i="35"/>
  <c r="AB130" i="35" s="1"/>
  <c r="AA114" i="35"/>
  <c r="AB114" i="35" s="1"/>
  <c r="BD106" i="35"/>
  <c r="BE106" i="35" s="1"/>
  <c r="BF106" i="35" s="1"/>
  <c r="AA98" i="35"/>
  <c r="AB98" i="35" s="1"/>
  <c r="BD90" i="35"/>
  <c r="BE90" i="35" s="1"/>
  <c r="BF90" i="35" s="1"/>
  <c r="AA66" i="35"/>
  <c r="AB66" i="35" s="1"/>
  <c r="BD58" i="35"/>
  <c r="BE58" i="35" s="1"/>
  <c r="BF58" i="35" s="1"/>
  <c r="AA50" i="35"/>
  <c r="AB50" i="35" s="1"/>
  <c r="BD42" i="35"/>
  <c r="BE42" i="35" s="1"/>
  <c r="BF42" i="35" s="1"/>
  <c r="AA34" i="35"/>
  <c r="AB34" i="35" s="1"/>
  <c r="BD26" i="35"/>
  <c r="BE26" i="35" s="1"/>
  <c r="BF26" i="35" s="1"/>
  <c r="AA18" i="35"/>
  <c r="AB18" i="35" s="1"/>
  <c r="AA189" i="35"/>
  <c r="AB189" i="35" s="1"/>
  <c r="BD149" i="35"/>
  <c r="BE149" i="35" s="1"/>
  <c r="BF149" i="35" s="1"/>
  <c r="AA109" i="35"/>
  <c r="AB109" i="35" s="1"/>
  <c r="AA93" i="35"/>
  <c r="AB93" i="35" s="1"/>
  <c r="BD268" i="35"/>
  <c r="BE268" i="35" s="1"/>
  <c r="BF268" i="35" s="1"/>
  <c r="BD299" i="35"/>
  <c r="BE299" i="35" s="1"/>
  <c r="BF299" i="35" s="1"/>
  <c r="BD99" i="35"/>
  <c r="BE99" i="35" s="1"/>
  <c r="BF99" i="35" s="1"/>
  <c r="BD289" i="35"/>
  <c r="BE289" i="35" s="1"/>
  <c r="BF289" i="35" s="1"/>
  <c r="AA257" i="35"/>
  <c r="AB257" i="35" s="1"/>
  <c r="AA201" i="35"/>
  <c r="AB201" i="35" s="1"/>
  <c r="AA193" i="35"/>
  <c r="AB193" i="35" s="1"/>
  <c r="AA185" i="35"/>
  <c r="AB185" i="35" s="1"/>
  <c r="AA169" i="35"/>
  <c r="AB169" i="35" s="1"/>
  <c r="AA129" i="35"/>
  <c r="AB129" i="35" s="1"/>
  <c r="AA121" i="35"/>
  <c r="AB121" i="35" s="1"/>
  <c r="AA113" i="35"/>
  <c r="AB113" i="35" s="1"/>
  <c r="BD105" i="35"/>
  <c r="BE105" i="35" s="1"/>
  <c r="BF105" i="35" s="1"/>
  <c r="BD97" i="35"/>
  <c r="BE97" i="35" s="1"/>
  <c r="BF97" i="35" s="1"/>
  <c r="AA89" i="35"/>
  <c r="AB89" i="35" s="1"/>
  <c r="AA65" i="35"/>
  <c r="AB65" i="35" s="1"/>
  <c r="AA57" i="35"/>
  <c r="AB57" i="35" s="1"/>
  <c r="AA49" i="35"/>
  <c r="AB49" i="35" s="1"/>
  <c r="AA41" i="35"/>
  <c r="AB41" i="35" s="1"/>
  <c r="AA33" i="35"/>
  <c r="AB33" i="35" s="1"/>
  <c r="AA69" i="35"/>
  <c r="AB69" i="35" s="1"/>
  <c r="BD13" i="35"/>
  <c r="BE13" i="35" s="1"/>
  <c r="BF13" i="35" s="1"/>
  <c r="BD116" i="35"/>
  <c r="BE116" i="35" s="1"/>
  <c r="BF116" i="35" s="1"/>
  <c r="BD36" i="35"/>
  <c r="BE36" i="35" s="1"/>
  <c r="BF36" i="35" s="1"/>
  <c r="AA267" i="35"/>
  <c r="AB267" i="35" s="1"/>
  <c r="AA155" i="35"/>
  <c r="AB155" i="35" s="1"/>
  <c r="BD297" i="35"/>
  <c r="BE297" i="35" s="1"/>
  <c r="BF297" i="35" s="1"/>
  <c r="AA249" i="35"/>
  <c r="AB249" i="35" s="1"/>
  <c r="BD233" i="35"/>
  <c r="BE233" i="35" s="1"/>
  <c r="BF233" i="35" s="1"/>
  <c r="AA288" i="35"/>
  <c r="AB288" i="35" s="1"/>
  <c r="AA264" i="35"/>
  <c r="AB264" i="35" s="1"/>
  <c r="BD248" i="35"/>
  <c r="BE248" i="35" s="1"/>
  <c r="BF248" i="35" s="1"/>
  <c r="AA240" i="35"/>
  <c r="AB240" i="35" s="1"/>
  <c r="BD192" i="35"/>
  <c r="BE192" i="35" s="1"/>
  <c r="BF192" i="35" s="1"/>
  <c r="AA184" i="35"/>
  <c r="AB184" i="35" s="1"/>
  <c r="BD176" i="35"/>
  <c r="BE176" i="35" s="1"/>
  <c r="BF176" i="35" s="1"/>
  <c r="BD168" i="35"/>
  <c r="BE168" i="35" s="1"/>
  <c r="BF168" i="35" s="1"/>
  <c r="AA160" i="35"/>
  <c r="AB160" i="35" s="1"/>
  <c r="BD144" i="35"/>
  <c r="BE144" i="35" s="1"/>
  <c r="BF144" i="35" s="1"/>
  <c r="AA136" i="35"/>
  <c r="AB136" i="35" s="1"/>
  <c r="AA112" i="35"/>
  <c r="AB112" i="35" s="1"/>
  <c r="AA104" i="35"/>
  <c r="AB104" i="35" s="1"/>
  <c r="AA96" i="35"/>
  <c r="AB96" i="35" s="1"/>
  <c r="AA88" i="35"/>
  <c r="AB88" i="35" s="1"/>
  <c r="BD80" i="35"/>
  <c r="BE80" i="35" s="1"/>
  <c r="BF80" i="35" s="1"/>
  <c r="AA72" i="35"/>
  <c r="AB72" i="35" s="1"/>
  <c r="AA64" i="35"/>
  <c r="AB64" i="35" s="1"/>
  <c r="BD48" i="35"/>
  <c r="BE48" i="35" s="1"/>
  <c r="BF48" i="35" s="1"/>
  <c r="AA40" i="35"/>
  <c r="AB40" i="35" s="1"/>
  <c r="BD32" i="35"/>
  <c r="BE32" i="35" s="1"/>
  <c r="BF32" i="35" s="1"/>
  <c r="AA24" i="35"/>
  <c r="AB24" i="35" s="1"/>
  <c r="AA16" i="35"/>
  <c r="AB16" i="35" s="1"/>
  <c r="AA46" i="35"/>
  <c r="AB46" i="35" s="1"/>
  <c r="BD30" i="35"/>
  <c r="BE30" i="35" s="1"/>
  <c r="BF30" i="35" s="1"/>
  <c r="AA156" i="35"/>
  <c r="AB156" i="35" s="1"/>
  <c r="BD211" i="35"/>
  <c r="BE211" i="35" s="1"/>
  <c r="BF211" i="35" s="1"/>
  <c r="AA83" i="35"/>
  <c r="AB83" i="35" s="1"/>
  <c r="AA279" i="35"/>
  <c r="AB279" i="35" s="1"/>
  <c r="BD271" i="35"/>
  <c r="BE271" i="35" s="1"/>
  <c r="BF271" i="35" s="1"/>
  <c r="BD263" i="35"/>
  <c r="BE263" i="35" s="1"/>
  <c r="BF263" i="35" s="1"/>
  <c r="AA231" i="35"/>
  <c r="AB231" i="35" s="1"/>
  <c r="BD223" i="35"/>
  <c r="BE223" i="35" s="1"/>
  <c r="BF223" i="35" s="1"/>
  <c r="AA215" i="35"/>
  <c r="AB215" i="35" s="1"/>
  <c r="BD207" i="35"/>
  <c r="BE207" i="35" s="1"/>
  <c r="BF207" i="35" s="1"/>
  <c r="BD191" i="35"/>
  <c r="BE191" i="35" s="1"/>
  <c r="BF191" i="35" s="1"/>
  <c r="AA183" i="35"/>
  <c r="AB183" i="35" s="1"/>
  <c r="AA175" i="35"/>
  <c r="AB175" i="35" s="1"/>
  <c r="AA159" i="35"/>
  <c r="AB159" i="35" s="1"/>
  <c r="AA151" i="35"/>
  <c r="AB151" i="35" s="1"/>
  <c r="BD143" i="35"/>
  <c r="BE143" i="35" s="1"/>
  <c r="BF143" i="35" s="1"/>
  <c r="BD135" i="35"/>
  <c r="BE135" i="35" s="1"/>
  <c r="BF135" i="35" s="1"/>
  <c r="BD127" i="35"/>
  <c r="BE127" i="35" s="1"/>
  <c r="BF127" i="35" s="1"/>
  <c r="AA111" i="35"/>
  <c r="AB111" i="35" s="1"/>
  <c r="BD103" i="35"/>
  <c r="BE103" i="35" s="1"/>
  <c r="BF103" i="35" s="1"/>
  <c r="AA95" i="35"/>
  <c r="AB95" i="35" s="1"/>
  <c r="AA87" i="35"/>
  <c r="AB87" i="35" s="1"/>
  <c r="AA79" i="35"/>
  <c r="AB79" i="35" s="1"/>
  <c r="AA71" i="35"/>
  <c r="AB71" i="35" s="1"/>
  <c r="AA63" i="35"/>
  <c r="AB63" i="35" s="1"/>
  <c r="AA55" i="35"/>
  <c r="AB55" i="35" s="1"/>
  <c r="BD47" i="35"/>
  <c r="BE47" i="35" s="1"/>
  <c r="BF47" i="35" s="1"/>
  <c r="BD39" i="35"/>
  <c r="BE39" i="35" s="1"/>
  <c r="BF39" i="35" s="1"/>
  <c r="BD31" i="35"/>
  <c r="BE31" i="35" s="1"/>
  <c r="BF31" i="35" s="1"/>
  <c r="BD23" i="35"/>
  <c r="BE23" i="35" s="1"/>
  <c r="BF23" i="35" s="1"/>
  <c r="BD15" i="35"/>
  <c r="BE15" i="35" s="1"/>
  <c r="BF15" i="35" s="1"/>
  <c r="AA274" i="35"/>
  <c r="AB274" i="35" s="1"/>
  <c r="BD274" i="35"/>
  <c r="BE274" i="35" s="1"/>
  <c r="BF274" i="35" s="1"/>
  <c r="AA258" i="35"/>
  <c r="AB258" i="35" s="1"/>
  <c r="AA162" i="35"/>
  <c r="AB162" i="35" s="1"/>
  <c r="BD162" i="35"/>
  <c r="BE162" i="35" s="1"/>
  <c r="BF162" i="35" s="1"/>
  <c r="BD154" i="35"/>
  <c r="BE154" i="35" s="1"/>
  <c r="BF154" i="35" s="1"/>
  <c r="AA154" i="35"/>
  <c r="AB154" i="35" s="1"/>
  <c r="AA217" i="35"/>
  <c r="AB217" i="35" s="1"/>
  <c r="BD217" i="35"/>
  <c r="BE217" i="35" s="1"/>
  <c r="BF217" i="35" s="1"/>
  <c r="AA232" i="35"/>
  <c r="AB232" i="35" s="1"/>
  <c r="BD232" i="35"/>
  <c r="BE232" i="35" s="1"/>
  <c r="BF232" i="35" s="1"/>
  <c r="AA216" i="35"/>
  <c r="AB216" i="35" s="1"/>
  <c r="BD216" i="35"/>
  <c r="BE216" i="35" s="1"/>
  <c r="BF216" i="35" s="1"/>
  <c r="AA200" i="35"/>
  <c r="AB200" i="35" s="1"/>
  <c r="BD200" i="35"/>
  <c r="BE200" i="35" s="1"/>
  <c r="BF200" i="35" s="1"/>
  <c r="AA152" i="35"/>
  <c r="AB152" i="35" s="1"/>
  <c r="BD152" i="35"/>
  <c r="BE152" i="35" s="1"/>
  <c r="BF152" i="35" s="1"/>
  <c r="BD136" i="35"/>
  <c r="BE136" i="35" s="1"/>
  <c r="BF136" i="35" s="1"/>
  <c r="AA128" i="35"/>
  <c r="AB128" i="35" s="1"/>
  <c r="BD128" i="35"/>
  <c r="BE128" i="35" s="1"/>
  <c r="BF128" i="35" s="1"/>
  <c r="AA56" i="35"/>
  <c r="AB56" i="35" s="1"/>
  <c r="BD56" i="35"/>
  <c r="BE56" i="35" s="1"/>
  <c r="BF56" i="35" s="1"/>
  <c r="AA250" i="35"/>
  <c r="AB250" i="35" s="1"/>
  <c r="BD250" i="35"/>
  <c r="BE250" i="35" s="1"/>
  <c r="BF250" i="35" s="1"/>
  <c r="BD239" i="35"/>
  <c r="BE239" i="35" s="1"/>
  <c r="BF239" i="35" s="1"/>
  <c r="AA239" i="35"/>
  <c r="AB239" i="35" s="1"/>
  <c r="AA199" i="35"/>
  <c r="AB199" i="35" s="1"/>
  <c r="BD199" i="35"/>
  <c r="BE199" i="35" s="1"/>
  <c r="BF199" i="35" s="1"/>
  <c r="BD95" i="35"/>
  <c r="BE95" i="35" s="1"/>
  <c r="BF95" i="35" s="1"/>
  <c r="BD87" i="35"/>
  <c r="BE87" i="35" s="1"/>
  <c r="BF87" i="35" s="1"/>
  <c r="AA31" i="35"/>
  <c r="AB31" i="35" s="1"/>
  <c r="AA153" i="35"/>
  <c r="AB153" i="35" s="1"/>
  <c r="BD153" i="35"/>
  <c r="BE153" i="35" s="1"/>
  <c r="BF153" i="35" s="1"/>
  <c r="BD272" i="35"/>
  <c r="BE272" i="35" s="1"/>
  <c r="BF272" i="35" s="1"/>
  <c r="AA272" i="35"/>
  <c r="AB272" i="35" s="1"/>
  <c r="AA302" i="35"/>
  <c r="AB302" i="35" s="1"/>
  <c r="BD302" i="35"/>
  <c r="BE302" i="35" s="1"/>
  <c r="BF302" i="35" s="1"/>
  <c r="AA294" i="35"/>
  <c r="AB294" i="35" s="1"/>
  <c r="BD294" i="35"/>
  <c r="BE294" i="35" s="1"/>
  <c r="BF294" i="35" s="1"/>
  <c r="AA278" i="35"/>
  <c r="AB278" i="35" s="1"/>
  <c r="BD278" i="35"/>
  <c r="BE278" i="35" s="1"/>
  <c r="BF278" i="35" s="1"/>
  <c r="BD262" i="35"/>
  <c r="BE262" i="35" s="1"/>
  <c r="BF262" i="35" s="1"/>
  <c r="AA262" i="35"/>
  <c r="AB262" i="35" s="1"/>
  <c r="AA238" i="35"/>
  <c r="AB238" i="35" s="1"/>
  <c r="BD238" i="35"/>
  <c r="BE238" i="35" s="1"/>
  <c r="BF238" i="35" s="1"/>
  <c r="AA230" i="35"/>
  <c r="AB230" i="35" s="1"/>
  <c r="BD230" i="35"/>
  <c r="BE230" i="35" s="1"/>
  <c r="BF230" i="35" s="1"/>
  <c r="AA222" i="35"/>
  <c r="AB222" i="35" s="1"/>
  <c r="BD222" i="35"/>
  <c r="BE222" i="35" s="1"/>
  <c r="BF222" i="35" s="1"/>
  <c r="BD214" i="35"/>
  <c r="BE214" i="35" s="1"/>
  <c r="BF214" i="35" s="1"/>
  <c r="AA214" i="35"/>
  <c r="AB214" i="35" s="1"/>
  <c r="AA206" i="35"/>
  <c r="AB206" i="35" s="1"/>
  <c r="BD206" i="35"/>
  <c r="BE206" i="35" s="1"/>
  <c r="BF206" i="35" s="1"/>
  <c r="AA190" i="35"/>
  <c r="AB190" i="35" s="1"/>
  <c r="BD190" i="35"/>
  <c r="BE190" i="35" s="1"/>
  <c r="BF190" i="35" s="1"/>
  <c r="AA182" i="35"/>
  <c r="AB182" i="35" s="1"/>
  <c r="BD182" i="35"/>
  <c r="BE182" i="35" s="1"/>
  <c r="BF182" i="35" s="1"/>
  <c r="AA174" i="35"/>
  <c r="AB174" i="35" s="1"/>
  <c r="BD174" i="35"/>
  <c r="BE174" i="35" s="1"/>
  <c r="BF174" i="35" s="1"/>
  <c r="AA166" i="35"/>
  <c r="AB166" i="35" s="1"/>
  <c r="BD166" i="35"/>
  <c r="BE166" i="35" s="1"/>
  <c r="BF166" i="35" s="1"/>
  <c r="AA150" i="35"/>
  <c r="AB150" i="35" s="1"/>
  <c r="BD150" i="35"/>
  <c r="BE150" i="35" s="1"/>
  <c r="BF150" i="35" s="1"/>
  <c r="AA142" i="35"/>
  <c r="AB142" i="35" s="1"/>
  <c r="BD142" i="35"/>
  <c r="BE142" i="35" s="1"/>
  <c r="BF142" i="35" s="1"/>
  <c r="AA134" i="35"/>
  <c r="AB134" i="35" s="1"/>
  <c r="BD134" i="35"/>
  <c r="BE134" i="35" s="1"/>
  <c r="BF134" i="35" s="1"/>
  <c r="AA118" i="35"/>
  <c r="AB118" i="35" s="1"/>
  <c r="BD118" i="35"/>
  <c r="BE118" i="35" s="1"/>
  <c r="BF118" i="35" s="1"/>
  <c r="AA110" i="35"/>
  <c r="AB110" i="35" s="1"/>
  <c r="BD110" i="35"/>
  <c r="BE110" i="35" s="1"/>
  <c r="BF110" i="35" s="1"/>
  <c r="AA102" i="35"/>
  <c r="AB102" i="35" s="1"/>
  <c r="BD102" i="35"/>
  <c r="BE102" i="35" s="1"/>
  <c r="BF102" i="35" s="1"/>
  <c r="BD94" i="35"/>
  <c r="BE94" i="35" s="1"/>
  <c r="BF94" i="35" s="1"/>
  <c r="AA94" i="35"/>
  <c r="AB94" i="35" s="1"/>
  <c r="AA86" i="35"/>
  <c r="AB86" i="35" s="1"/>
  <c r="BD86" i="35"/>
  <c r="BE86" i="35" s="1"/>
  <c r="BF86" i="35" s="1"/>
  <c r="BD70" i="35"/>
  <c r="BE70" i="35" s="1"/>
  <c r="BF70" i="35" s="1"/>
  <c r="AA70" i="35"/>
  <c r="AB70" i="35" s="1"/>
  <c r="AA62" i="35"/>
  <c r="AB62" i="35" s="1"/>
  <c r="BD62" i="35"/>
  <c r="BE62" i="35" s="1"/>
  <c r="BF62" i="35" s="1"/>
  <c r="BD54" i="35"/>
  <c r="BE54" i="35" s="1"/>
  <c r="BF54" i="35" s="1"/>
  <c r="AA54" i="35"/>
  <c r="AB54" i="35" s="1"/>
  <c r="AA38" i="35"/>
  <c r="AB38" i="35" s="1"/>
  <c r="BD38" i="35"/>
  <c r="BE38" i="35" s="1"/>
  <c r="BF38" i="35" s="1"/>
  <c r="AA282" i="35"/>
  <c r="AB282" i="35" s="1"/>
  <c r="AA281" i="35"/>
  <c r="AB281" i="35" s="1"/>
  <c r="BD281" i="35"/>
  <c r="BE281" i="35" s="1"/>
  <c r="BF281" i="35" s="1"/>
  <c r="AA225" i="35"/>
  <c r="AB225" i="35" s="1"/>
  <c r="BD225" i="35"/>
  <c r="BE225" i="35" s="1"/>
  <c r="BF225" i="35" s="1"/>
  <c r="BD209" i="35"/>
  <c r="BE209" i="35" s="1"/>
  <c r="BF209" i="35" s="1"/>
  <c r="BD169" i="35"/>
  <c r="BE169" i="35" s="1"/>
  <c r="BF169" i="35" s="1"/>
  <c r="AA296" i="35"/>
  <c r="AB296" i="35" s="1"/>
  <c r="BD296" i="35"/>
  <c r="BE296" i="35" s="1"/>
  <c r="BF296" i="35" s="1"/>
  <c r="AA286" i="35"/>
  <c r="AB286" i="35" s="1"/>
  <c r="BD286" i="35"/>
  <c r="BE286" i="35" s="1"/>
  <c r="BF286" i="35" s="1"/>
  <c r="AA270" i="35"/>
  <c r="AB270" i="35" s="1"/>
  <c r="BD270" i="35"/>
  <c r="BE270" i="35" s="1"/>
  <c r="BF270" i="35" s="1"/>
  <c r="AA246" i="35"/>
  <c r="AB246" i="35" s="1"/>
  <c r="BD246" i="35"/>
  <c r="BE246" i="35" s="1"/>
  <c r="BF246" i="35" s="1"/>
  <c r="AA198" i="35"/>
  <c r="AB198" i="35" s="1"/>
  <c r="BD198" i="35"/>
  <c r="BE198" i="35" s="1"/>
  <c r="BF198" i="35" s="1"/>
  <c r="BD158" i="35"/>
  <c r="BE158" i="35" s="1"/>
  <c r="BF158" i="35" s="1"/>
  <c r="AA158" i="35"/>
  <c r="AB158" i="35" s="1"/>
  <c r="AA301" i="35"/>
  <c r="AB301" i="35" s="1"/>
  <c r="BD301" i="35"/>
  <c r="BE301" i="35" s="1"/>
  <c r="BF301" i="35" s="1"/>
  <c r="AA293" i="35"/>
  <c r="AB293" i="35" s="1"/>
  <c r="BD293" i="35"/>
  <c r="BE293" i="35" s="1"/>
  <c r="BF293" i="35" s="1"/>
  <c r="AA285" i="35"/>
  <c r="AB285" i="35" s="1"/>
  <c r="BD285" i="35"/>
  <c r="BE285" i="35" s="1"/>
  <c r="BF285" i="35" s="1"/>
  <c r="AA277" i="35"/>
  <c r="AB277" i="35" s="1"/>
  <c r="BD277" i="35"/>
  <c r="BE277" i="35" s="1"/>
  <c r="BF277" i="35" s="1"/>
  <c r="AA269" i="35"/>
  <c r="AB269" i="35" s="1"/>
  <c r="BD269" i="35"/>
  <c r="BE269" i="35" s="1"/>
  <c r="BF269" i="35" s="1"/>
  <c r="BD261" i="35"/>
  <c r="BE261" i="35" s="1"/>
  <c r="BF261" i="35" s="1"/>
  <c r="AA261" i="35"/>
  <c r="AB261" i="35" s="1"/>
  <c r="AA245" i="35"/>
  <c r="AB245" i="35" s="1"/>
  <c r="BD245" i="35"/>
  <c r="BE245" i="35" s="1"/>
  <c r="BF245" i="35" s="1"/>
  <c r="BD237" i="35"/>
  <c r="BE237" i="35" s="1"/>
  <c r="BF237" i="35" s="1"/>
  <c r="AA237" i="35"/>
  <c r="AB237" i="35" s="1"/>
  <c r="AA221" i="35"/>
  <c r="AB221" i="35" s="1"/>
  <c r="BD221" i="35"/>
  <c r="BE221" i="35" s="1"/>
  <c r="BF221" i="35" s="1"/>
  <c r="AA213" i="35"/>
  <c r="AB213" i="35" s="1"/>
  <c r="BD213" i="35"/>
  <c r="BE213" i="35" s="1"/>
  <c r="BF213" i="35" s="1"/>
  <c r="AA205" i="35"/>
  <c r="AB205" i="35" s="1"/>
  <c r="BD205" i="35"/>
  <c r="BE205" i="35" s="1"/>
  <c r="BF205" i="35" s="1"/>
  <c r="BD197" i="35"/>
  <c r="BE197" i="35" s="1"/>
  <c r="BF197" i="35" s="1"/>
  <c r="AA197" i="35"/>
  <c r="AB197" i="35" s="1"/>
  <c r="AA181" i="35"/>
  <c r="AB181" i="35" s="1"/>
  <c r="BD181" i="35"/>
  <c r="BE181" i="35" s="1"/>
  <c r="BF181" i="35" s="1"/>
  <c r="AA157" i="35"/>
  <c r="AB157" i="35" s="1"/>
  <c r="BD157" i="35"/>
  <c r="BE157" i="35" s="1"/>
  <c r="BF157" i="35" s="1"/>
  <c r="AA141" i="35"/>
  <c r="AB141" i="35" s="1"/>
  <c r="BD141" i="35"/>
  <c r="BE141" i="35" s="1"/>
  <c r="BF141" i="35" s="1"/>
  <c r="AA133" i="35"/>
  <c r="AB133" i="35" s="1"/>
  <c r="BD133" i="35"/>
  <c r="BE133" i="35" s="1"/>
  <c r="BF133" i="35" s="1"/>
  <c r="BD125" i="35"/>
  <c r="BE125" i="35" s="1"/>
  <c r="BF125" i="35" s="1"/>
  <c r="AA125" i="35"/>
  <c r="AB125" i="35" s="1"/>
  <c r="AA101" i="35"/>
  <c r="AB101" i="35" s="1"/>
  <c r="BD101" i="35"/>
  <c r="BE101" i="35" s="1"/>
  <c r="BF101" i="35" s="1"/>
  <c r="AA77" i="35"/>
  <c r="AB77" i="35" s="1"/>
  <c r="BD77" i="35"/>
  <c r="BE77" i="35" s="1"/>
  <c r="BF77" i="35" s="1"/>
  <c r="AA61" i="35"/>
  <c r="AB61" i="35" s="1"/>
  <c r="BD61" i="35"/>
  <c r="BE61" i="35" s="1"/>
  <c r="BF61" i="35" s="1"/>
  <c r="AA45" i="35"/>
  <c r="AB45" i="35" s="1"/>
  <c r="BD45" i="35"/>
  <c r="BE45" i="35" s="1"/>
  <c r="BF45" i="35" s="1"/>
  <c r="AA37" i="35"/>
  <c r="AB37" i="35" s="1"/>
  <c r="BD37" i="35"/>
  <c r="BE37" i="35" s="1"/>
  <c r="BF37" i="35" s="1"/>
  <c r="AA290" i="35"/>
  <c r="AB290" i="35" s="1"/>
  <c r="BD290" i="35"/>
  <c r="BE290" i="35" s="1"/>
  <c r="BF290" i="35" s="1"/>
  <c r="AA122" i="35"/>
  <c r="AB122" i="35" s="1"/>
  <c r="BD122" i="35"/>
  <c r="BE122" i="35" s="1"/>
  <c r="BF122" i="35" s="1"/>
  <c r="AA297" i="35"/>
  <c r="AB297" i="35" s="1"/>
  <c r="AA241" i="35"/>
  <c r="AB241" i="35" s="1"/>
  <c r="BD241" i="35"/>
  <c r="BE241" i="35" s="1"/>
  <c r="BF241" i="35" s="1"/>
  <c r="AA167" i="35"/>
  <c r="AB167" i="35" s="1"/>
  <c r="BD167" i="35"/>
  <c r="BE167" i="35" s="1"/>
  <c r="BF167" i="35" s="1"/>
  <c r="AA300" i="35"/>
  <c r="AB300" i="35" s="1"/>
  <c r="BD300" i="35"/>
  <c r="BE300" i="35" s="1"/>
  <c r="BF300" i="35" s="1"/>
  <c r="AA260" i="35"/>
  <c r="AB260" i="35" s="1"/>
  <c r="BD260" i="35"/>
  <c r="BE260" i="35" s="1"/>
  <c r="BF260" i="35" s="1"/>
  <c r="AA204" i="35"/>
  <c r="AB204" i="35" s="1"/>
  <c r="BD204" i="35"/>
  <c r="BE204" i="35" s="1"/>
  <c r="BF204" i="35" s="1"/>
  <c r="AA196" i="35"/>
  <c r="AB196" i="35" s="1"/>
  <c r="BD196" i="35"/>
  <c r="BE196" i="35" s="1"/>
  <c r="BF196" i="35" s="1"/>
  <c r="AA188" i="35"/>
  <c r="AB188" i="35" s="1"/>
  <c r="BD188" i="35"/>
  <c r="BE188" i="35" s="1"/>
  <c r="BF188" i="35" s="1"/>
  <c r="AA180" i="35"/>
  <c r="AB180" i="35" s="1"/>
  <c r="BD180" i="35"/>
  <c r="BE180" i="35" s="1"/>
  <c r="BF180" i="35" s="1"/>
  <c r="AA172" i="35"/>
  <c r="AB172" i="35" s="1"/>
  <c r="BD172" i="35"/>
  <c r="BE172" i="35" s="1"/>
  <c r="BF172" i="35" s="1"/>
  <c r="AA164" i="35"/>
  <c r="AB164" i="35" s="1"/>
  <c r="BD164" i="35"/>
  <c r="BE164" i="35" s="1"/>
  <c r="BF164" i="35" s="1"/>
  <c r="BD148" i="35"/>
  <c r="BE148" i="35" s="1"/>
  <c r="BF148" i="35" s="1"/>
  <c r="AA140" i="35"/>
  <c r="AB140" i="35" s="1"/>
  <c r="BD140" i="35"/>
  <c r="BE140" i="35" s="1"/>
  <c r="BF140" i="35" s="1"/>
  <c r="AA124" i="35"/>
  <c r="AB124" i="35" s="1"/>
  <c r="BD124" i="35"/>
  <c r="BE124" i="35" s="1"/>
  <c r="BF124" i="35" s="1"/>
  <c r="AA108" i="35"/>
  <c r="AB108" i="35" s="1"/>
  <c r="BD108" i="35"/>
  <c r="BE108" i="35" s="1"/>
  <c r="BF108" i="35" s="1"/>
  <c r="AA100" i="35"/>
  <c r="AB100" i="35" s="1"/>
  <c r="BD100" i="35"/>
  <c r="BE100" i="35" s="1"/>
  <c r="BF100" i="35" s="1"/>
  <c r="AA92" i="35"/>
  <c r="AB92" i="35" s="1"/>
  <c r="BD92" i="35"/>
  <c r="BE92" i="35" s="1"/>
  <c r="BF92" i="35" s="1"/>
  <c r="AA76" i="35"/>
  <c r="AB76" i="35" s="1"/>
  <c r="BD76" i="35"/>
  <c r="BE76" i="35" s="1"/>
  <c r="BF76" i="35" s="1"/>
  <c r="BD68" i="35"/>
  <c r="BE68" i="35" s="1"/>
  <c r="BF68" i="35" s="1"/>
  <c r="AA68" i="35"/>
  <c r="AB68" i="35" s="1"/>
  <c r="AA60" i="35"/>
  <c r="AB60" i="35" s="1"/>
  <c r="BD60" i="35"/>
  <c r="BE60" i="35" s="1"/>
  <c r="BF60" i="35" s="1"/>
  <c r="AA52" i="35"/>
  <c r="AB52" i="35" s="1"/>
  <c r="BD52" i="35"/>
  <c r="BE52" i="35" s="1"/>
  <c r="BF52" i="35" s="1"/>
  <c r="AA44" i="35"/>
  <c r="AB44" i="35" s="1"/>
  <c r="BD44" i="35"/>
  <c r="BE44" i="35" s="1"/>
  <c r="BF44" i="35" s="1"/>
  <c r="AA28" i="35"/>
  <c r="AB28" i="35" s="1"/>
  <c r="BD28" i="35"/>
  <c r="BE28" i="35" s="1"/>
  <c r="BF28" i="35" s="1"/>
  <c r="AA12" i="35"/>
  <c r="AB12" i="35" s="1"/>
  <c r="BD12" i="35"/>
  <c r="BE12" i="35" s="1"/>
  <c r="BF12" i="35" s="1"/>
  <c r="AA298" i="35"/>
  <c r="AB298" i="35" s="1"/>
  <c r="BD298" i="35"/>
  <c r="BE298" i="35" s="1"/>
  <c r="BF298" i="35" s="1"/>
  <c r="BD218" i="35"/>
  <c r="BE218" i="35" s="1"/>
  <c r="BF218" i="35" s="1"/>
  <c r="AA218" i="35"/>
  <c r="AB218" i="35" s="1"/>
  <c r="AA280" i="35"/>
  <c r="AB280" i="35" s="1"/>
  <c r="BD280" i="35"/>
  <c r="BE280" i="35" s="1"/>
  <c r="BF280" i="35" s="1"/>
  <c r="AA292" i="35"/>
  <c r="AB292" i="35" s="1"/>
  <c r="BD292" i="35"/>
  <c r="BE292" i="35" s="1"/>
  <c r="BF292" i="35" s="1"/>
  <c r="BD284" i="35"/>
  <c r="BE284" i="35" s="1"/>
  <c r="BF284" i="35" s="1"/>
  <c r="AA284" i="35"/>
  <c r="AB284" i="35" s="1"/>
  <c r="AA244" i="35"/>
  <c r="AB244" i="35" s="1"/>
  <c r="BD244" i="35"/>
  <c r="BE244" i="35" s="1"/>
  <c r="BF244" i="35" s="1"/>
  <c r="AA228" i="35"/>
  <c r="AB228" i="35" s="1"/>
  <c r="BD228" i="35"/>
  <c r="BE228" i="35" s="1"/>
  <c r="BF228" i="35" s="1"/>
  <c r="AA220" i="35"/>
  <c r="AB220" i="35" s="1"/>
  <c r="BD220" i="35"/>
  <c r="BE220" i="35" s="1"/>
  <c r="BF220" i="35" s="1"/>
  <c r="AA212" i="35"/>
  <c r="AB212" i="35" s="1"/>
  <c r="AA291" i="35"/>
  <c r="AB291" i="35" s="1"/>
  <c r="BD291" i="35"/>
  <c r="BE291" i="35" s="1"/>
  <c r="BF291" i="35" s="1"/>
  <c r="AA283" i="35"/>
  <c r="AB283" i="35" s="1"/>
  <c r="BD283" i="35"/>
  <c r="BE283" i="35" s="1"/>
  <c r="BF283" i="35" s="1"/>
  <c r="BD275" i="35"/>
  <c r="BE275" i="35" s="1"/>
  <c r="BF275" i="35" s="1"/>
  <c r="AA259" i="35"/>
  <c r="AB259" i="35" s="1"/>
  <c r="BD259" i="35"/>
  <c r="BE259" i="35" s="1"/>
  <c r="BF259" i="35" s="1"/>
  <c r="AA243" i="35"/>
  <c r="AB243" i="35" s="1"/>
  <c r="BD243" i="35"/>
  <c r="BE243" i="35" s="1"/>
  <c r="BF243" i="35" s="1"/>
  <c r="AA219" i="35"/>
  <c r="AB219" i="35" s="1"/>
  <c r="BD219" i="35"/>
  <c r="BE219" i="35" s="1"/>
  <c r="BF219" i="35" s="1"/>
  <c r="AA195" i="35"/>
  <c r="AB195" i="35" s="1"/>
  <c r="BD195" i="35"/>
  <c r="BE195" i="35" s="1"/>
  <c r="BF195" i="35" s="1"/>
  <c r="AA187" i="35"/>
  <c r="AB187" i="35" s="1"/>
  <c r="BD187" i="35"/>
  <c r="BE187" i="35" s="1"/>
  <c r="BF187" i="35" s="1"/>
  <c r="AA179" i="35"/>
  <c r="AB179" i="35" s="1"/>
  <c r="BD179" i="35"/>
  <c r="BE179" i="35" s="1"/>
  <c r="BF179" i="35" s="1"/>
  <c r="AA171" i="35"/>
  <c r="AB171" i="35" s="1"/>
  <c r="AA163" i="35"/>
  <c r="AB163" i="35" s="1"/>
  <c r="BD163" i="35"/>
  <c r="BE163" i="35" s="1"/>
  <c r="BF163" i="35" s="1"/>
  <c r="AA147" i="35"/>
  <c r="AB147" i="35" s="1"/>
  <c r="BD147" i="35"/>
  <c r="BE147" i="35" s="1"/>
  <c r="BF147" i="35" s="1"/>
  <c r="AA139" i="35"/>
  <c r="AB139" i="35" s="1"/>
  <c r="BD139" i="35"/>
  <c r="BE139" i="35" s="1"/>
  <c r="BF139" i="35" s="1"/>
  <c r="AA131" i="35"/>
  <c r="AB131" i="35" s="1"/>
  <c r="BD131" i="35"/>
  <c r="BE131" i="35" s="1"/>
  <c r="BF131" i="35" s="1"/>
  <c r="AA123" i="35"/>
  <c r="AB123" i="35" s="1"/>
  <c r="BD123" i="35"/>
  <c r="BE123" i="35" s="1"/>
  <c r="BF123" i="35" s="1"/>
  <c r="AA107" i="35"/>
  <c r="AB107" i="35" s="1"/>
  <c r="BD107" i="35"/>
  <c r="BE107" i="35" s="1"/>
  <c r="BF107" i="35" s="1"/>
  <c r="AA99" i="35"/>
  <c r="AB99" i="35" s="1"/>
  <c r="AA91" i="35"/>
  <c r="AB91" i="35" s="1"/>
  <c r="BD91" i="35"/>
  <c r="BE91" i="35" s="1"/>
  <c r="BF91" i="35" s="1"/>
  <c r="AA75" i="35"/>
  <c r="AB75" i="35" s="1"/>
  <c r="BD75" i="35"/>
  <c r="BE75" i="35" s="1"/>
  <c r="BF75" i="35" s="1"/>
  <c r="AA67" i="35"/>
  <c r="AB67" i="35" s="1"/>
  <c r="BD67" i="35"/>
  <c r="BE67" i="35" s="1"/>
  <c r="BF67" i="35" s="1"/>
  <c r="BD59" i="35"/>
  <c r="BE59" i="35" s="1"/>
  <c r="BF59" i="35" s="1"/>
  <c r="AA90" i="35"/>
  <c r="AB90" i="35" s="1"/>
  <c r="AA82" i="35"/>
  <c r="AB82" i="35" s="1"/>
  <c r="BD82" i="35"/>
  <c r="BE82" i="35" s="1"/>
  <c r="BF82" i="35" s="1"/>
  <c r="AA74" i="35"/>
  <c r="AB74" i="35" s="1"/>
  <c r="BD74" i="35"/>
  <c r="BE74" i="35" s="1"/>
  <c r="BF74" i="35" s="1"/>
  <c r="BD66" i="35"/>
  <c r="BE66" i="35" s="1"/>
  <c r="BF66" i="35" s="1"/>
  <c r="AA242" i="35"/>
  <c r="AB242" i="35" s="1"/>
  <c r="BD242" i="35"/>
  <c r="BE242" i="35" s="1"/>
  <c r="BF242" i="35" s="1"/>
  <c r="AA146" i="35"/>
  <c r="AB146" i="35" s="1"/>
  <c r="BD146" i="35"/>
  <c r="BE146" i="35" s="1"/>
  <c r="BF146" i="35" s="1"/>
  <c r="AA145" i="35"/>
  <c r="AB145" i="35" s="1"/>
  <c r="BD145" i="35"/>
  <c r="BE145" i="35" s="1"/>
  <c r="BF145" i="35" s="1"/>
  <c r="AA137" i="35"/>
  <c r="AB137" i="35" s="1"/>
  <c r="BD137" i="35"/>
  <c r="BE137" i="35" s="1"/>
  <c r="BF137" i="35" s="1"/>
  <c r="BD89" i="35"/>
  <c r="BE89" i="35" s="1"/>
  <c r="BF89" i="35" s="1"/>
  <c r="AA81" i="35"/>
  <c r="AB81" i="35" s="1"/>
  <c r="BD81" i="35"/>
  <c r="BE81" i="35" s="1"/>
  <c r="BF81" i="35" s="1"/>
  <c r="BD73" i="35"/>
  <c r="BE73" i="35" s="1"/>
  <c r="BF73" i="35" s="1"/>
  <c r="AA73" i="35"/>
  <c r="AB73" i="35" s="1"/>
  <c r="AA25" i="35"/>
  <c r="AB25" i="35" s="1"/>
  <c r="BD25" i="35"/>
  <c r="BE25" i="35" s="1"/>
  <c r="BF25" i="35" s="1"/>
  <c r="AA17" i="35"/>
  <c r="AB17" i="35" s="1"/>
  <c r="BD17" i="35"/>
  <c r="BE17" i="35" s="1"/>
  <c r="BF17" i="35" s="1"/>
  <c r="AA21" i="35"/>
  <c r="AB21" i="35" s="1"/>
  <c r="BD21" i="35"/>
  <c r="BE21" i="35" s="1"/>
  <c r="BF21" i="35" s="1"/>
  <c r="AA51" i="35"/>
  <c r="AB51" i="35" s="1"/>
  <c r="BD51" i="35"/>
  <c r="BE51" i="35" s="1"/>
  <c r="BF51" i="35" s="1"/>
  <c r="AA43" i="35"/>
  <c r="AB43" i="35" s="1"/>
  <c r="BD43" i="35"/>
  <c r="BE43" i="35" s="1"/>
  <c r="BF43" i="35" s="1"/>
  <c r="AA35" i="35"/>
  <c r="AB35" i="35" s="1"/>
  <c r="BD35" i="35"/>
  <c r="BE35" i="35" s="1"/>
  <c r="BF35" i="35" s="1"/>
  <c r="AA19" i="35"/>
  <c r="AB19" i="35" s="1"/>
  <c r="BD19" i="35"/>
  <c r="BE19" i="35" s="1"/>
  <c r="BF19" i="35" s="1"/>
  <c r="AA289" i="35" l="1"/>
  <c r="AB289" i="35" s="1"/>
  <c r="BD231" i="35"/>
  <c r="BE231" i="35" s="1"/>
  <c r="BF231" i="35" s="1"/>
  <c r="BD189" i="35"/>
  <c r="BE189" i="35" s="1"/>
  <c r="BF189" i="35" s="1"/>
  <c r="BD183" i="35"/>
  <c r="BE183" i="35" s="1"/>
  <c r="BF183" i="35" s="1"/>
  <c r="AA263" i="35"/>
  <c r="AB263" i="35" s="1"/>
  <c r="BD18" i="35"/>
  <c r="BE18" i="35" s="1"/>
  <c r="BF18" i="35" s="1"/>
  <c r="AA103" i="35"/>
  <c r="AB103" i="35" s="1"/>
  <c r="BD155" i="35"/>
  <c r="BE155" i="35" s="1"/>
  <c r="BF155" i="35" s="1"/>
  <c r="AA235" i="35"/>
  <c r="AB235" i="35" s="1"/>
  <c r="BD64" i="35"/>
  <c r="BE64" i="35" s="1"/>
  <c r="BF64" i="35" s="1"/>
  <c r="BD175" i="35"/>
  <c r="BE175" i="35" s="1"/>
  <c r="BF175" i="35" s="1"/>
  <c r="AA170" i="35"/>
  <c r="AB170" i="35" s="1"/>
  <c r="AA295" i="35"/>
  <c r="AB295" i="35" s="1"/>
  <c r="AA30" i="35"/>
  <c r="AB30" i="35" s="1"/>
  <c r="BD273" i="35"/>
  <c r="BE273" i="35" s="1"/>
  <c r="BF273" i="35" s="1"/>
  <c r="AA39" i="35"/>
  <c r="AB39" i="35" s="1"/>
  <c r="AA126" i="35"/>
  <c r="AB126" i="35" s="1"/>
  <c r="AA58" i="35"/>
  <c r="AB58" i="35" s="1"/>
  <c r="BD79" i="35"/>
  <c r="BE79" i="35" s="1"/>
  <c r="BF79" i="35" s="1"/>
  <c r="AA117" i="35"/>
  <c r="AB117" i="35" s="1"/>
  <c r="AA229" i="35"/>
  <c r="AB229" i="35" s="1"/>
  <c r="BD161" i="35"/>
  <c r="BE161" i="35" s="1"/>
  <c r="BF161" i="35" s="1"/>
  <c r="AA53" i="35"/>
  <c r="AB53" i="35" s="1"/>
  <c r="AA165" i="35"/>
  <c r="AB165" i="35" s="1"/>
  <c r="BD159" i="35"/>
  <c r="BE159" i="35" s="1"/>
  <c r="BF159" i="35" s="1"/>
  <c r="AA22" i="35"/>
  <c r="AB22" i="35" s="1"/>
  <c r="BD240" i="35"/>
  <c r="BE240" i="35" s="1"/>
  <c r="BF240" i="35" s="1"/>
  <c r="BD29" i="35"/>
  <c r="BE29" i="35" s="1"/>
  <c r="BF29" i="35" s="1"/>
  <c r="BD276" i="35"/>
  <c r="BE276" i="35" s="1"/>
  <c r="BF276" i="35" s="1"/>
  <c r="BD236" i="35"/>
  <c r="BE236" i="35" s="1"/>
  <c r="BF236" i="35" s="1"/>
  <c r="BD119" i="35"/>
  <c r="BE119" i="35" s="1"/>
  <c r="BF119" i="35" s="1"/>
  <c r="BD120" i="35"/>
  <c r="BE120" i="35" s="1"/>
  <c r="BF120" i="35" s="1"/>
  <c r="BD173" i="35"/>
  <c r="BE173" i="35" s="1"/>
  <c r="BF173" i="35" s="1"/>
  <c r="BD27" i="35"/>
  <c r="BE27" i="35" s="1"/>
  <c r="BF27" i="35" s="1"/>
  <c r="BD177" i="35"/>
  <c r="BE177" i="35" s="1"/>
  <c r="BF177" i="35" s="1"/>
  <c r="BD226" i="35"/>
  <c r="BE226" i="35" s="1"/>
  <c r="BF226" i="35" s="1"/>
  <c r="BD234" i="35"/>
  <c r="BE234" i="35" s="1"/>
  <c r="BF234" i="35" s="1"/>
  <c r="BD247" i="35"/>
  <c r="BE247" i="35" s="1"/>
  <c r="BF247" i="35" s="1"/>
  <c r="AA48" i="35"/>
  <c r="AB48" i="35" s="1"/>
  <c r="BD224" i="35"/>
  <c r="BE224" i="35" s="1"/>
  <c r="BF224" i="35" s="1"/>
  <c r="AA132" i="35"/>
  <c r="AB132" i="35" s="1"/>
  <c r="BD253" i="35"/>
  <c r="BE253" i="35" s="1"/>
  <c r="BF253" i="35" s="1"/>
  <c r="AA23" i="35"/>
  <c r="AB23" i="35" s="1"/>
  <c r="AA138" i="35"/>
  <c r="AB138" i="35" s="1"/>
  <c r="BD85" i="35"/>
  <c r="BE85" i="35" s="1"/>
  <c r="BF85" i="35" s="1"/>
  <c r="AA15" i="35"/>
  <c r="AB15" i="35" s="1"/>
  <c r="BD50" i="35"/>
  <c r="BE50" i="35" s="1"/>
  <c r="BF50" i="35" s="1"/>
  <c r="AA42" i="35"/>
  <c r="AB42" i="35" s="1"/>
  <c r="AA168" i="35"/>
  <c r="AB168" i="35" s="1"/>
  <c r="AA176" i="35"/>
  <c r="AB176" i="35" s="1"/>
  <c r="BD249" i="35"/>
  <c r="BE249" i="35" s="1"/>
  <c r="BF249" i="35" s="1"/>
  <c r="BD184" i="35"/>
  <c r="BE184" i="35" s="1"/>
  <c r="BF184" i="35" s="1"/>
  <c r="BD41" i="35"/>
  <c r="BE41" i="35" s="1"/>
  <c r="BF41" i="35" s="1"/>
  <c r="BD69" i="35"/>
  <c r="BE69" i="35" s="1"/>
  <c r="BF69" i="35" s="1"/>
  <c r="BD257" i="35"/>
  <c r="BE257" i="35" s="1"/>
  <c r="BF257" i="35" s="1"/>
  <c r="BD104" i="35"/>
  <c r="BE104" i="35" s="1"/>
  <c r="BF104" i="35" s="1"/>
  <c r="BD65" i="35"/>
  <c r="BE65" i="35" s="1"/>
  <c r="BF65" i="35" s="1"/>
  <c r="BD129" i="35"/>
  <c r="BE129" i="35" s="1"/>
  <c r="BF129" i="35" s="1"/>
  <c r="BD265" i="35"/>
  <c r="BE265" i="35" s="1"/>
  <c r="BF265" i="35" s="1"/>
  <c r="AA84" i="35"/>
  <c r="AB84" i="35" s="1"/>
  <c r="AA116" i="35"/>
  <c r="AB116" i="35" s="1"/>
  <c r="AA223" i="35"/>
  <c r="AB223" i="35" s="1"/>
  <c r="AA149" i="35"/>
  <c r="AB149" i="35" s="1"/>
  <c r="AA287" i="35"/>
  <c r="AB287" i="35" s="1"/>
  <c r="BD40" i="35"/>
  <c r="BE40" i="35" s="1"/>
  <c r="BF40" i="35" s="1"/>
  <c r="AA192" i="35"/>
  <c r="AB192" i="35" s="1"/>
  <c r="BD49" i="35"/>
  <c r="BE49" i="35" s="1"/>
  <c r="BF49" i="35" s="1"/>
  <c r="BD109" i="35"/>
  <c r="BE109" i="35" s="1"/>
  <c r="BF109" i="35" s="1"/>
  <c r="BD156" i="35"/>
  <c r="BE156" i="35" s="1"/>
  <c r="BF156" i="35" s="1"/>
  <c r="BD210" i="35"/>
  <c r="BE210" i="35" s="1"/>
  <c r="BF210" i="35" s="1"/>
  <c r="BD256" i="35"/>
  <c r="BE256" i="35" s="1"/>
  <c r="BF256" i="35" s="1"/>
  <c r="BD194" i="35"/>
  <c r="BE194" i="35" s="1"/>
  <c r="BF194" i="35" s="1"/>
  <c r="BD112" i="35"/>
  <c r="BE112" i="35" s="1"/>
  <c r="BF112" i="35" s="1"/>
  <c r="AA13" i="35"/>
  <c r="AB13" i="35" s="1"/>
  <c r="BD151" i="35"/>
  <c r="BE151" i="35" s="1"/>
  <c r="BF151" i="35" s="1"/>
  <c r="BD71" i="35"/>
  <c r="BE71" i="35" s="1"/>
  <c r="BF71" i="35" s="1"/>
  <c r="BD46" i="35"/>
  <c r="BE46" i="35" s="1"/>
  <c r="BF46" i="35" s="1"/>
  <c r="AA105" i="35"/>
  <c r="AB105" i="35" s="1"/>
  <c r="AA299" i="35"/>
  <c r="AB299" i="35" s="1"/>
  <c r="BD113" i="35"/>
  <c r="BE113" i="35" s="1"/>
  <c r="BF113" i="35" s="1"/>
  <c r="AA227" i="35"/>
  <c r="AB227" i="35" s="1"/>
  <c r="BD267" i="35"/>
  <c r="BE267" i="35" s="1"/>
  <c r="BF267" i="35" s="1"/>
  <c r="AA20" i="35"/>
  <c r="AB20" i="35" s="1"/>
  <c r="AA271" i="35"/>
  <c r="AB271" i="35" s="1"/>
  <c r="BD111" i="35"/>
  <c r="BE111" i="35" s="1"/>
  <c r="BF111" i="35" s="1"/>
  <c r="AA47" i="35"/>
  <c r="AB47" i="35" s="1"/>
  <c r="AA191" i="35"/>
  <c r="AB191" i="35" s="1"/>
  <c r="AA248" i="35"/>
  <c r="AB248" i="35" s="1"/>
  <c r="BD72" i="35"/>
  <c r="BE72" i="35" s="1"/>
  <c r="BF72" i="35" s="1"/>
  <c r="BD202" i="35"/>
  <c r="BE202" i="35" s="1"/>
  <c r="BF202" i="35" s="1"/>
  <c r="AA207" i="35"/>
  <c r="AB207" i="35" s="1"/>
  <c r="AA233" i="35"/>
  <c r="AB233" i="35" s="1"/>
  <c r="BD93" i="35"/>
  <c r="BE93" i="35" s="1"/>
  <c r="BF93" i="35" s="1"/>
  <c r="BD215" i="35"/>
  <c r="BE215" i="35" s="1"/>
  <c r="BF215" i="35" s="1"/>
  <c r="BD288" i="35"/>
  <c r="BE288" i="35" s="1"/>
  <c r="BF288" i="35" s="1"/>
  <c r="AA106" i="35"/>
  <c r="AB106" i="35" s="1"/>
  <c r="AA80" i="35"/>
  <c r="AB80" i="35" s="1"/>
  <c r="BD264" i="35"/>
  <c r="BE264" i="35" s="1"/>
  <c r="BF264" i="35" s="1"/>
  <c r="BD98" i="35"/>
  <c r="BE98" i="35" s="1"/>
  <c r="BF98" i="35" s="1"/>
  <c r="BD16" i="35"/>
  <c r="BE16" i="35" s="1"/>
  <c r="BF16" i="35" s="1"/>
  <c r="BD57" i="35"/>
  <c r="BE57" i="35" s="1"/>
  <c r="BF57" i="35" s="1"/>
  <c r="BD121" i="35"/>
  <c r="BE121" i="35" s="1"/>
  <c r="BF121" i="35" s="1"/>
  <c r="BD266" i="35"/>
  <c r="BE266" i="35" s="1"/>
  <c r="BF266" i="35" s="1"/>
  <c r="BD83" i="35"/>
  <c r="BE83" i="35" s="1"/>
  <c r="BF83" i="35" s="1"/>
  <c r="AA211" i="35"/>
  <c r="AB211" i="35" s="1"/>
  <c r="AA143" i="35"/>
  <c r="AB143" i="35" s="1"/>
  <c r="AA36" i="35"/>
  <c r="AB36" i="35" s="1"/>
  <c r="BD201" i="35"/>
  <c r="BE201" i="35" s="1"/>
  <c r="BF201" i="35" s="1"/>
  <c r="BD55" i="35"/>
  <c r="BE55" i="35" s="1"/>
  <c r="BF55" i="35" s="1"/>
  <c r="AA135" i="35"/>
  <c r="AB135" i="35" s="1"/>
  <c r="BD88" i="35"/>
  <c r="BE88" i="35" s="1"/>
  <c r="BF88" i="35" s="1"/>
  <c r="BD185" i="35"/>
  <c r="BE185" i="35" s="1"/>
  <c r="BF185" i="35" s="1"/>
  <c r="AA127" i="35"/>
  <c r="AB127" i="35" s="1"/>
  <c r="BD130" i="35"/>
  <c r="BE130" i="35" s="1"/>
  <c r="BF130" i="35" s="1"/>
  <c r="AA26" i="35"/>
  <c r="AB26" i="35" s="1"/>
  <c r="AA144" i="35"/>
  <c r="AB144" i="35" s="1"/>
  <c r="AA268" i="35"/>
  <c r="AB268" i="35" s="1"/>
  <c r="BD279" i="35"/>
  <c r="BE279" i="35" s="1"/>
  <c r="BF279" i="35" s="1"/>
  <c r="BD114" i="35"/>
  <c r="BE114" i="35" s="1"/>
  <c r="BF114" i="35" s="1"/>
  <c r="BD24" i="35"/>
  <c r="BE24" i="35" s="1"/>
  <c r="BF24" i="35" s="1"/>
  <c r="BD33" i="35"/>
  <c r="BE33" i="35" s="1"/>
  <c r="BF33" i="35" s="1"/>
  <c r="AA97" i="35"/>
  <c r="AB97" i="35" s="1"/>
  <c r="BD178" i="35"/>
  <c r="BE178" i="35" s="1"/>
  <c r="BF178" i="35" s="1"/>
  <c r="BD34" i="35"/>
  <c r="BE34" i="35" s="1"/>
  <c r="BF34" i="35" s="1"/>
  <c r="BD186" i="35"/>
  <c r="BE186" i="35" s="1"/>
  <c r="BF186" i="35" s="1"/>
  <c r="BD193" i="35"/>
  <c r="BE193" i="35" s="1"/>
  <c r="BF193" i="35" s="1"/>
  <c r="BD63" i="35"/>
  <c r="BE63" i="35" s="1"/>
  <c r="BF63" i="35" s="1"/>
  <c r="AA32" i="35"/>
  <c r="AB32" i="35" s="1"/>
  <c r="BD96" i="35"/>
  <c r="BE96" i="35" s="1"/>
  <c r="BF96" i="35" s="1"/>
  <c r="BD160" i="35"/>
  <c r="BE160" i="35" s="1"/>
  <c r="BF160" i="35" s="1"/>
  <c r="AA254" i="35"/>
  <c r="AB254" i="35" s="1"/>
  <c r="BD254" i="35"/>
  <c r="BE254" i="35" s="1"/>
  <c r="BF254" i="35" s="1"/>
  <c r="AA251" i="35"/>
  <c r="AB251" i="35" s="1"/>
  <c r="BD251" i="35"/>
  <c r="BE251" i="35" s="1"/>
  <c r="BF251" i="35" s="1"/>
  <c r="AA252" i="35"/>
  <c r="AB252" i="35" s="1"/>
  <c r="BD252" i="35"/>
  <c r="BE252" i="35" s="1"/>
  <c r="BF252" i="35" s="1"/>
  <c r="AA255" i="35"/>
  <c r="AB255" i="35" s="1"/>
  <c r="BD255" i="35"/>
  <c r="BE255" i="35" s="1"/>
  <c r="BF255" i="35" s="1"/>
  <c r="BD203" i="35"/>
  <c r="BE203" i="35" s="1"/>
  <c r="BF203" i="35" s="1"/>
  <c r="AA203" i="35"/>
  <c r="AB203" i="35" s="1"/>
  <c r="AA14" i="35"/>
  <c r="AB14" i="35" s="1"/>
  <c r="BD14" i="35"/>
  <c r="BE14" i="35" s="1"/>
  <c r="BF14" i="35" s="1"/>
  <c r="BD208" i="35"/>
  <c r="BE208" i="35" s="1"/>
  <c r="BF208" i="35" s="1"/>
  <c r="AA208" i="35"/>
  <c r="AB208" i="35" s="1"/>
  <c r="I10" i="3" l="1"/>
  <c r="D383" i="36"/>
  <c r="E383" i="36"/>
  <c r="F383" i="36"/>
  <c r="AR191" i="32" l="1"/>
  <c r="AS191" i="32"/>
  <c r="AT191" i="32"/>
  <c r="AU191" i="32"/>
  <c r="AR192" i="32"/>
  <c r="AS192" i="32"/>
  <c r="AT192" i="32"/>
  <c r="AU192" i="32"/>
  <c r="AR193" i="32"/>
  <c r="AS193" i="32"/>
  <c r="AT193" i="32"/>
  <c r="AU193" i="32"/>
  <c r="AR194" i="32"/>
  <c r="AS194" i="32"/>
  <c r="AT194" i="32"/>
  <c r="AU194" i="32"/>
  <c r="AR195" i="32"/>
  <c r="AS195" i="32"/>
  <c r="AT195" i="32"/>
  <c r="AU195" i="32"/>
  <c r="AR196" i="32"/>
  <c r="AS196" i="32"/>
  <c r="AT196" i="32"/>
  <c r="AU196" i="32"/>
  <c r="AR197" i="32"/>
  <c r="AS197" i="32"/>
  <c r="AT197" i="32"/>
  <c r="AU197" i="32"/>
  <c r="AR198" i="32"/>
  <c r="AS198" i="32"/>
  <c r="AT198" i="32"/>
  <c r="AU198" i="32"/>
  <c r="AR199" i="32"/>
  <c r="AS199" i="32"/>
  <c r="AT199" i="32"/>
  <c r="AU199" i="32"/>
  <c r="AR200" i="32"/>
  <c r="AS200" i="32"/>
  <c r="AT200" i="32"/>
  <c r="AU200" i="32"/>
  <c r="AR201" i="32"/>
  <c r="AS201" i="32"/>
  <c r="AT201" i="32"/>
  <c r="AU201" i="32"/>
  <c r="AR202" i="32"/>
  <c r="AS202" i="32"/>
  <c r="AT202" i="32"/>
  <c r="AU202" i="32"/>
  <c r="AR203" i="32"/>
  <c r="AS203" i="32"/>
  <c r="AT203" i="32"/>
  <c r="AU203" i="32"/>
  <c r="AR204" i="32"/>
  <c r="AS204" i="32"/>
  <c r="AT204" i="32"/>
  <c r="AU204" i="32"/>
  <c r="AR205" i="32"/>
  <c r="AS205" i="32"/>
  <c r="AT205" i="32"/>
  <c r="AU205" i="32"/>
  <c r="AR206" i="32"/>
  <c r="AS206" i="32"/>
  <c r="AT206" i="32"/>
  <c r="AU206" i="32"/>
  <c r="AR207" i="32"/>
  <c r="AS207" i="32"/>
  <c r="AT207" i="32"/>
  <c r="AU207" i="32"/>
  <c r="AR208" i="32"/>
  <c r="AS208" i="32"/>
  <c r="AT208" i="32"/>
  <c r="AU208" i="32"/>
  <c r="AR209" i="32"/>
  <c r="AS209" i="32"/>
  <c r="AT209" i="32"/>
  <c r="AU209" i="32"/>
  <c r="AR210" i="32"/>
  <c r="AS210" i="32"/>
  <c r="AT210" i="32"/>
  <c r="AU210" i="32"/>
  <c r="AR211" i="32"/>
  <c r="AS211" i="32"/>
  <c r="AT211" i="32"/>
  <c r="AU211" i="32"/>
  <c r="AR212" i="32"/>
  <c r="AS212" i="32"/>
  <c r="AT212" i="32"/>
  <c r="AU212" i="32"/>
  <c r="AR213" i="32"/>
  <c r="AS213" i="32"/>
  <c r="AT213" i="32"/>
  <c r="AU213" i="32"/>
  <c r="AR214" i="32"/>
  <c r="AS214" i="32"/>
  <c r="AT214" i="32"/>
  <c r="AU214" i="32"/>
  <c r="AR215" i="32"/>
  <c r="AS215" i="32"/>
  <c r="AT215" i="32"/>
  <c r="AU215" i="32"/>
  <c r="AR216" i="32"/>
  <c r="AS216" i="32"/>
  <c r="AT216" i="32"/>
  <c r="AU216" i="32"/>
  <c r="AR217" i="32"/>
  <c r="AS217" i="32"/>
  <c r="AT217" i="32"/>
  <c r="AU217" i="32"/>
  <c r="AR218" i="32"/>
  <c r="AS218" i="32"/>
  <c r="AT218" i="32"/>
  <c r="AU218" i="32"/>
  <c r="AR219" i="32"/>
  <c r="AS219" i="32"/>
  <c r="AT219" i="32"/>
  <c r="AU219" i="32"/>
  <c r="AR220" i="32"/>
  <c r="AS220" i="32"/>
  <c r="AT220" i="32"/>
  <c r="AU220" i="32"/>
  <c r="AR221" i="32"/>
  <c r="AS221" i="32"/>
  <c r="AT221" i="32"/>
  <c r="AU221" i="32"/>
  <c r="AR222" i="32"/>
  <c r="AS222" i="32"/>
  <c r="AT222" i="32"/>
  <c r="AU222" i="32"/>
  <c r="AR223" i="32"/>
  <c r="AS223" i="32"/>
  <c r="AT223" i="32"/>
  <c r="AU223" i="32"/>
  <c r="AR224" i="32"/>
  <c r="AS224" i="32"/>
  <c r="AT224" i="32"/>
  <c r="AU224" i="32"/>
  <c r="AR225" i="32"/>
  <c r="AS225" i="32"/>
  <c r="AT225" i="32"/>
  <c r="AU225" i="32"/>
  <c r="AR226" i="32"/>
  <c r="AS226" i="32"/>
  <c r="AT226" i="32"/>
  <c r="AU226" i="32"/>
  <c r="AR227" i="32"/>
  <c r="AS227" i="32"/>
  <c r="AT227" i="32"/>
  <c r="AU227" i="32"/>
  <c r="AR228" i="32"/>
  <c r="AS228" i="32"/>
  <c r="AT228" i="32"/>
  <c r="AU228" i="32"/>
  <c r="AR229" i="32"/>
  <c r="AS229" i="32"/>
  <c r="AT229" i="32"/>
  <c r="AU229" i="32"/>
  <c r="AR230" i="32"/>
  <c r="AS230" i="32"/>
  <c r="AT230" i="32"/>
  <c r="AU230" i="32"/>
  <c r="AR231" i="32"/>
  <c r="AS231" i="32"/>
  <c r="AT231" i="32"/>
  <c r="AU231" i="32"/>
  <c r="AR232" i="32"/>
  <c r="AS232" i="32"/>
  <c r="AT232" i="32"/>
  <c r="AU232" i="32"/>
  <c r="AR233" i="32"/>
  <c r="AS233" i="32"/>
  <c r="AT233" i="32"/>
  <c r="AU233" i="32"/>
  <c r="AR234" i="32"/>
  <c r="AS234" i="32"/>
  <c r="AT234" i="32"/>
  <c r="AU234" i="32"/>
  <c r="AR235" i="32"/>
  <c r="AS235" i="32"/>
  <c r="AT235" i="32"/>
  <c r="AU235" i="32"/>
  <c r="AR236" i="32"/>
  <c r="AS236" i="32"/>
  <c r="AT236" i="32"/>
  <c r="AU236" i="32"/>
  <c r="AR237" i="32"/>
  <c r="AS237" i="32"/>
  <c r="AT237" i="32"/>
  <c r="AU237" i="32"/>
  <c r="AR238" i="32"/>
  <c r="AS238" i="32"/>
  <c r="AT238" i="32"/>
  <c r="AU238" i="32"/>
  <c r="AR239" i="32"/>
  <c r="AS239" i="32"/>
  <c r="AT239" i="32"/>
  <c r="AU239" i="32"/>
  <c r="AR240" i="32"/>
  <c r="AS240" i="32"/>
  <c r="AT240" i="32"/>
  <c r="AU240" i="32"/>
  <c r="AR241" i="32"/>
  <c r="AS241" i="32"/>
  <c r="AT241" i="32"/>
  <c r="AU241" i="32"/>
  <c r="AR242" i="32"/>
  <c r="AS242" i="32"/>
  <c r="AT242" i="32"/>
  <c r="AU242" i="32"/>
  <c r="AR243" i="32"/>
  <c r="AS243" i="32"/>
  <c r="AT243" i="32"/>
  <c r="AU243" i="32"/>
  <c r="AR244" i="32"/>
  <c r="AS244" i="32"/>
  <c r="AT244" i="32"/>
  <c r="AU244" i="32"/>
  <c r="AR245" i="32"/>
  <c r="AS245" i="32"/>
  <c r="AT245" i="32"/>
  <c r="AU245" i="32"/>
  <c r="AR246" i="32"/>
  <c r="AS246" i="32"/>
  <c r="AT246" i="32"/>
  <c r="AU246" i="32"/>
  <c r="AR247" i="32"/>
  <c r="AS247" i="32"/>
  <c r="AT247" i="32"/>
  <c r="AU247" i="32"/>
  <c r="AR248" i="32"/>
  <c r="AS248" i="32"/>
  <c r="AT248" i="32"/>
  <c r="AU248" i="32"/>
  <c r="AR249" i="32"/>
  <c r="AS249" i="32"/>
  <c r="AT249" i="32"/>
  <c r="AU249" i="32"/>
  <c r="AR250" i="32"/>
  <c r="AS250" i="32"/>
  <c r="AT250" i="32"/>
  <c r="AU250" i="32"/>
  <c r="AR251" i="32"/>
  <c r="AS251" i="32"/>
  <c r="AT251" i="32"/>
  <c r="AU251" i="32"/>
  <c r="AR252" i="32"/>
  <c r="AS252" i="32"/>
  <c r="AT252" i="32"/>
  <c r="AU252" i="32"/>
  <c r="AR253" i="32"/>
  <c r="AS253" i="32"/>
  <c r="AT253" i="32"/>
  <c r="AU253" i="32"/>
  <c r="AR254" i="32"/>
  <c r="AS254" i="32"/>
  <c r="AT254" i="32"/>
  <c r="AU254" i="32"/>
  <c r="AR255" i="32"/>
  <c r="AS255" i="32"/>
  <c r="AT255" i="32"/>
  <c r="AU255" i="32"/>
  <c r="AR256" i="32"/>
  <c r="AS256" i="32"/>
  <c r="AT256" i="32"/>
  <c r="AU256" i="32"/>
  <c r="AR257" i="32"/>
  <c r="AS257" i="32"/>
  <c r="AT257" i="32"/>
  <c r="AU257" i="32"/>
  <c r="AR258" i="32"/>
  <c r="AS258" i="32"/>
  <c r="AT258" i="32"/>
  <c r="AU258" i="32"/>
  <c r="AR259" i="32"/>
  <c r="AS259" i="32"/>
  <c r="AT259" i="32"/>
  <c r="AU259" i="32"/>
  <c r="AR260" i="32"/>
  <c r="AS260" i="32"/>
  <c r="AT260" i="32"/>
  <c r="AU260" i="32"/>
  <c r="AR261" i="32"/>
  <c r="AS261" i="32"/>
  <c r="AT261" i="32"/>
  <c r="AU261" i="32"/>
  <c r="AR262" i="32"/>
  <c r="AS262" i="32"/>
  <c r="AT262" i="32"/>
  <c r="AU262" i="32"/>
  <c r="AR263" i="32"/>
  <c r="AS263" i="32"/>
  <c r="AT263" i="32"/>
  <c r="AU263" i="32"/>
  <c r="AR264" i="32"/>
  <c r="AS264" i="32"/>
  <c r="AT264" i="32"/>
  <c r="AU264" i="32"/>
  <c r="AR265" i="32"/>
  <c r="AS265" i="32"/>
  <c r="AT265" i="32"/>
  <c r="AU265" i="32"/>
  <c r="AR266" i="32"/>
  <c r="AS266" i="32"/>
  <c r="AT266" i="32"/>
  <c r="AU266" i="32"/>
  <c r="AR267" i="32"/>
  <c r="AS267" i="32"/>
  <c r="AT267" i="32"/>
  <c r="AU267" i="32"/>
  <c r="AR268" i="32"/>
  <c r="AS268" i="32"/>
  <c r="AT268" i="32"/>
  <c r="AU268" i="32"/>
  <c r="AR269" i="32"/>
  <c r="AS269" i="32"/>
  <c r="AT269" i="32"/>
  <c r="AU269" i="32"/>
  <c r="AR270" i="32"/>
  <c r="AS270" i="32"/>
  <c r="AT270" i="32"/>
  <c r="AU270" i="32"/>
  <c r="AR271" i="32"/>
  <c r="AS271" i="32"/>
  <c r="AT271" i="32"/>
  <c r="AU271" i="32"/>
  <c r="AR272" i="32"/>
  <c r="AS272" i="32"/>
  <c r="AT272" i="32"/>
  <c r="AU272" i="32"/>
  <c r="AR273" i="32"/>
  <c r="AS273" i="32"/>
  <c r="AT273" i="32"/>
  <c r="AU273" i="32"/>
  <c r="AR274" i="32"/>
  <c r="AS274" i="32"/>
  <c r="AT274" i="32"/>
  <c r="AU274" i="32"/>
  <c r="AR275" i="32"/>
  <c r="AS275" i="32"/>
  <c r="AT275" i="32"/>
  <c r="AU275" i="32"/>
  <c r="AR276" i="32"/>
  <c r="AS276" i="32"/>
  <c r="AT276" i="32"/>
  <c r="AU276" i="32"/>
  <c r="AR277" i="32"/>
  <c r="AS277" i="32"/>
  <c r="AT277" i="32"/>
  <c r="AU277" i="32"/>
  <c r="AR278" i="32"/>
  <c r="AS278" i="32"/>
  <c r="AT278" i="32"/>
  <c r="AU278" i="32"/>
  <c r="AR279" i="32"/>
  <c r="AS279" i="32"/>
  <c r="AT279" i="32"/>
  <c r="AU279" i="32"/>
  <c r="AR280" i="32"/>
  <c r="AS280" i="32"/>
  <c r="AT280" i="32"/>
  <c r="AU280" i="32"/>
  <c r="AR281" i="32"/>
  <c r="AS281" i="32"/>
  <c r="AT281" i="32"/>
  <c r="AU281" i="32"/>
  <c r="AR282" i="32"/>
  <c r="AS282" i="32"/>
  <c r="AT282" i="32"/>
  <c r="AU282" i="32"/>
  <c r="AR283" i="32"/>
  <c r="AS283" i="32"/>
  <c r="AT283" i="32"/>
  <c r="AU283" i="32"/>
  <c r="AR284" i="32"/>
  <c r="AS284" i="32"/>
  <c r="AT284" i="32"/>
  <c r="AU284" i="32"/>
  <c r="AR285" i="32"/>
  <c r="AS285" i="32"/>
  <c r="AT285" i="32"/>
  <c r="AU285" i="32"/>
  <c r="AR286" i="32"/>
  <c r="AS286" i="32"/>
  <c r="AT286" i="32"/>
  <c r="AU286" i="32"/>
  <c r="AR287" i="32"/>
  <c r="AS287" i="32"/>
  <c r="AT287" i="32"/>
  <c r="AU287" i="32"/>
  <c r="AR288" i="32"/>
  <c r="AS288" i="32"/>
  <c r="AT288" i="32"/>
  <c r="AU288" i="32"/>
  <c r="AR289" i="32"/>
  <c r="AS289" i="32"/>
  <c r="AT289" i="32"/>
  <c r="AU289" i="32"/>
  <c r="AR290" i="32"/>
  <c r="AS290" i="32"/>
  <c r="AT290" i="32"/>
  <c r="AU290" i="32"/>
  <c r="AR291" i="32"/>
  <c r="AS291" i="32"/>
  <c r="AT291" i="32"/>
  <c r="AU291" i="32"/>
  <c r="AR292" i="32"/>
  <c r="AS292" i="32"/>
  <c r="AT292" i="32"/>
  <c r="AU292" i="32"/>
  <c r="AR293" i="32"/>
  <c r="AS293" i="32"/>
  <c r="AT293" i="32"/>
  <c r="AU293" i="32"/>
  <c r="AR294" i="32"/>
  <c r="AS294" i="32"/>
  <c r="AT294" i="32"/>
  <c r="AU294" i="32"/>
  <c r="AR295" i="32"/>
  <c r="AS295" i="32"/>
  <c r="AT295" i="32"/>
  <c r="AU295" i="32"/>
  <c r="AR296" i="32"/>
  <c r="AS296" i="32"/>
  <c r="AT296" i="32"/>
  <c r="AU296" i="32"/>
  <c r="AR297" i="32"/>
  <c r="AS297" i="32"/>
  <c r="AT297" i="32"/>
  <c r="AU297" i="32"/>
  <c r="AR298" i="32"/>
  <c r="AS298" i="32"/>
  <c r="AT298" i="32"/>
  <c r="AU298" i="32"/>
  <c r="AR299" i="32"/>
  <c r="AS299" i="32"/>
  <c r="AT299" i="32"/>
  <c r="AU299" i="32"/>
  <c r="AR300" i="32"/>
  <c r="AS300" i="32"/>
  <c r="AT300" i="32"/>
  <c r="AU300" i="32"/>
  <c r="AR301" i="32"/>
  <c r="AS301" i="32"/>
  <c r="AT301" i="32"/>
  <c r="AU301" i="32"/>
  <c r="AR302" i="32"/>
  <c r="AS302" i="32"/>
  <c r="AT302" i="32"/>
  <c r="AU302" i="32"/>
  <c r="AR303" i="32"/>
  <c r="AS303" i="32"/>
  <c r="AT303" i="32"/>
  <c r="AU303" i="32"/>
  <c r="AS190" i="32"/>
  <c r="AT190" i="32"/>
  <c r="AU190" i="32"/>
  <c r="AR190" i="32"/>
  <c r="N44" i="37"/>
  <c r="M44" i="37"/>
  <c r="C383" i="36" l="1"/>
  <c r="AR167" i="32" l="1"/>
  <c r="AS167" i="32"/>
  <c r="AT167" i="32"/>
  <c r="AU167" i="32"/>
  <c r="Y167" i="32"/>
  <c r="X167" i="32"/>
  <c r="U10" i="32"/>
  <c r="V10" i="32"/>
  <c r="W10" i="32"/>
  <c r="T10" i="32"/>
  <c r="X11" i="32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AV190" i="32" s="1"/>
  <c r="X191" i="32"/>
  <c r="AV191" i="32" s="1"/>
  <c r="X192" i="32"/>
  <c r="AV192" i="32" s="1"/>
  <c r="X193" i="32"/>
  <c r="AV193" i="32" s="1"/>
  <c r="X194" i="32"/>
  <c r="AV194" i="32" s="1"/>
  <c r="X195" i="32"/>
  <c r="AV195" i="32" s="1"/>
  <c r="X196" i="32"/>
  <c r="AV196" i="32" s="1"/>
  <c r="X197" i="32"/>
  <c r="AV197" i="32" s="1"/>
  <c r="X198" i="32"/>
  <c r="AV198" i="32" s="1"/>
  <c r="X199" i="32"/>
  <c r="AV199" i="32" s="1"/>
  <c r="X200" i="32"/>
  <c r="AV200" i="32" s="1"/>
  <c r="X201" i="32"/>
  <c r="AV201" i="32" s="1"/>
  <c r="X202" i="32"/>
  <c r="AV202" i="32" s="1"/>
  <c r="X203" i="32"/>
  <c r="AV203" i="32" s="1"/>
  <c r="X204" i="32"/>
  <c r="AV204" i="32" s="1"/>
  <c r="X205" i="32"/>
  <c r="AV205" i="32" s="1"/>
  <c r="X206" i="32"/>
  <c r="AV206" i="32" s="1"/>
  <c r="X207" i="32"/>
  <c r="AV207" i="32" s="1"/>
  <c r="X208" i="32"/>
  <c r="AV208" i="32" s="1"/>
  <c r="X209" i="32"/>
  <c r="AV209" i="32" s="1"/>
  <c r="X210" i="32"/>
  <c r="AV210" i="32" s="1"/>
  <c r="X211" i="32"/>
  <c r="AV211" i="32" s="1"/>
  <c r="X212" i="32"/>
  <c r="AV212" i="32" s="1"/>
  <c r="X213" i="32"/>
  <c r="AV213" i="32" s="1"/>
  <c r="X214" i="32"/>
  <c r="AV214" i="32" s="1"/>
  <c r="X215" i="32"/>
  <c r="AV215" i="32" s="1"/>
  <c r="X216" i="32"/>
  <c r="AV216" i="32" s="1"/>
  <c r="X217" i="32"/>
  <c r="AV217" i="32" s="1"/>
  <c r="X218" i="32"/>
  <c r="AV218" i="32" s="1"/>
  <c r="X219" i="32"/>
  <c r="AV219" i="32" s="1"/>
  <c r="X220" i="32"/>
  <c r="AV220" i="32" s="1"/>
  <c r="X221" i="32"/>
  <c r="AV221" i="32" s="1"/>
  <c r="X222" i="32"/>
  <c r="AV222" i="32" s="1"/>
  <c r="X223" i="32"/>
  <c r="AV223" i="32" s="1"/>
  <c r="X224" i="32"/>
  <c r="AV224" i="32" s="1"/>
  <c r="X225" i="32"/>
  <c r="AV225" i="32" s="1"/>
  <c r="X226" i="32"/>
  <c r="AV226" i="32" s="1"/>
  <c r="X227" i="32"/>
  <c r="AV227" i="32" s="1"/>
  <c r="X228" i="32"/>
  <c r="AV228" i="32" s="1"/>
  <c r="X229" i="32"/>
  <c r="AV229" i="32" s="1"/>
  <c r="X230" i="32"/>
  <c r="AV230" i="32" s="1"/>
  <c r="X231" i="32"/>
  <c r="AV231" i="32" s="1"/>
  <c r="X232" i="32"/>
  <c r="AV232" i="32" s="1"/>
  <c r="X233" i="32"/>
  <c r="AV233" i="32" s="1"/>
  <c r="X234" i="32"/>
  <c r="AV234" i="32" s="1"/>
  <c r="X235" i="32"/>
  <c r="AV235" i="32" s="1"/>
  <c r="X236" i="32"/>
  <c r="AV236" i="32" s="1"/>
  <c r="X237" i="32"/>
  <c r="AV237" i="32" s="1"/>
  <c r="X238" i="32"/>
  <c r="AV238" i="32" s="1"/>
  <c r="X239" i="32"/>
  <c r="AV239" i="32" s="1"/>
  <c r="X240" i="32"/>
  <c r="AV240" i="32" s="1"/>
  <c r="X241" i="32"/>
  <c r="AV241" i="32" s="1"/>
  <c r="X242" i="32"/>
  <c r="AV242" i="32" s="1"/>
  <c r="X243" i="32"/>
  <c r="AV243" i="32" s="1"/>
  <c r="X244" i="32"/>
  <c r="AV244" i="32" s="1"/>
  <c r="X245" i="32"/>
  <c r="AV245" i="32" s="1"/>
  <c r="X246" i="32"/>
  <c r="AV246" i="32" s="1"/>
  <c r="X247" i="32"/>
  <c r="AV247" i="32" s="1"/>
  <c r="X248" i="32"/>
  <c r="AV248" i="32" s="1"/>
  <c r="X249" i="32"/>
  <c r="AV249" i="32" s="1"/>
  <c r="X250" i="32"/>
  <c r="AV250" i="32" s="1"/>
  <c r="X251" i="32"/>
  <c r="AV251" i="32" s="1"/>
  <c r="X252" i="32"/>
  <c r="AV252" i="32" s="1"/>
  <c r="X253" i="32"/>
  <c r="AV253" i="32" s="1"/>
  <c r="X254" i="32"/>
  <c r="AV254" i="32" s="1"/>
  <c r="X255" i="32"/>
  <c r="AV255" i="32" s="1"/>
  <c r="X256" i="32"/>
  <c r="AV256" i="32" s="1"/>
  <c r="X257" i="32"/>
  <c r="AV257" i="32" s="1"/>
  <c r="X258" i="32"/>
  <c r="AV258" i="32" s="1"/>
  <c r="X259" i="32"/>
  <c r="AV259" i="32" s="1"/>
  <c r="X260" i="32"/>
  <c r="AV260" i="32" s="1"/>
  <c r="X261" i="32"/>
  <c r="AV261" i="32" s="1"/>
  <c r="X262" i="32"/>
  <c r="AV262" i="32" s="1"/>
  <c r="X263" i="32"/>
  <c r="AV263" i="32" s="1"/>
  <c r="X264" i="32"/>
  <c r="AV264" i="32" s="1"/>
  <c r="X265" i="32"/>
  <c r="AV265" i="32" s="1"/>
  <c r="X266" i="32"/>
  <c r="AV266" i="32" s="1"/>
  <c r="X267" i="32"/>
  <c r="AV267" i="32" s="1"/>
  <c r="X268" i="32"/>
  <c r="AV268" i="32" s="1"/>
  <c r="X269" i="32"/>
  <c r="AV269" i="32" s="1"/>
  <c r="X270" i="32"/>
  <c r="AV270" i="32" s="1"/>
  <c r="X271" i="32"/>
  <c r="AV271" i="32" s="1"/>
  <c r="X272" i="32"/>
  <c r="AV272" i="32" s="1"/>
  <c r="X273" i="32"/>
  <c r="AV273" i="32" s="1"/>
  <c r="X274" i="32"/>
  <c r="AV274" i="32" s="1"/>
  <c r="X275" i="32"/>
  <c r="AV275" i="32" s="1"/>
  <c r="X276" i="32"/>
  <c r="AV276" i="32" s="1"/>
  <c r="X277" i="32"/>
  <c r="AV277" i="32" s="1"/>
  <c r="X278" i="32"/>
  <c r="AV278" i="32" s="1"/>
  <c r="X279" i="32"/>
  <c r="AV279" i="32" s="1"/>
  <c r="X280" i="32"/>
  <c r="AV280" i="32" s="1"/>
  <c r="X281" i="32"/>
  <c r="AV281" i="32" s="1"/>
  <c r="X282" i="32"/>
  <c r="AV282" i="32" s="1"/>
  <c r="X283" i="32"/>
  <c r="AV283" i="32" s="1"/>
  <c r="X284" i="32"/>
  <c r="AV284" i="32" s="1"/>
  <c r="X285" i="32"/>
  <c r="AV285" i="32" s="1"/>
  <c r="X286" i="32"/>
  <c r="AV286" i="32" s="1"/>
  <c r="X287" i="32"/>
  <c r="AV287" i="32" s="1"/>
  <c r="X288" i="32"/>
  <c r="AV288" i="32" s="1"/>
  <c r="X289" i="32"/>
  <c r="AV289" i="32" s="1"/>
  <c r="X290" i="32"/>
  <c r="AV290" i="32" s="1"/>
  <c r="X291" i="32"/>
  <c r="AV291" i="32" s="1"/>
  <c r="X292" i="32"/>
  <c r="AV292" i="32" s="1"/>
  <c r="X293" i="32"/>
  <c r="AV293" i="32" s="1"/>
  <c r="X294" i="32"/>
  <c r="AV294" i="32" s="1"/>
  <c r="X295" i="32"/>
  <c r="AV295" i="32" s="1"/>
  <c r="X296" i="32"/>
  <c r="AV296" i="32" s="1"/>
  <c r="X297" i="32"/>
  <c r="AV297" i="32" s="1"/>
  <c r="X298" i="32"/>
  <c r="AV298" i="32" s="1"/>
  <c r="X299" i="32"/>
  <c r="AV299" i="32" s="1"/>
  <c r="X300" i="32"/>
  <c r="AV300" i="32" s="1"/>
  <c r="X301" i="32"/>
  <c r="AV301" i="32" s="1"/>
  <c r="X302" i="32"/>
  <c r="AV302" i="32" s="1"/>
  <c r="X303" i="32"/>
  <c r="AV303" i="32" s="1"/>
  <c r="P10" i="32"/>
  <c r="O10" i="32"/>
  <c r="X10" i="32" l="1"/>
  <c r="AA78" i="35" l="1"/>
  <c r="AB78" i="35" s="1"/>
  <c r="BD78" i="35"/>
  <c r="BE78" i="35" s="1"/>
  <c r="BF78" i="35" s="1"/>
  <c r="BN59" i="35"/>
  <c r="BO59" i="35" s="1"/>
  <c r="BP59" i="35" s="1"/>
  <c r="AK59" i="35"/>
  <c r="AL59" i="35" s="1"/>
  <c r="AK123" i="35"/>
  <c r="AL123" i="35" s="1"/>
  <c r="BN123" i="35"/>
  <c r="BO123" i="35" s="1"/>
  <c r="BP123" i="35" s="1"/>
  <c r="AK187" i="35"/>
  <c r="AL187" i="35" s="1"/>
  <c r="BN187" i="35"/>
  <c r="BO187" i="35" s="1"/>
  <c r="BP187" i="35" s="1"/>
  <c r="AK251" i="35"/>
  <c r="AL251" i="35" s="1"/>
  <c r="BN251" i="35"/>
  <c r="BO251" i="35" s="1"/>
  <c r="BP251" i="35" s="1"/>
  <c r="AK69" i="35"/>
  <c r="AL69" i="35" s="1"/>
  <c r="BN69" i="35"/>
  <c r="BO69" i="35" s="1"/>
  <c r="BP69" i="35" s="1"/>
  <c r="AK213" i="35"/>
  <c r="AL213" i="35" s="1"/>
  <c r="BN213" i="35"/>
  <c r="BO213" i="35" s="1"/>
  <c r="BP213" i="35" s="1"/>
  <c r="AK142" i="35"/>
  <c r="AL142" i="35" s="1"/>
  <c r="BN142" i="35"/>
  <c r="BO142" i="35" s="1"/>
  <c r="BP142" i="35" s="1"/>
  <c r="AK302" i="35"/>
  <c r="AL302" i="35" s="1"/>
  <c r="BN302" i="35"/>
  <c r="BO302" i="35" s="1"/>
  <c r="BP302" i="35" s="1"/>
  <c r="AK209" i="35"/>
  <c r="AL209" i="35" s="1"/>
  <c r="BN209" i="35"/>
  <c r="BO209" i="35" s="1"/>
  <c r="BP209" i="35" s="1"/>
  <c r="AK186" i="35"/>
  <c r="AL186" i="35" s="1"/>
  <c r="BN186" i="35"/>
  <c r="BO186" i="35" s="1"/>
  <c r="BP186" i="35" s="1"/>
  <c r="AK44" i="35"/>
  <c r="AL44" i="35" s="1"/>
  <c r="BN44" i="35"/>
  <c r="BO44" i="35" s="1"/>
  <c r="BP44" i="35" s="1"/>
  <c r="AK108" i="35"/>
  <c r="AL108" i="35" s="1"/>
  <c r="BN108" i="35"/>
  <c r="BO108" i="35" s="1"/>
  <c r="BP108" i="35" s="1"/>
  <c r="BN172" i="35"/>
  <c r="BO172" i="35" s="1"/>
  <c r="BP172" i="35" s="1"/>
  <c r="AK172" i="35"/>
  <c r="AL172" i="35" s="1"/>
  <c r="AK236" i="35"/>
  <c r="AL236" i="35" s="1"/>
  <c r="BN236" i="35"/>
  <c r="BO236" i="35" s="1"/>
  <c r="BP236" i="35" s="1"/>
  <c r="AK300" i="35"/>
  <c r="AL300" i="35" s="1"/>
  <c r="BN300" i="35"/>
  <c r="BO300" i="35" s="1"/>
  <c r="BP300" i="35" s="1"/>
  <c r="AK165" i="35"/>
  <c r="AL165" i="35" s="1"/>
  <c r="BN165" i="35"/>
  <c r="BO165" i="35" s="1"/>
  <c r="BP165" i="35" s="1"/>
  <c r="AK285" i="35"/>
  <c r="AL285" i="35" s="1"/>
  <c r="BN285" i="35"/>
  <c r="BO285" i="35" s="1"/>
  <c r="BP285" i="35" s="1"/>
  <c r="AK222" i="35"/>
  <c r="AL222" i="35" s="1"/>
  <c r="BN222" i="35"/>
  <c r="BO222" i="35" s="1"/>
  <c r="BP222" i="35" s="1"/>
  <c r="AK183" i="35"/>
  <c r="AL183" i="35" s="1"/>
  <c r="BN183" i="35"/>
  <c r="BO183" i="35" s="1"/>
  <c r="BP183" i="35" s="1"/>
  <c r="AK89" i="35"/>
  <c r="AL89" i="35" s="1"/>
  <c r="BN89" i="35"/>
  <c r="BO89" i="35" s="1"/>
  <c r="BP89" i="35" s="1"/>
  <c r="AK13" i="35"/>
  <c r="AL13" i="35" s="1"/>
  <c r="BN13" i="35"/>
  <c r="BO13" i="35" s="1"/>
  <c r="BP13" i="35" s="1"/>
  <c r="AK263" i="35"/>
  <c r="AL263" i="35" s="1"/>
  <c r="BN263" i="35"/>
  <c r="BO263" i="35" s="1"/>
  <c r="BP263" i="35" s="1"/>
  <c r="AK258" i="35"/>
  <c r="AL258" i="35" s="1"/>
  <c r="BN258" i="35"/>
  <c r="BO258" i="35" s="1"/>
  <c r="BP258" i="35" s="1"/>
  <c r="AK62" i="35"/>
  <c r="AL62" i="35" s="1"/>
  <c r="BN62" i="35"/>
  <c r="BO62" i="35" s="1"/>
  <c r="BP62" i="35" s="1"/>
  <c r="AK159" i="35"/>
  <c r="AL159" i="35" s="1"/>
  <c r="BN159" i="35"/>
  <c r="BO159" i="35" s="1"/>
  <c r="BP159" i="35" s="1"/>
  <c r="AK66" i="35"/>
  <c r="AL66" i="35" s="1"/>
  <c r="BN66" i="35"/>
  <c r="BO66" i="35" s="1"/>
  <c r="BP66" i="35" s="1"/>
  <c r="AK39" i="35"/>
  <c r="AL39" i="35" s="1"/>
  <c r="BN39" i="35"/>
  <c r="BO39" i="35" s="1"/>
  <c r="BP39" i="35" s="1"/>
  <c r="AK119" i="35"/>
  <c r="AL119" i="35" s="1"/>
  <c r="BN119" i="35"/>
  <c r="BO119" i="35" s="1"/>
  <c r="BP119" i="35" s="1"/>
  <c r="AK257" i="35"/>
  <c r="AL257" i="35" s="1"/>
  <c r="BN257" i="35"/>
  <c r="BO257" i="35" s="1"/>
  <c r="BP257" i="35" s="1"/>
  <c r="AK32" i="35"/>
  <c r="AL32" i="35" s="1"/>
  <c r="BN32" i="35"/>
  <c r="BO32" i="35" s="1"/>
  <c r="BP32" i="35" s="1"/>
  <c r="AK96" i="35"/>
  <c r="AL96" i="35" s="1"/>
  <c r="BN96" i="35"/>
  <c r="BO96" i="35" s="1"/>
  <c r="BP96" i="35" s="1"/>
  <c r="AK160" i="35"/>
  <c r="AL160" i="35" s="1"/>
  <c r="BN160" i="35"/>
  <c r="BO160" i="35" s="1"/>
  <c r="BP160" i="35" s="1"/>
  <c r="AK224" i="35"/>
  <c r="AL224" i="35" s="1"/>
  <c r="BN224" i="35"/>
  <c r="BO224" i="35" s="1"/>
  <c r="BP224" i="35" s="1"/>
  <c r="AK288" i="35"/>
  <c r="AL288" i="35" s="1"/>
  <c r="BN288" i="35"/>
  <c r="BO288" i="35" s="1"/>
  <c r="BP288" i="35" s="1"/>
  <c r="AK161" i="35"/>
  <c r="AL161" i="35" s="1"/>
  <c r="BN161" i="35"/>
  <c r="BO161" i="35" s="1"/>
  <c r="BP161" i="35" s="1"/>
  <c r="AK146" i="35"/>
  <c r="AL146" i="35" s="1"/>
  <c r="BN146" i="35"/>
  <c r="BO146" i="35" s="1"/>
  <c r="BP146" i="35" s="1"/>
  <c r="AK19" i="35"/>
  <c r="AL19" i="35" s="1"/>
  <c r="BN19" i="35"/>
  <c r="BO19" i="35" s="1"/>
  <c r="BP19" i="35" s="1"/>
  <c r="AK83" i="35"/>
  <c r="AL83" i="35" s="1"/>
  <c r="BN83" i="35"/>
  <c r="BO83" i="35" s="1"/>
  <c r="BP83" i="35" s="1"/>
  <c r="AK147" i="35"/>
  <c r="AL147" i="35" s="1"/>
  <c r="BN147" i="35"/>
  <c r="BO147" i="35" s="1"/>
  <c r="BP147" i="35" s="1"/>
  <c r="AK211" i="35"/>
  <c r="AL211" i="35" s="1"/>
  <c r="BN211" i="35"/>
  <c r="BO211" i="35" s="1"/>
  <c r="BP211" i="35" s="1"/>
  <c r="AK275" i="35"/>
  <c r="AL275" i="35" s="1"/>
  <c r="BN275" i="35"/>
  <c r="BO275" i="35" s="1"/>
  <c r="BP275" i="35" s="1"/>
  <c r="AK117" i="35"/>
  <c r="AL117" i="35" s="1"/>
  <c r="BN117" i="35"/>
  <c r="BO117" i="35" s="1"/>
  <c r="BP117" i="35" s="1"/>
  <c r="AK261" i="35"/>
  <c r="AL261" i="35" s="1"/>
  <c r="BN261" i="35"/>
  <c r="BO261" i="35" s="1"/>
  <c r="BP261" i="35" s="1"/>
  <c r="AK198" i="35"/>
  <c r="AL198" i="35" s="1"/>
  <c r="BN198" i="35"/>
  <c r="BO198" i="35" s="1"/>
  <c r="BP198" i="35" s="1"/>
  <c r="AK65" i="35"/>
  <c r="AL65" i="35" s="1"/>
  <c r="BN65" i="35"/>
  <c r="BO65" i="35" s="1"/>
  <c r="BP65" i="35" s="1"/>
  <c r="AK26" i="35"/>
  <c r="AL26" i="35" s="1"/>
  <c r="BN26" i="35"/>
  <c r="BO26" i="35" s="1"/>
  <c r="BP26" i="35" s="1"/>
  <c r="AK274" i="35"/>
  <c r="AL274" i="35" s="1"/>
  <c r="BN274" i="35"/>
  <c r="BO274" i="35" s="1"/>
  <c r="BP274" i="35" s="1"/>
  <c r="AK68" i="35"/>
  <c r="AL68" i="35" s="1"/>
  <c r="BN68" i="35"/>
  <c r="BO68" i="35" s="1"/>
  <c r="BP68" i="35" s="1"/>
  <c r="AK132" i="35"/>
  <c r="AL132" i="35" s="1"/>
  <c r="BN132" i="35"/>
  <c r="BO132" i="35" s="1"/>
  <c r="BP132" i="35" s="1"/>
  <c r="AK196" i="35"/>
  <c r="AL196" i="35" s="1"/>
  <c r="BN196" i="35"/>
  <c r="BO196" i="35" s="1"/>
  <c r="BP196" i="35" s="1"/>
  <c r="BN260" i="35"/>
  <c r="BO260" i="35" s="1"/>
  <c r="BP260" i="35" s="1"/>
  <c r="AK260" i="35"/>
  <c r="AL260" i="35" s="1"/>
  <c r="AK77" i="35"/>
  <c r="AL77" i="35" s="1"/>
  <c r="BN77" i="35"/>
  <c r="BO77" i="35" s="1"/>
  <c r="BP77" i="35" s="1"/>
  <c r="AK205" i="35"/>
  <c r="AL205" i="35" s="1"/>
  <c r="BN205" i="35"/>
  <c r="BO205" i="35" s="1"/>
  <c r="BP205" i="35" s="1"/>
  <c r="AK134" i="35"/>
  <c r="AL134" i="35" s="1"/>
  <c r="BN134" i="35"/>
  <c r="BO134" i="35" s="1"/>
  <c r="BP134" i="35" s="1"/>
  <c r="AK278" i="35"/>
  <c r="AL278" i="35" s="1"/>
  <c r="BN278" i="35"/>
  <c r="BO278" i="35" s="1"/>
  <c r="BP278" i="35" s="1"/>
  <c r="AK231" i="35"/>
  <c r="AL231" i="35" s="1"/>
  <c r="BN231" i="35"/>
  <c r="BO231" i="35" s="1"/>
  <c r="BP231" i="35" s="1"/>
  <c r="AK193" i="35"/>
  <c r="AL193" i="35" s="1"/>
  <c r="BN193" i="35"/>
  <c r="BO193" i="35" s="1"/>
  <c r="BP193" i="35" s="1"/>
  <c r="AK53" i="35"/>
  <c r="AL53" i="35" s="1"/>
  <c r="BN53" i="35"/>
  <c r="BO53" i="35" s="1"/>
  <c r="BP53" i="35" s="1"/>
  <c r="AK281" i="35"/>
  <c r="AL281" i="35" s="1"/>
  <c r="BN281" i="35"/>
  <c r="BO281" i="35" s="1"/>
  <c r="BP281" i="35" s="1"/>
  <c r="AK22" i="35"/>
  <c r="AL22" i="35" s="1"/>
  <c r="BN22" i="35"/>
  <c r="BO22" i="35" s="1"/>
  <c r="BP22" i="35" s="1"/>
  <c r="AK86" i="35"/>
  <c r="AL86" i="35" s="1"/>
  <c r="BN86" i="35"/>
  <c r="BO86" i="35" s="1"/>
  <c r="BP86" i="35" s="1"/>
  <c r="AK295" i="35"/>
  <c r="AL295" i="35" s="1"/>
  <c r="BN295" i="35"/>
  <c r="BO295" i="35" s="1"/>
  <c r="BP295" i="35" s="1"/>
  <c r="AK226" i="35"/>
  <c r="AL226" i="35" s="1"/>
  <c r="BN226" i="35"/>
  <c r="BO226" i="35" s="1"/>
  <c r="BP226" i="35" s="1"/>
  <c r="AK63" i="35"/>
  <c r="AL63" i="35" s="1"/>
  <c r="BN63" i="35"/>
  <c r="BO63" i="35" s="1"/>
  <c r="BP63" i="35" s="1"/>
  <c r="AK199" i="35"/>
  <c r="AL199" i="35" s="1"/>
  <c r="BN199" i="35"/>
  <c r="BO199" i="35" s="1"/>
  <c r="BP199" i="35" s="1"/>
  <c r="AK138" i="35"/>
  <c r="AL138" i="35" s="1"/>
  <c r="BN138" i="35"/>
  <c r="BO138" i="35" s="1"/>
  <c r="BP138" i="35" s="1"/>
  <c r="AK56" i="35"/>
  <c r="AL56" i="35" s="1"/>
  <c r="BN56" i="35"/>
  <c r="BO56" i="35" s="1"/>
  <c r="BP56" i="35" s="1"/>
  <c r="AK120" i="35"/>
  <c r="AL120" i="35" s="1"/>
  <c r="BN120" i="35"/>
  <c r="BO120" i="35" s="1"/>
  <c r="BP120" i="35" s="1"/>
  <c r="AK184" i="35"/>
  <c r="AL184" i="35" s="1"/>
  <c r="BN184" i="35"/>
  <c r="BO184" i="35" s="1"/>
  <c r="BP184" i="35" s="1"/>
  <c r="AK248" i="35"/>
  <c r="AL248" i="35" s="1"/>
  <c r="BN248" i="35"/>
  <c r="BO248" i="35" s="1"/>
  <c r="BP248" i="35" s="1"/>
  <c r="AK41" i="35"/>
  <c r="AL41" i="35" s="1"/>
  <c r="BN41" i="35"/>
  <c r="BO41" i="35" s="1"/>
  <c r="BP41" i="35" s="1"/>
  <c r="BN265" i="35"/>
  <c r="BO265" i="35" s="1"/>
  <c r="BP265" i="35" s="1"/>
  <c r="AK265" i="35"/>
  <c r="AL265" i="35" s="1"/>
  <c r="AK234" i="35"/>
  <c r="AL234" i="35" s="1"/>
  <c r="BN234" i="35"/>
  <c r="BO234" i="35" s="1"/>
  <c r="BP234" i="35" s="1"/>
  <c r="AK46" i="35"/>
  <c r="AL46" i="35" s="1"/>
  <c r="BN46" i="35"/>
  <c r="BO46" i="35" s="1"/>
  <c r="BP46" i="35" s="1"/>
  <c r="AK174" i="35"/>
  <c r="AL174" i="35" s="1"/>
  <c r="BN174" i="35"/>
  <c r="BO174" i="35" s="1"/>
  <c r="BP174" i="35" s="1"/>
  <c r="AK225" i="35"/>
  <c r="AL225" i="35" s="1"/>
  <c r="BN225" i="35"/>
  <c r="BO225" i="35" s="1"/>
  <c r="BP225" i="35" s="1"/>
  <c r="AK23" i="35"/>
  <c r="AL23" i="35" s="1"/>
  <c r="BN23" i="35"/>
  <c r="BO23" i="35" s="1"/>
  <c r="BP23" i="35" s="1"/>
  <c r="AK87" i="35"/>
  <c r="AL87" i="35" s="1"/>
  <c r="BN87" i="35"/>
  <c r="BO87" i="35" s="1"/>
  <c r="BP87" i="35" s="1"/>
  <c r="BN73" i="35"/>
  <c r="BO73" i="35" s="1"/>
  <c r="BP73" i="35" s="1"/>
  <c r="AK73" i="35"/>
  <c r="AL73" i="35" s="1"/>
  <c r="BN16" i="35"/>
  <c r="BO16" i="35" s="1"/>
  <c r="BP16" i="35" s="1"/>
  <c r="AK16" i="35"/>
  <c r="AL16" i="35" s="1"/>
  <c r="BN80" i="35"/>
  <c r="BO80" i="35" s="1"/>
  <c r="BP80" i="35" s="1"/>
  <c r="AK80" i="35"/>
  <c r="AL80" i="35" s="1"/>
  <c r="BN144" i="35"/>
  <c r="BO144" i="35" s="1"/>
  <c r="BP144" i="35" s="1"/>
  <c r="AK144" i="35"/>
  <c r="AL144" i="35" s="1"/>
  <c r="BN208" i="35"/>
  <c r="BO208" i="35" s="1"/>
  <c r="BP208" i="35" s="1"/>
  <c r="AK208" i="35"/>
  <c r="AL208" i="35" s="1"/>
  <c r="BN272" i="35"/>
  <c r="BO272" i="35" s="1"/>
  <c r="BP272" i="35" s="1"/>
  <c r="AK272" i="35"/>
  <c r="AL272" i="35" s="1"/>
  <c r="AK105" i="35"/>
  <c r="AL105" i="35" s="1"/>
  <c r="BN105" i="35"/>
  <c r="BO105" i="35" s="1"/>
  <c r="BP105" i="35" s="1"/>
  <c r="AK82" i="35"/>
  <c r="AL82" i="35" s="1"/>
  <c r="BN82" i="35"/>
  <c r="BO82" i="35" s="1"/>
  <c r="BP82" i="35" s="1"/>
  <c r="AK67" i="35"/>
  <c r="AL67" i="35" s="1"/>
  <c r="BN67" i="35"/>
  <c r="BO67" i="35" s="1"/>
  <c r="BP67" i="35" s="1"/>
  <c r="AK131" i="35"/>
  <c r="AL131" i="35" s="1"/>
  <c r="BN131" i="35"/>
  <c r="BO131" i="35" s="1"/>
  <c r="BP131" i="35" s="1"/>
  <c r="AK195" i="35"/>
  <c r="AL195" i="35" s="1"/>
  <c r="BN195" i="35"/>
  <c r="BO195" i="35" s="1"/>
  <c r="BP195" i="35" s="1"/>
  <c r="BN259" i="35"/>
  <c r="BO259" i="35" s="1"/>
  <c r="BP259" i="35" s="1"/>
  <c r="AK259" i="35"/>
  <c r="AL259" i="35" s="1"/>
  <c r="AK85" i="35"/>
  <c r="AL85" i="35" s="1"/>
  <c r="BN85" i="35"/>
  <c r="BO85" i="35" s="1"/>
  <c r="BP85" i="35" s="1"/>
  <c r="AK229" i="35"/>
  <c r="AL229" i="35" s="1"/>
  <c r="BN229" i="35"/>
  <c r="BO229" i="35" s="1"/>
  <c r="BP229" i="35" s="1"/>
  <c r="AK158" i="35"/>
  <c r="AL158" i="35" s="1"/>
  <c r="BN158" i="35"/>
  <c r="BO158" i="35" s="1"/>
  <c r="BP158" i="35" s="1"/>
  <c r="AK103" i="35"/>
  <c r="AL103" i="35" s="1"/>
  <c r="BN103" i="35"/>
  <c r="BO103" i="35" s="1"/>
  <c r="BP103" i="35" s="1"/>
  <c r="AK241" i="35"/>
  <c r="AL241" i="35" s="1"/>
  <c r="BN241" i="35"/>
  <c r="BO241" i="35" s="1"/>
  <c r="BP241" i="35" s="1"/>
  <c r="AK218" i="35"/>
  <c r="AL218" i="35" s="1"/>
  <c r="BN218" i="35"/>
  <c r="BO218" i="35" s="1"/>
  <c r="BP218" i="35" s="1"/>
  <c r="AK52" i="35"/>
  <c r="AL52" i="35" s="1"/>
  <c r="BN52" i="35"/>
  <c r="BO52" i="35" s="1"/>
  <c r="BP52" i="35" s="1"/>
  <c r="AK116" i="35"/>
  <c r="AL116" i="35" s="1"/>
  <c r="BN116" i="35"/>
  <c r="BO116" i="35" s="1"/>
  <c r="BP116" i="35" s="1"/>
  <c r="BN180" i="35"/>
  <c r="BO180" i="35" s="1"/>
  <c r="BP180" i="35" s="1"/>
  <c r="AK180" i="35"/>
  <c r="AL180" i="35" s="1"/>
  <c r="AK244" i="35"/>
  <c r="AL244" i="35" s="1"/>
  <c r="BN244" i="35"/>
  <c r="BO244" i="35" s="1"/>
  <c r="BP244" i="35" s="1"/>
  <c r="AK45" i="35"/>
  <c r="AL45" i="35" s="1"/>
  <c r="BN45" i="35"/>
  <c r="BO45" i="35" s="1"/>
  <c r="BP45" i="35" s="1"/>
  <c r="AK181" i="35"/>
  <c r="AL181" i="35" s="1"/>
  <c r="BN181" i="35"/>
  <c r="BO181" i="35" s="1"/>
  <c r="BP181" i="35" s="1"/>
  <c r="AK301" i="35"/>
  <c r="AL301" i="35" s="1"/>
  <c r="BN301" i="35"/>
  <c r="BO301" i="35" s="1"/>
  <c r="BP301" i="35" s="1"/>
  <c r="AK238" i="35"/>
  <c r="AL238" i="35" s="1"/>
  <c r="BN238" i="35"/>
  <c r="BO238" i="35" s="1"/>
  <c r="BP238" i="35" s="1"/>
  <c r="AK191" i="35"/>
  <c r="AL191" i="35" s="1"/>
  <c r="BN191" i="35"/>
  <c r="BO191" i="35" s="1"/>
  <c r="BP191" i="35" s="1"/>
  <c r="AK121" i="35"/>
  <c r="AL121" i="35" s="1"/>
  <c r="BN121" i="35"/>
  <c r="BO121" i="35" s="1"/>
  <c r="BP121" i="35" s="1"/>
  <c r="AK21" i="35"/>
  <c r="AL21" i="35" s="1"/>
  <c r="BN21" i="35"/>
  <c r="BO21" i="35" s="1"/>
  <c r="BP21" i="35" s="1"/>
  <c r="AK33" i="35"/>
  <c r="AL33" i="35" s="1"/>
  <c r="BN33" i="35"/>
  <c r="BO33" i="35" s="1"/>
  <c r="BP33" i="35" s="1"/>
  <c r="AK298" i="35"/>
  <c r="AL298" i="35" s="1"/>
  <c r="BN298" i="35"/>
  <c r="BO298" i="35" s="1"/>
  <c r="BP298" i="35" s="1"/>
  <c r="AK70" i="35"/>
  <c r="AL70" i="35" s="1"/>
  <c r="BN70" i="35"/>
  <c r="BO70" i="35" s="1"/>
  <c r="BP70" i="35" s="1"/>
  <c r="AK223" i="35"/>
  <c r="AL223" i="35" s="1"/>
  <c r="BN223" i="35"/>
  <c r="BO223" i="35" s="1"/>
  <c r="BP223" i="35" s="1"/>
  <c r="AK122" i="35"/>
  <c r="AL122" i="35" s="1"/>
  <c r="BN122" i="35"/>
  <c r="BO122" i="35" s="1"/>
  <c r="BP122" i="35" s="1"/>
  <c r="AK47" i="35"/>
  <c r="AL47" i="35" s="1"/>
  <c r="BN47" i="35"/>
  <c r="BO47" i="35" s="1"/>
  <c r="BP47" i="35" s="1"/>
  <c r="AK135" i="35"/>
  <c r="AL135" i="35" s="1"/>
  <c r="BN135" i="35"/>
  <c r="BO135" i="35" s="1"/>
  <c r="BP135" i="35" s="1"/>
  <c r="BN50" i="35"/>
  <c r="BO50" i="35" s="1"/>
  <c r="BP50" i="35" s="1"/>
  <c r="AK50" i="35"/>
  <c r="AL50" i="35" s="1"/>
  <c r="AK40" i="35"/>
  <c r="AL40" i="35" s="1"/>
  <c r="BN40" i="35"/>
  <c r="BO40" i="35" s="1"/>
  <c r="BP40" i="35" s="1"/>
  <c r="AK104" i="35"/>
  <c r="AL104" i="35" s="1"/>
  <c r="BN104" i="35"/>
  <c r="BO104" i="35" s="1"/>
  <c r="BP104" i="35" s="1"/>
  <c r="AK168" i="35"/>
  <c r="AL168" i="35" s="1"/>
  <c r="BN168" i="35"/>
  <c r="BO168" i="35" s="1"/>
  <c r="BP168" i="35" s="1"/>
  <c r="AK232" i="35"/>
  <c r="AL232" i="35" s="1"/>
  <c r="BN232" i="35"/>
  <c r="BO232" i="35" s="1"/>
  <c r="BP232" i="35" s="1"/>
  <c r="AK296" i="35"/>
  <c r="AL296" i="35" s="1"/>
  <c r="BN296" i="35"/>
  <c r="BO296" i="35" s="1"/>
  <c r="BP296" i="35" s="1"/>
  <c r="BN201" i="35"/>
  <c r="BO201" i="35" s="1"/>
  <c r="BP201" i="35" s="1"/>
  <c r="AK201" i="35"/>
  <c r="AL201" i="35" s="1"/>
  <c r="AK170" i="35"/>
  <c r="AL170" i="35" s="1"/>
  <c r="BN170" i="35"/>
  <c r="BO170" i="35" s="1"/>
  <c r="BP170" i="35" s="1"/>
  <c r="AK235" i="35"/>
  <c r="AL235" i="35" s="1"/>
  <c r="BN235" i="35"/>
  <c r="BO235" i="35" s="1"/>
  <c r="BP235" i="35" s="1"/>
  <c r="AK173" i="35"/>
  <c r="AL173" i="35" s="1"/>
  <c r="BN173" i="35"/>
  <c r="BO173" i="35" s="1"/>
  <c r="BP173" i="35" s="1"/>
  <c r="AK254" i="35"/>
  <c r="AL254" i="35" s="1"/>
  <c r="BN254" i="35"/>
  <c r="BO254" i="35" s="1"/>
  <c r="BP254" i="35" s="1"/>
  <c r="AK130" i="35"/>
  <c r="AL130" i="35" s="1"/>
  <c r="BN130" i="35"/>
  <c r="BO130" i="35" s="1"/>
  <c r="BP130" i="35" s="1"/>
  <c r="AK156" i="35"/>
  <c r="AL156" i="35" s="1"/>
  <c r="BN156" i="35"/>
  <c r="BO156" i="35" s="1"/>
  <c r="BP156" i="35" s="1"/>
  <c r="AK125" i="35"/>
  <c r="AL125" i="35" s="1"/>
  <c r="BN125" i="35"/>
  <c r="BO125" i="35" s="1"/>
  <c r="BP125" i="35" s="1"/>
  <c r="AK253" i="35"/>
  <c r="AL253" i="35" s="1"/>
  <c r="BN253" i="35"/>
  <c r="BO253" i="35" s="1"/>
  <c r="BP253" i="35" s="1"/>
  <c r="AK190" i="35"/>
  <c r="AL190" i="35" s="1"/>
  <c r="BN190" i="35"/>
  <c r="BO190" i="35" s="1"/>
  <c r="BP190" i="35" s="1"/>
  <c r="AK279" i="35"/>
  <c r="AL279" i="35" s="1"/>
  <c r="BN279" i="35"/>
  <c r="BO279" i="35" s="1"/>
  <c r="BP279" i="35" s="1"/>
  <c r="AK127" i="35"/>
  <c r="AL127" i="35" s="1"/>
  <c r="BN127" i="35"/>
  <c r="BO127" i="35" s="1"/>
  <c r="BP127" i="35" s="1"/>
  <c r="AK27" i="35"/>
  <c r="AL27" i="35" s="1"/>
  <c r="BN27" i="35"/>
  <c r="BO27" i="35" s="1"/>
  <c r="BP27" i="35" s="1"/>
  <c r="AK91" i="35"/>
  <c r="AL91" i="35" s="1"/>
  <c r="BN91" i="35"/>
  <c r="BO91" i="35" s="1"/>
  <c r="BP91" i="35" s="1"/>
  <c r="BN155" i="35"/>
  <c r="BO155" i="35" s="1"/>
  <c r="BP155" i="35" s="1"/>
  <c r="AK155" i="35"/>
  <c r="AL155" i="35" s="1"/>
  <c r="AK219" i="35"/>
  <c r="AL219" i="35" s="1"/>
  <c r="BN219" i="35"/>
  <c r="BO219" i="35" s="1"/>
  <c r="BP219" i="35" s="1"/>
  <c r="AK283" i="35"/>
  <c r="AL283" i="35" s="1"/>
  <c r="BN283" i="35"/>
  <c r="BO283" i="35" s="1"/>
  <c r="BP283" i="35" s="1"/>
  <c r="AK133" i="35"/>
  <c r="AL133" i="35" s="1"/>
  <c r="BN133" i="35"/>
  <c r="BO133" i="35" s="1"/>
  <c r="BP133" i="35" s="1"/>
  <c r="AK277" i="35"/>
  <c r="AL277" i="35" s="1"/>
  <c r="BN277" i="35"/>
  <c r="BO277" i="35" s="1"/>
  <c r="BP277" i="35" s="1"/>
  <c r="AK214" i="35"/>
  <c r="AL214" i="35" s="1"/>
  <c r="BN214" i="35"/>
  <c r="BO214" i="35" s="1"/>
  <c r="BP214" i="35" s="1"/>
  <c r="AK97" i="35"/>
  <c r="AL97" i="35" s="1"/>
  <c r="BN97" i="35"/>
  <c r="BO97" i="35" s="1"/>
  <c r="BP97" i="35" s="1"/>
  <c r="AK74" i="35"/>
  <c r="AL74" i="35" s="1"/>
  <c r="BN74" i="35"/>
  <c r="BO74" i="35" s="1"/>
  <c r="BP74" i="35" s="1"/>
  <c r="BN12" i="35"/>
  <c r="BO12" i="35" s="1"/>
  <c r="BP12" i="35" s="1"/>
  <c r="AK12" i="35"/>
  <c r="AL12" i="35" s="1"/>
  <c r="AK76" i="35"/>
  <c r="AL76" i="35" s="1"/>
  <c r="BN76" i="35"/>
  <c r="BO76" i="35" s="1"/>
  <c r="BP76" i="35" s="1"/>
  <c r="AK140" i="35"/>
  <c r="AL140" i="35" s="1"/>
  <c r="BN140" i="35"/>
  <c r="BO140" i="35" s="1"/>
  <c r="BP140" i="35" s="1"/>
  <c r="AK204" i="35"/>
  <c r="AL204" i="35" s="1"/>
  <c r="BN204" i="35"/>
  <c r="BO204" i="35" s="1"/>
  <c r="BP204" i="35" s="1"/>
  <c r="AK268" i="35"/>
  <c r="AL268" i="35" s="1"/>
  <c r="BN268" i="35"/>
  <c r="BO268" i="35" s="1"/>
  <c r="BP268" i="35" s="1"/>
  <c r="AK93" i="35"/>
  <c r="AL93" i="35" s="1"/>
  <c r="BN93" i="35"/>
  <c r="BO93" i="35" s="1"/>
  <c r="BP93" i="35" s="1"/>
  <c r="AK221" i="35"/>
  <c r="AL221" i="35" s="1"/>
  <c r="BN221" i="35"/>
  <c r="BO221" i="35" s="1"/>
  <c r="BP221" i="35" s="1"/>
  <c r="AK150" i="35"/>
  <c r="AL150" i="35" s="1"/>
  <c r="BN150" i="35"/>
  <c r="BO150" i="35" s="1"/>
  <c r="BP150" i="35" s="1"/>
  <c r="AK294" i="35"/>
  <c r="AL294" i="35" s="1"/>
  <c r="BN294" i="35"/>
  <c r="BO294" i="35" s="1"/>
  <c r="BP294" i="35" s="1"/>
  <c r="AK247" i="35"/>
  <c r="AL247" i="35" s="1"/>
  <c r="BN247" i="35"/>
  <c r="BO247" i="35" s="1"/>
  <c r="BP247" i="35" s="1"/>
  <c r="AK217" i="35"/>
  <c r="AL217" i="35" s="1"/>
  <c r="BN217" i="35"/>
  <c r="BO217" i="35" s="1"/>
  <c r="BP217" i="35" s="1"/>
  <c r="AK149" i="35"/>
  <c r="AL149" i="35" s="1"/>
  <c r="BN149" i="35"/>
  <c r="BO149" i="35" s="1"/>
  <c r="BP149" i="35" s="1"/>
  <c r="AK58" i="35"/>
  <c r="AL58" i="35" s="1"/>
  <c r="BN58" i="35"/>
  <c r="BO58" i="35" s="1"/>
  <c r="BP58" i="35" s="1"/>
  <c r="AK30" i="35"/>
  <c r="AL30" i="35" s="1"/>
  <c r="BN30" i="35"/>
  <c r="BO30" i="35" s="1"/>
  <c r="BP30" i="35" s="1"/>
  <c r="AK110" i="35"/>
  <c r="AL110" i="35" s="1"/>
  <c r="BN110" i="35"/>
  <c r="BO110" i="35" s="1"/>
  <c r="BP110" i="35" s="1"/>
  <c r="AK49" i="35"/>
  <c r="AL49" i="35" s="1"/>
  <c r="BN49" i="35"/>
  <c r="BO49" i="35" s="1"/>
  <c r="BP49" i="35" s="1"/>
  <c r="AK290" i="35"/>
  <c r="AL290" i="35" s="1"/>
  <c r="BN290" i="35"/>
  <c r="BO290" i="35" s="1"/>
  <c r="BP290" i="35" s="1"/>
  <c r="AK71" i="35"/>
  <c r="AL71" i="35" s="1"/>
  <c r="BN71" i="35"/>
  <c r="BO71" i="35" s="1"/>
  <c r="BP71" i="35" s="1"/>
  <c r="AK239" i="35"/>
  <c r="AL239" i="35" s="1"/>
  <c r="BN239" i="35"/>
  <c r="BO239" i="35" s="1"/>
  <c r="BP239" i="35" s="1"/>
  <c r="AK194" i="35"/>
  <c r="AL194" i="35" s="1"/>
  <c r="BN194" i="35"/>
  <c r="BO194" i="35" s="1"/>
  <c r="BP194" i="35" s="1"/>
  <c r="AK64" i="35"/>
  <c r="AL64" i="35" s="1"/>
  <c r="BN64" i="35"/>
  <c r="BO64" i="35" s="1"/>
  <c r="BP64" i="35" s="1"/>
  <c r="AK128" i="35"/>
  <c r="AL128" i="35" s="1"/>
  <c r="BN128" i="35"/>
  <c r="BO128" i="35" s="1"/>
  <c r="BP128" i="35" s="1"/>
  <c r="AK192" i="35"/>
  <c r="AL192" i="35" s="1"/>
  <c r="BN192" i="35"/>
  <c r="BO192" i="35" s="1"/>
  <c r="BP192" i="35" s="1"/>
  <c r="AK256" i="35"/>
  <c r="AL256" i="35" s="1"/>
  <c r="BN256" i="35"/>
  <c r="BO256" i="35" s="1"/>
  <c r="BP256" i="35" s="1"/>
  <c r="AK57" i="35"/>
  <c r="AL57" i="35" s="1"/>
  <c r="BN57" i="35"/>
  <c r="BO57" i="35" s="1"/>
  <c r="BP57" i="35" s="1"/>
  <c r="BN297" i="35"/>
  <c r="BO297" i="35" s="1"/>
  <c r="BP297" i="35" s="1"/>
  <c r="AK297" i="35"/>
  <c r="AL297" i="35" s="1"/>
  <c r="AK266" i="35"/>
  <c r="AL266" i="35" s="1"/>
  <c r="BN266" i="35"/>
  <c r="BO266" i="35" s="1"/>
  <c r="BP266" i="35" s="1"/>
  <c r="AK51" i="35"/>
  <c r="AL51" i="35" s="1"/>
  <c r="BN51" i="35"/>
  <c r="BO51" i="35" s="1"/>
  <c r="BP51" i="35" s="1"/>
  <c r="AK179" i="35"/>
  <c r="AL179" i="35" s="1"/>
  <c r="BN179" i="35"/>
  <c r="BO179" i="35" s="1"/>
  <c r="BP179" i="35" s="1"/>
  <c r="AK243" i="35"/>
  <c r="AL243" i="35" s="1"/>
  <c r="BN243" i="35"/>
  <c r="BO243" i="35" s="1"/>
  <c r="BP243" i="35" s="1"/>
  <c r="AK37" i="35"/>
  <c r="AL37" i="35" s="1"/>
  <c r="BN37" i="35"/>
  <c r="BO37" i="35" s="1"/>
  <c r="BP37" i="35" s="1"/>
  <c r="AK197" i="35"/>
  <c r="AL197" i="35" s="1"/>
  <c r="BN197" i="35"/>
  <c r="BO197" i="35" s="1"/>
  <c r="BP197" i="35" s="1"/>
  <c r="AK118" i="35"/>
  <c r="AL118" i="35" s="1"/>
  <c r="BN118" i="35"/>
  <c r="BO118" i="35" s="1"/>
  <c r="BP118" i="35" s="1"/>
  <c r="AK270" i="35"/>
  <c r="AL270" i="35" s="1"/>
  <c r="BN270" i="35"/>
  <c r="BO270" i="35" s="1"/>
  <c r="BP270" i="35" s="1"/>
  <c r="AK185" i="35"/>
  <c r="AL185" i="35" s="1"/>
  <c r="BN185" i="35"/>
  <c r="BO185" i="35" s="1"/>
  <c r="BP185" i="35" s="1"/>
  <c r="AK154" i="35"/>
  <c r="AL154" i="35" s="1"/>
  <c r="BN154" i="35"/>
  <c r="BO154" i="35" s="1"/>
  <c r="BP154" i="35" s="1"/>
  <c r="AK36" i="35"/>
  <c r="AL36" i="35" s="1"/>
  <c r="BN36" i="35"/>
  <c r="BO36" i="35" s="1"/>
  <c r="BP36" i="35" s="1"/>
  <c r="AK100" i="35"/>
  <c r="AL100" i="35" s="1"/>
  <c r="BN100" i="35"/>
  <c r="BO100" i="35" s="1"/>
  <c r="BP100" i="35" s="1"/>
  <c r="AK164" i="35"/>
  <c r="AL164" i="35" s="1"/>
  <c r="BN164" i="35"/>
  <c r="BO164" i="35" s="1"/>
  <c r="BP164" i="35" s="1"/>
  <c r="AK228" i="35"/>
  <c r="AL228" i="35" s="1"/>
  <c r="BN228" i="35"/>
  <c r="BO228" i="35" s="1"/>
  <c r="BP228" i="35" s="1"/>
  <c r="BN292" i="35"/>
  <c r="BO292" i="35" s="1"/>
  <c r="BP292" i="35" s="1"/>
  <c r="AK292" i="35"/>
  <c r="AL292" i="35" s="1"/>
  <c r="AK141" i="35"/>
  <c r="AL141" i="35" s="1"/>
  <c r="BN141" i="35"/>
  <c r="BO141" i="35" s="1"/>
  <c r="BP141" i="35" s="1"/>
  <c r="AK269" i="35"/>
  <c r="AL269" i="35" s="1"/>
  <c r="BN269" i="35"/>
  <c r="BO269" i="35" s="1"/>
  <c r="BP269" i="35" s="1"/>
  <c r="AK206" i="35"/>
  <c r="AL206" i="35" s="1"/>
  <c r="BN206" i="35"/>
  <c r="BO206" i="35" s="1"/>
  <c r="BP206" i="35" s="1"/>
  <c r="AK175" i="35"/>
  <c r="AL175" i="35" s="1"/>
  <c r="BN175" i="35"/>
  <c r="BO175" i="35" s="1"/>
  <c r="BP175" i="35" s="1"/>
  <c r="AK25" i="35"/>
  <c r="AL25" i="35" s="1"/>
  <c r="BN25" i="35"/>
  <c r="BO25" i="35" s="1"/>
  <c r="BP25" i="35" s="1"/>
  <c r="AK18" i="35"/>
  <c r="AL18" i="35" s="1"/>
  <c r="BN18" i="35"/>
  <c r="BO18" i="35" s="1"/>
  <c r="BP18" i="35" s="1"/>
  <c r="AK215" i="35"/>
  <c r="AL215" i="35" s="1"/>
  <c r="BN215" i="35"/>
  <c r="BO215" i="35" s="1"/>
  <c r="BP215" i="35" s="1"/>
  <c r="AK210" i="35"/>
  <c r="AL210" i="35" s="1"/>
  <c r="BN210" i="35"/>
  <c r="BO210" i="35" s="1"/>
  <c r="BP210" i="35" s="1"/>
  <c r="AK54" i="35"/>
  <c r="AL54" i="35" s="1"/>
  <c r="BN54" i="35"/>
  <c r="BO54" i="35" s="1"/>
  <c r="BP54" i="35" s="1"/>
  <c r="AK246" i="35"/>
  <c r="AL246" i="35" s="1"/>
  <c r="BN246" i="35"/>
  <c r="BO246" i="35" s="1"/>
  <c r="BP246" i="35" s="1"/>
  <c r="AK42" i="35"/>
  <c r="AL42" i="35" s="1"/>
  <c r="BN42" i="35"/>
  <c r="BO42" i="35" s="1"/>
  <c r="BP42" i="35" s="1"/>
  <c r="AK31" i="35"/>
  <c r="AL31" i="35" s="1"/>
  <c r="BN31" i="35"/>
  <c r="BO31" i="35" s="1"/>
  <c r="BP31" i="35" s="1"/>
  <c r="AK95" i="35"/>
  <c r="AL95" i="35" s="1"/>
  <c r="BN95" i="35"/>
  <c r="BO95" i="35" s="1"/>
  <c r="BP95" i="35" s="1"/>
  <c r="AK177" i="35"/>
  <c r="AL177" i="35" s="1"/>
  <c r="BN177" i="35"/>
  <c r="BO177" i="35" s="1"/>
  <c r="BP177" i="35" s="1"/>
  <c r="AK24" i="35"/>
  <c r="AL24" i="35" s="1"/>
  <c r="BN24" i="35"/>
  <c r="BO24" i="35" s="1"/>
  <c r="BP24" i="35" s="1"/>
  <c r="AK88" i="35"/>
  <c r="AL88" i="35" s="1"/>
  <c r="BN88" i="35"/>
  <c r="BO88" i="35" s="1"/>
  <c r="BP88" i="35" s="1"/>
  <c r="AK152" i="35"/>
  <c r="AL152" i="35" s="1"/>
  <c r="BN152" i="35"/>
  <c r="BO152" i="35" s="1"/>
  <c r="BP152" i="35" s="1"/>
  <c r="AK216" i="35"/>
  <c r="AL216" i="35" s="1"/>
  <c r="BN216" i="35"/>
  <c r="BO216" i="35" s="1"/>
  <c r="BP216" i="35" s="1"/>
  <c r="AK280" i="35"/>
  <c r="AL280" i="35" s="1"/>
  <c r="BN280" i="35"/>
  <c r="BO280" i="35" s="1"/>
  <c r="BP280" i="35" s="1"/>
  <c r="AK129" i="35"/>
  <c r="AL129" i="35" s="1"/>
  <c r="BN129" i="35"/>
  <c r="BO129" i="35" s="1"/>
  <c r="BP129" i="35" s="1"/>
  <c r="BN114" i="35"/>
  <c r="BO114" i="35" s="1"/>
  <c r="BP114" i="35" s="1"/>
  <c r="AK114" i="35"/>
  <c r="AL114" i="35" s="1"/>
  <c r="AK75" i="35"/>
  <c r="AL75" i="35" s="1"/>
  <c r="BN75" i="35"/>
  <c r="BO75" i="35" s="1"/>
  <c r="BP75" i="35" s="1"/>
  <c r="AK139" i="35"/>
  <c r="AL139" i="35" s="1"/>
  <c r="BN139" i="35"/>
  <c r="BO139" i="35" s="1"/>
  <c r="BP139" i="35" s="1"/>
  <c r="AK203" i="35"/>
  <c r="AL203" i="35" s="1"/>
  <c r="BN203" i="35"/>
  <c r="BO203" i="35" s="1"/>
  <c r="BP203" i="35" s="1"/>
  <c r="AK267" i="35"/>
  <c r="AL267" i="35" s="1"/>
  <c r="BN267" i="35"/>
  <c r="BO267" i="35" s="1"/>
  <c r="BP267" i="35" s="1"/>
  <c r="AK101" i="35"/>
  <c r="AL101" i="35" s="1"/>
  <c r="BN101" i="35"/>
  <c r="BO101" i="35" s="1"/>
  <c r="BP101" i="35" s="1"/>
  <c r="AK245" i="35"/>
  <c r="AL245" i="35" s="1"/>
  <c r="BN245" i="35"/>
  <c r="BO245" i="35" s="1"/>
  <c r="BP245" i="35" s="1"/>
  <c r="AK182" i="35"/>
  <c r="AL182" i="35" s="1"/>
  <c r="BN182" i="35"/>
  <c r="BO182" i="35" s="1"/>
  <c r="BP182" i="35" s="1"/>
  <c r="AK143" i="35"/>
  <c r="AL143" i="35" s="1"/>
  <c r="BN143" i="35"/>
  <c r="BO143" i="35" s="1"/>
  <c r="BP143" i="35" s="1"/>
  <c r="AK273" i="35"/>
  <c r="AL273" i="35" s="1"/>
  <c r="BN273" i="35"/>
  <c r="BO273" i="35" s="1"/>
  <c r="BP273" i="35" s="1"/>
  <c r="AK250" i="35"/>
  <c r="AL250" i="35" s="1"/>
  <c r="BN250" i="35"/>
  <c r="BO250" i="35" s="1"/>
  <c r="BP250" i="35" s="1"/>
  <c r="BN60" i="35"/>
  <c r="BO60" i="35" s="1"/>
  <c r="BP60" i="35" s="1"/>
  <c r="AK60" i="35"/>
  <c r="AL60" i="35" s="1"/>
  <c r="AK124" i="35"/>
  <c r="AL124" i="35" s="1"/>
  <c r="BN124" i="35"/>
  <c r="BO124" i="35" s="1"/>
  <c r="BP124" i="35" s="1"/>
  <c r="AK188" i="35"/>
  <c r="AL188" i="35" s="1"/>
  <c r="BN188" i="35"/>
  <c r="BO188" i="35" s="1"/>
  <c r="BP188" i="35" s="1"/>
  <c r="AK252" i="35"/>
  <c r="AL252" i="35" s="1"/>
  <c r="BN252" i="35"/>
  <c r="BO252" i="35" s="1"/>
  <c r="BP252" i="35" s="1"/>
  <c r="AK61" i="35"/>
  <c r="AL61" i="35" s="1"/>
  <c r="BN61" i="35"/>
  <c r="BO61" i="35" s="1"/>
  <c r="BP61" i="35" s="1"/>
  <c r="AK189" i="35"/>
  <c r="AL189" i="35" s="1"/>
  <c r="BN189" i="35"/>
  <c r="BO189" i="35" s="1"/>
  <c r="BP189" i="35" s="1"/>
  <c r="AK94" i="35"/>
  <c r="AL94" i="35" s="1"/>
  <c r="BN94" i="35"/>
  <c r="BO94" i="35" s="1"/>
  <c r="BP94" i="35" s="1"/>
  <c r="AK262" i="35"/>
  <c r="AL262" i="35" s="1"/>
  <c r="BN262" i="35"/>
  <c r="BO262" i="35" s="1"/>
  <c r="BP262" i="35" s="1"/>
  <c r="AK207" i="35"/>
  <c r="AL207" i="35" s="1"/>
  <c r="BN207" i="35"/>
  <c r="BO207" i="35" s="1"/>
  <c r="BP207" i="35" s="1"/>
  <c r="AK153" i="35"/>
  <c r="AL153" i="35" s="1"/>
  <c r="BN153" i="35"/>
  <c r="BO153" i="35" s="1"/>
  <c r="BP153" i="35" s="1"/>
  <c r="AK29" i="35"/>
  <c r="AL29" i="35" s="1"/>
  <c r="BN29" i="35"/>
  <c r="BO29" i="35" s="1"/>
  <c r="BP29" i="35" s="1"/>
  <c r="AK169" i="35"/>
  <c r="AL169" i="35" s="1"/>
  <c r="BN169" i="35"/>
  <c r="BO169" i="35" s="1"/>
  <c r="BP169" i="35" s="1"/>
  <c r="AK14" i="35"/>
  <c r="AL14" i="35" s="1"/>
  <c r="BN14" i="35"/>
  <c r="BO14" i="35" s="1"/>
  <c r="BP14" i="35" s="1"/>
  <c r="AK255" i="35"/>
  <c r="AL255" i="35" s="1"/>
  <c r="BN255" i="35"/>
  <c r="BO255" i="35" s="1"/>
  <c r="BP255" i="35" s="1"/>
  <c r="BN178" i="35"/>
  <c r="BO178" i="35" s="1"/>
  <c r="BP178" i="35" s="1"/>
  <c r="AK178" i="35"/>
  <c r="AL178" i="35" s="1"/>
  <c r="AK55" i="35"/>
  <c r="AL55" i="35" s="1"/>
  <c r="BN55" i="35"/>
  <c r="BO55" i="35" s="1"/>
  <c r="BP55" i="35" s="1"/>
  <c r="AK167" i="35"/>
  <c r="AL167" i="35" s="1"/>
  <c r="BN167" i="35"/>
  <c r="BO167" i="35" s="1"/>
  <c r="BP167" i="35" s="1"/>
  <c r="AK90" i="35"/>
  <c r="AL90" i="35" s="1"/>
  <c r="BN90" i="35"/>
  <c r="BO90" i="35" s="1"/>
  <c r="BP90" i="35" s="1"/>
  <c r="BN48" i="35"/>
  <c r="BO48" i="35" s="1"/>
  <c r="BP48" i="35" s="1"/>
  <c r="AK48" i="35"/>
  <c r="AL48" i="35" s="1"/>
  <c r="BN112" i="35"/>
  <c r="BO112" i="35" s="1"/>
  <c r="BP112" i="35" s="1"/>
  <c r="AK112" i="35"/>
  <c r="AL112" i="35" s="1"/>
  <c r="BN176" i="35"/>
  <c r="BO176" i="35" s="1"/>
  <c r="BP176" i="35" s="1"/>
  <c r="AK176" i="35"/>
  <c r="AL176" i="35" s="1"/>
  <c r="BN240" i="35"/>
  <c r="BO240" i="35" s="1"/>
  <c r="BP240" i="35" s="1"/>
  <c r="AK240" i="35"/>
  <c r="AL240" i="35" s="1"/>
  <c r="AK17" i="35"/>
  <c r="AL17" i="35" s="1"/>
  <c r="BN17" i="35"/>
  <c r="BO17" i="35" s="1"/>
  <c r="BP17" i="35" s="1"/>
  <c r="AK233" i="35"/>
  <c r="AL233" i="35" s="1"/>
  <c r="BN233" i="35"/>
  <c r="BO233" i="35" s="1"/>
  <c r="BP233" i="35" s="1"/>
  <c r="AK202" i="35"/>
  <c r="AL202" i="35" s="1"/>
  <c r="BN202" i="35"/>
  <c r="BO202" i="35" s="1"/>
  <c r="BP202" i="35" s="1"/>
  <c r="BN43" i="35"/>
  <c r="BO43" i="35" s="1"/>
  <c r="BP43" i="35" s="1"/>
  <c r="AK43" i="35"/>
  <c r="AL43" i="35" s="1"/>
  <c r="AK107" i="35"/>
  <c r="AL107" i="35" s="1"/>
  <c r="BN107" i="35"/>
  <c r="BO107" i="35" s="1"/>
  <c r="BP107" i="35" s="1"/>
  <c r="AK171" i="35"/>
  <c r="AL171" i="35" s="1"/>
  <c r="BN171" i="35"/>
  <c r="BO171" i="35" s="1"/>
  <c r="BP171" i="35" s="1"/>
  <c r="AK299" i="35"/>
  <c r="AL299" i="35" s="1"/>
  <c r="BN299" i="35"/>
  <c r="BO299" i="35" s="1"/>
  <c r="BP299" i="35" s="1"/>
  <c r="AK102" i="35"/>
  <c r="AL102" i="35" s="1"/>
  <c r="BN102" i="35"/>
  <c r="BO102" i="35" s="1"/>
  <c r="BP102" i="35" s="1"/>
  <c r="AK145" i="35"/>
  <c r="AL145" i="35" s="1"/>
  <c r="BN145" i="35"/>
  <c r="BO145" i="35" s="1"/>
  <c r="BP145" i="35" s="1"/>
  <c r="AK28" i="35"/>
  <c r="AL28" i="35" s="1"/>
  <c r="BN28" i="35"/>
  <c r="BO28" i="35" s="1"/>
  <c r="BP28" i="35" s="1"/>
  <c r="BN92" i="35"/>
  <c r="BO92" i="35" s="1"/>
  <c r="BP92" i="35" s="1"/>
  <c r="AK92" i="35"/>
  <c r="AL92" i="35" s="1"/>
  <c r="AK220" i="35"/>
  <c r="AL220" i="35" s="1"/>
  <c r="BN220" i="35"/>
  <c r="BO220" i="35" s="1"/>
  <c r="BP220" i="35" s="1"/>
  <c r="AK284" i="35"/>
  <c r="AL284" i="35" s="1"/>
  <c r="BN284" i="35"/>
  <c r="BO284" i="35" s="1"/>
  <c r="BP284" i="35" s="1"/>
  <c r="AK151" i="35"/>
  <c r="AL151" i="35" s="1"/>
  <c r="BN151" i="35"/>
  <c r="BO151" i="35" s="1"/>
  <c r="BP151" i="35" s="1"/>
  <c r="AK289" i="35"/>
  <c r="AL289" i="35" s="1"/>
  <c r="BN289" i="35"/>
  <c r="BO289" i="35" s="1"/>
  <c r="BP289" i="35" s="1"/>
  <c r="AK162" i="35"/>
  <c r="AL162" i="35" s="1"/>
  <c r="BN162" i="35"/>
  <c r="BO162" i="35" s="1"/>
  <c r="BP162" i="35" s="1"/>
  <c r="AK35" i="35"/>
  <c r="AL35" i="35" s="1"/>
  <c r="BN35" i="35"/>
  <c r="BO35" i="35" s="1"/>
  <c r="BP35" i="35" s="1"/>
  <c r="AK99" i="35"/>
  <c r="AL99" i="35" s="1"/>
  <c r="BN99" i="35"/>
  <c r="BO99" i="35" s="1"/>
  <c r="BP99" i="35" s="1"/>
  <c r="BN163" i="35"/>
  <c r="BO163" i="35" s="1"/>
  <c r="BP163" i="35" s="1"/>
  <c r="AK163" i="35"/>
  <c r="AL163" i="35" s="1"/>
  <c r="AK227" i="35"/>
  <c r="AL227" i="35" s="1"/>
  <c r="BN227" i="35"/>
  <c r="BO227" i="35" s="1"/>
  <c r="BP227" i="35" s="1"/>
  <c r="AK291" i="35"/>
  <c r="AL291" i="35" s="1"/>
  <c r="BN291" i="35"/>
  <c r="BO291" i="35" s="1"/>
  <c r="BP291" i="35" s="1"/>
  <c r="AK157" i="35"/>
  <c r="AL157" i="35" s="1"/>
  <c r="BN157" i="35"/>
  <c r="BO157" i="35" s="1"/>
  <c r="BP157" i="35" s="1"/>
  <c r="AK293" i="35"/>
  <c r="AL293" i="35" s="1"/>
  <c r="BN293" i="35"/>
  <c r="BO293" i="35" s="1"/>
  <c r="BP293" i="35" s="1"/>
  <c r="AK230" i="35"/>
  <c r="AL230" i="35" s="1"/>
  <c r="BN230" i="35"/>
  <c r="BO230" i="35" s="1"/>
  <c r="BP230" i="35" s="1"/>
  <c r="AK113" i="35"/>
  <c r="AL113" i="35" s="1"/>
  <c r="BN113" i="35"/>
  <c r="BO113" i="35" s="1"/>
  <c r="BP113" i="35" s="1"/>
  <c r="AK98" i="35"/>
  <c r="AL98" i="35" s="1"/>
  <c r="BN98" i="35"/>
  <c r="BO98" i="35" s="1"/>
  <c r="BP98" i="35" s="1"/>
  <c r="AK20" i="35"/>
  <c r="AL20" i="35" s="1"/>
  <c r="BN20" i="35"/>
  <c r="BO20" i="35" s="1"/>
  <c r="BP20" i="35" s="1"/>
  <c r="AK84" i="35"/>
  <c r="AL84" i="35" s="1"/>
  <c r="BN84" i="35"/>
  <c r="BO84" i="35" s="1"/>
  <c r="BP84" i="35" s="1"/>
  <c r="AK148" i="35"/>
  <c r="AL148" i="35" s="1"/>
  <c r="BN148" i="35"/>
  <c r="BO148" i="35" s="1"/>
  <c r="BP148" i="35" s="1"/>
  <c r="AK212" i="35"/>
  <c r="AL212" i="35" s="1"/>
  <c r="BN212" i="35"/>
  <c r="BO212" i="35" s="1"/>
  <c r="BP212" i="35" s="1"/>
  <c r="AK276" i="35"/>
  <c r="AL276" i="35" s="1"/>
  <c r="BN276" i="35"/>
  <c r="BO276" i="35" s="1"/>
  <c r="BP276" i="35" s="1"/>
  <c r="AK109" i="35"/>
  <c r="AL109" i="35" s="1"/>
  <c r="BN109" i="35"/>
  <c r="BO109" i="35" s="1"/>
  <c r="BP109" i="35" s="1"/>
  <c r="AK237" i="35"/>
  <c r="AL237" i="35" s="1"/>
  <c r="BN237" i="35"/>
  <c r="BO237" i="35" s="1"/>
  <c r="BP237" i="35" s="1"/>
  <c r="AK166" i="35"/>
  <c r="AL166" i="35" s="1"/>
  <c r="BN166" i="35"/>
  <c r="BO166" i="35" s="1"/>
  <c r="BP166" i="35" s="1"/>
  <c r="AK111" i="35"/>
  <c r="AL111" i="35" s="1"/>
  <c r="BN111" i="35"/>
  <c r="BO111" i="35" s="1"/>
  <c r="BP111" i="35" s="1"/>
  <c r="AK271" i="35"/>
  <c r="AL271" i="35" s="1"/>
  <c r="BN271" i="35"/>
  <c r="BO271" i="35" s="1"/>
  <c r="BP271" i="35" s="1"/>
  <c r="AK249" i="35"/>
  <c r="AL249" i="35" s="1"/>
  <c r="BN249" i="35"/>
  <c r="BO249" i="35" s="1"/>
  <c r="BP249" i="35" s="1"/>
  <c r="AK286" i="35"/>
  <c r="AL286" i="35" s="1"/>
  <c r="BN286" i="35"/>
  <c r="BO286" i="35" s="1"/>
  <c r="BP286" i="35" s="1"/>
  <c r="AK106" i="35"/>
  <c r="AL106" i="35" s="1"/>
  <c r="BN106" i="35"/>
  <c r="BO106" i="35" s="1"/>
  <c r="BP106" i="35" s="1"/>
  <c r="AK38" i="35"/>
  <c r="AL38" i="35" s="1"/>
  <c r="BN38" i="35"/>
  <c r="BO38" i="35" s="1"/>
  <c r="BP38" i="35" s="1"/>
  <c r="AK126" i="35"/>
  <c r="AL126" i="35" s="1"/>
  <c r="BN126" i="35"/>
  <c r="BO126" i="35" s="1"/>
  <c r="BP126" i="35" s="1"/>
  <c r="BN137" i="35"/>
  <c r="BO137" i="35" s="1"/>
  <c r="BP137" i="35" s="1"/>
  <c r="AK137" i="35"/>
  <c r="AL137" i="35" s="1"/>
  <c r="AK15" i="35"/>
  <c r="AL15" i="35" s="1"/>
  <c r="BN15" i="35"/>
  <c r="BO15" i="35" s="1"/>
  <c r="BP15" i="35" s="1"/>
  <c r="AK79" i="35"/>
  <c r="AL79" i="35" s="1"/>
  <c r="BN79" i="35"/>
  <c r="BO79" i="35" s="1"/>
  <c r="BP79" i="35" s="1"/>
  <c r="AK287" i="35"/>
  <c r="AL287" i="35" s="1"/>
  <c r="BN287" i="35"/>
  <c r="BO287" i="35" s="1"/>
  <c r="BP287" i="35" s="1"/>
  <c r="BN242" i="35"/>
  <c r="BO242" i="35" s="1"/>
  <c r="BP242" i="35" s="1"/>
  <c r="AK242" i="35"/>
  <c r="AL242" i="35" s="1"/>
  <c r="AK72" i="35"/>
  <c r="AL72" i="35" s="1"/>
  <c r="BN72" i="35"/>
  <c r="BO72" i="35" s="1"/>
  <c r="BP72" i="35" s="1"/>
  <c r="AK136" i="35"/>
  <c r="AL136" i="35" s="1"/>
  <c r="BN136" i="35"/>
  <c r="BO136" i="35" s="1"/>
  <c r="BP136" i="35" s="1"/>
  <c r="AK200" i="35"/>
  <c r="AL200" i="35" s="1"/>
  <c r="BN200" i="35"/>
  <c r="BO200" i="35" s="1"/>
  <c r="BP200" i="35" s="1"/>
  <c r="AK264" i="35"/>
  <c r="AL264" i="35" s="1"/>
  <c r="BN264" i="35"/>
  <c r="BO264" i="35" s="1"/>
  <c r="BP264" i="35" s="1"/>
  <c r="AK81" i="35"/>
  <c r="AL81" i="35" s="1"/>
  <c r="BN81" i="35"/>
  <c r="BO81" i="35" s="1"/>
  <c r="BP81" i="35" s="1"/>
  <c r="AK34" i="35"/>
  <c r="AL34" i="35" s="1"/>
  <c r="BN34" i="35"/>
  <c r="BO34" i="35" s="1"/>
  <c r="BP34" i="35" s="1"/>
  <c r="AK282" i="35"/>
  <c r="AL282" i="35" s="1"/>
  <c r="BN282" i="35"/>
  <c r="BO282" i="35" s="1"/>
  <c r="BP282" i="35" s="1"/>
  <c r="H10" i="3"/>
  <c r="AR11" i="32"/>
  <c r="AS11" i="32"/>
  <c r="AT11" i="32"/>
  <c r="AU11" i="32"/>
  <c r="AV11" i="32"/>
  <c r="AR12" i="32"/>
  <c r="AS12" i="32"/>
  <c r="AT12" i="32"/>
  <c r="AU12" i="32"/>
  <c r="AV12" i="32"/>
  <c r="AR13" i="32"/>
  <c r="AS13" i="32"/>
  <c r="AT13" i="32"/>
  <c r="AU13" i="32"/>
  <c r="AV13" i="32"/>
  <c r="AR14" i="32"/>
  <c r="AS14" i="32"/>
  <c r="AT14" i="32"/>
  <c r="AU14" i="32"/>
  <c r="AV14" i="32"/>
  <c r="AR15" i="32"/>
  <c r="AS15" i="32"/>
  <c r="AT15" i="32"/>
  <c r="AU15" i="32"/>
  <c r="AV15" i="32"/>
  <c r="AR16" i="32"/>
  <c r="AS16" i="32"/>
  <c r="AT16" i="32"/>
  <c r="AU16" i="32"/>
  <c r="AV16" i="32"/>
  <c r="AR17" i="32"/>
  <c r="AS17" i="32"/>
  <c r="AT17" i="32"/>
  <c r="AU17" i="32"/>
  <c r="AV17" i="32"/>
  <c r="AR18" i="32"/>
  <c r="AS18" i="32"/>
  <c r="AT18" i="32"/>
  <c r="AU18" i="32"/>
  <c r="AV18" i="32"/>
  <c r="AR19" i="32"/>
  <c r="AS19" i="32"/>
  <c r="AT19" i="32"/>
  <c r="AU19" i="32"/>
  <c r="AV19" i="32"/>
  <c r="AR20" i="32"/>
  <c r="AS20" i="32"/>
  <c r="AT20" i="32"/>
  <c r="AU20" i="32"/>
  <c r="AV20" i="32"/>
  <c r="AR21" i="32"/>
  <c r="AS21" i="32"/>
  <c r="AT21" i="32"/>
  <c r="AU21" i="32"/>
  <c r="AV21" i="32"/>
  <c r="AR22" i="32"/>
  <c r="AS22" i="32"/>
  <c r="AT22" i="32"/>
  <c r="AU22" i="32"/>
  <c r="AV22" i="32"/>
  <c r="AR23" i="32"/>
  <c r="AS23" i="32"/>
  <c r="AT23" i="32"/>
  <c r="AU23" i="32"/>
  <c r="AV23" i="32"/>
  <c r="AR24" i="32"/>
  <c r="AS24" i="32"/>
  <c r="AT24" i="32"/>
  <c r="AU24" i="32"/>
  <c r="AV24" i="32"/>
  <c r="AR25" i="32"/>
  <c r="AS25" i="32"/>
  <c r="AT25" i="32"/>
  <c r="AU25" i="32"/>
  <c r="AV25" i="32"/>
  <c r="AR26" i="32"/>
  <c r="AS26" i="32"/>
  <c r="AT26" i="32"/>
  <c r="AU26" i="32"/>
  <c r="AV26" i="32"/>
  <c r="AR27" i="32"/>
  <c r="AS27" i="32"/>
  <c r="AT27" i="32"/>
  <c r="AU27" i="32"/>
  <c r="AV27" i="32"/>
  <c r="AR28" i="32"/>
  <c r="AS28" i="32"/>
  <c r="AT28" i="32"/>
  <c r="AU28" i="32"/>
  <c r="AV28" i="32"/>
  <c r="AR29" i="32"/>
  <c r="AS29" i="32"/>
  <c r="AT29" i="32"/>
  <c r="AU29" i="32"/>
  <c r="AV29" i="32"/>
  <c r="AR30" i="32"/>
  <c r="AS30" i="32"/>
  <c r="AT30" i="32"/>
  <c r="AU30" i="32"/>
  <c r="AV30" i="32"/>
  <c r="AR31" i="32"/>
  <c r="AS31" i="32"/>
  <c r="AT31" i="32"/>
  <c r="AU31" i="32"/>
  <c r="AV31" i="32"/>
  <c r="AR32" i="32"/>
  <c r="AS32" i="32"/>
  <c r="AT32" i="32"/>
  <c r="AU32" i="32"/>
  <c r="AV32" i="32"/>
  <c r="AR33" i="32"/>
  <c r="AS33" i="32"/>
  <c r="AT33" i="32"/>
  <c r="AU33" i="32"/>
  <c r="AV33" i="32"/>
  <c r="AR34" i="32"/>
  <c r="AS34" i="32"/>
  <c r="AT34" i="32"/>
  <c r="AU34" i="32"/>
  <c r="AV34" i="32"/>
  <c r="AR35" i="32"/>
  <c r="AS35" i="32"/>
  <c r="AT35" i="32"/>
  <c r="AU35" i="32"/>
  <c r="AV35" i="32"/>
  <c r="AR36" i="32"/>
  <c r="AS36" i="32"/>
  <c r="AT36" i="32"/>
  <c r="AU36" i="32"/>
  <c r="AV36" i="32"/>
  <c r="AR37" i="32"/>
  <c r="AS37" i="32"/>
  <c r="AT37" i="32"/>
  <c r="AU37" i="32"/>
  <c r="AV37" i="32"/>
  <c r="AR38" i="32"/>
  <c r="AS38" i="32"/>
  <c r="AT38" i="32"/>
  <c r="AU38" i="32"/>
  <c r="AV38" i="32"/>
  <c r="AR39" i="32"/>
  <c r="AS39" i="32"/>
  <c r="AT39" i="32"/>
  <c r="AU39" i="32"/>
  <c r="AV39" i="32"/>
  <c r="AR40" i="32"/>
  <c r="AS40" i="32"/>
  <c r="AT40" i="32"/>
  <c r="AU40" i="32"/>
  <c r="AV40" i="32"/>
  <c r="AR41" i="32"/>
  <c r="AS41" i="32"/>
  <c r="AT41" i="32"/>
  <c r="AU41" i="32"/>
  <c r="AV41" i="32"/>
  <c r="AR42" i="32"/>
  <c r="AS42" i="32"/>
  <c r="AT42" i="32"/>
  <c r="AU42" i="32"/>
  <c r="AV42" i="32"/>
  <c r="AR43" i="32"/>
  <c r="AS43" i="32"/>
  <c r="AT43" i="32"/>
  <c r="AU43" i="32"/>
  <c r="AV43" i="32"/>
  <c r="AR44" i="32"/>
  <c r="AS44" i="32"/>
  <c r="AT44" i="32"/>
  <c r="AU44" i="32"/>
  <c r="AV44" i="32"/>
  <c r="AR45" i="32"/>
  <c r="AS45" i="32"/>
  <c r="AT45" i="32"/>
  <c r="AU45" i="32"/>
  <c r="AV45" i="32"/>
  <c r="AR46" i="32"/>
  <c r="AS46" i="32"/>
  <c r="AT46" i="32"/>
  <c r="AU46" i="32"/>
  <c r="AV46" i="32"/>
  <c r="AR47" i="32"/>
  <c r="AS47" i="32"/>
  <c r="AT47" i="32"/>
  <c r="AU47" i="32"/>
  <c r="AV47" i="32"/>
  <c r="AR48" i="32"/>
  <c r="AS48" i="32"/>
  <c r="AT48" i="32"/>
  <c r="AU48" i="32"/>
  <c r="AV48" i="32"/>
  <c r="AR49" i="32"/>
  <c r="AS49" i="32"/>
  <c r="AT49" i="32"/>
  <c r="AU49" i="32"/>
  <c r="AV49" i="32"/>
  <c r="AR50" i="32"/>
  <c r="AS50" i="32"/>
  <c r="AT50" i="32"/>
  <c r="AU50" i="32"/>
  <c r="AV50" i="32"/>
  <c r="AR51" i="32"/>
  <c r="AS51" i="32"/>
  <c r="AT51" i="32"/>
  <c r="AU51" i="32"/>
  <c r="AV51" i="32"/>
  <c r="AR52" i="32"/>
  <c r="AS52" i="32"/>
  <c r="AT52" i="32"/>
  <c r="AU52" i="32"/>
  <c r="AV52" i="32"/>
  <c r="AR53" i="32"/>
  <c r="AS53" i="32"/>
  <c r="AT53" i="32"/>
  <c r="AU53" i="32"/>
  <c r="AV53" i="32"/>
  <c r="AR54" i="32"/>
  <c r="AS54" i="32"/>
  <c r="AT54" i="32"/>
  <c r="AU54" i="32"/>
  <c r="AV54" i="32"/>
  <c r="AR55" i="32"/>
  <c r="AS55" i="32"/>
  <c r="AT55" i="32"/>
  <c r="AU55" i="32"/>
  <c r="AV55" i="32"/>
  <c r="AR56" i="32"/>
  <c r="AS56" i="32"/>
  <c r="AT56" i="32"/>
  <c r="AU56" i="32"/>
  <c r="AV56" i="32"/>
  <c r="AR57" i="32"/>
  <c r="AS57" i="32"/>
  <c r="AT57" i="32"/>
  <c r="AU57" i="32"/>
  <c r="AV57" i="32"/>
  <c r="AR58" i="32"/>
  <c r="AS58" i="32"/>
  <c r="AT58" i="32"/>
  <c r="AU58" i="32"/>
  <c r="AV58" i="32"/>
  <c r="AR59" i="32"/>
  <c r="AS59" i="32"/>
  <c r="AT59" i="32"/>
  <c r="AU59" i="32"/>
  <c r="AV59" i="32"/>
  <c r="AR60" i="32"/>
  <c r="AS60" i="32"/>
  <c r="AT60" i="32"/>
  <c r="AU60" i="32"/>
  <c r="AV60" i="32"/>
  <c r="AR61" i="32"/>
  <c r="AS61" i="32"/>
  <c r="AT61" i="32"/>
  <c r="AU61" i="32"/>
  <c r="AV61" i="32"/>
  <c r="AR62" i="32"/>
  <c r="AS62" i="32"/>
  <c r="AT62" i="32"/>
  <c r="AU62" i="32"/>
  <c r="AV62" i="32"/>
  <c r="AR63" i="32"/>
  <c r="AS63" i="32"/>
  <c r="AT63" i="32"/>
  <c r="AU63" i="32"/>
  <c r="AV63" i="32"/>
  <c r="AR64" i="32"/>
  <c r="AS64" i="32"/>
  <c r="AT64" i="32"/>
  <c r="AU64" i="32"/>
  <c r="AV64" i="32"/>
  <c r="AR65" i="32"/>
  <c r="AS65" i="32"/>
  <c r="AT65" i="32"/>
  <c r="AU65" i="32"/>
  <c r="AV65" i="32"/>
  <c r="AR66" i="32"/>
  <c r="AS66" i="32"/>
  <c r="AT66" i="32"/>
  <c r="AU66" i="32"/>
  <c r="AV66" i="32"/>
  <c r="AR67" i="32"/>
  <c r="AS67" i="32"/>
  <c r="AT67" i="32"/>
  <c r="AU67" i="32"/>
  <c r="AV67" i="32"/>
  <c r="AR68" i="32"/>
  <c r="AS68" i="32"/>
  <c r="AT68" i="32"/>
  <c r="AU68" i="32"/>
  <c r="AV68" i="32"/>
  <c r="AR69" i="32"/>
  <c r="AS69" i="32"/>
  <c r="AT69" i="32"/>
  <c r="AU69" i="32"/>
  <c r="AV69" i="32"/>
  <c r="AR70" i="32"/>
  <c r="AS70" i="32"/>
  <c r="AT70" i="32"/>
  <c r="AU70" i="32"/>
  <c r="AV70" i="32"/>
  <c r="AR71" i="32"/>
  <c r="AS71" i="32"/>
  <c r="AT71" i="32"/>
  <c r="AU71" i="32"/>
  <c r="AV71" i="32"/>
  <c r="AR72" i="32"/>
  <c r="AS72" i="32"/>
  <c r="AT72" i="32"/>
  <c r="AU72" i="32"/>
  <c r="AV72" i="32"/>
  <c r="AR73" i="32"/>
  <c r="AS73" i="32"/>
  <c r="AT73" i="32"/>
  <c r="AU73" i="32"/>
  <c r="AV73" i="32"/>
  <c r="AR74" i="32"/>
  <c r="AS74" i="32"/>
  <c r="AT74" i="32"/>
  <c r="AU74" i="32"/>
  <c r="AV74" i="32"/>
  <c r="AR75" i="32"/>
  <c r="AS75" i="32"/>
  <c r="AT75" i="32"/>
  <c r="AU75" i="32"/>
  <c r="AV75" i="32"/>
  <c r="AR76" i="32"/>
  <c r="AS76" i="32"/>
  <c r="AT76" i="32"/>
  <c r="AU76" i="32"/>
  <c r="AV76" i="32"/>
  <c r="AR77" i="32"/>
  <c r="AS77" i="32"/>
  <c r="AT77" i="32"/>
  <c r="AU77" i="32"/>
  <c r="AV77" i="32"/>
  <c r="AR78" i="32"/>
  <c r="AS78" i="32"/>
  <c r="AT78" i="32"/>
  <c r="AU78" i="32"/>
  <c r="AV78" i="32"/>
  <c r="AR79" i="32"/>
  <c r="AS79" i="32"/>
  <c r="AT79" i="32"/>
  <c r="AU79" i="32"/>
  <c r="AV79" i="32"/>
  <c r="AR80" i="32"/>
  <c r="AS80" i="32"/>
  <c r="AT80" i="32"/>
  <c r="AU80" i="32"/>
  <c r="AV80" i="32"/>
  <c r="AR81" i="32"/>
  <c r="AS81" i="32"/>
  <c r="AT81" i="32"/>
  <c r="AU81" i="32"/>
  <c r="AV81" i="32"/>
  <c r="AR82" i="32"/>
  <c r="AS82" i="32"/>
  <c r="AT82" i="32"/>
  <c r="AU82" i="32"/>
  <c r="AV82" i="32"/>
  <c r="AR83" i="32"/>
  <c r="AS83" i="32"/>
  <c r="AT83" i="32"/>
  <c r="AU83" i="32"/>
  <c r="AV83" i="32"/>
  <c r="AR84" i="32"/>
  <c r="AS84" i="32"/>
  <c r="AT84" i="32"/>
  <c r="AU84" i="32"/>
  <c r="AV84" i="32"/>
  <c r="AR85" i="32"/>
  <c r="AS85" i="32"/>
  <c r="AT85" i="32"/>
  <c r="AU85" i="32"/>
  <c r="AV85" i="32"/>
  <c r="AR86" i="32"/>
  <c r="AS86" i="32"/>
  <c r="AT86" i="32"/>
  <c r="AU86" i="32"/>
  <c r="AV86" i="32"/>
  <c r="AR87" i="32"/>
  <c r="AS87" i="32"/>
  <c r="AT87" i="32"/>
  <c r="AU87" i="32"/>
  <c r="AV87" i="32"/>
  <c r="AR88" i="32"/>
  <c r="AS88" i="32"/>
  <c r="AT88" i="32"/>
  <c r="AU88" i="32"/>
  <c r="AV88" i="32"/>
  <c r="AR89" i="32"/>
  <c r="AS89" i="32"/>
  <c r="AT89" i="32"/>
  <c r="AU89" i="32"/>
  <c r="AV89" i="32"/>
  <c r="AR90" i="32"/>
  <c r="AS90" i="32"/>
  <c r="AT90" i="32"/>
  <c r="AU90" i="32"/>
  <c r="AV90" i="32"/>
  <c r="AR91" i="32"/>
  <c r="AS91" i="32"/>
  <c r="AT91" i="32"/>
  <c r="AU91" i="32"/>
  <c r="AV91" i="32"/>
  <c r="AR92" i="32"/>
  <c r="AS92" i="32"/>
  <c r="AT92" i="32"/>
  <c r="AU92" i="32"/>
  <c r="AV92" i="32"/>
  <c r="AR93" i="32"/>
  <c r="AS93" i="32"/>
  <c r="AT93" i="32"/>
  <c r="AU93" i="32"/>
  <c r="AV93" i="32"/>
  <c r="AR94" i="32"/>
  <c r="AS94" i="32"/>
  <c r="AT94" i="32"/>
  <c r="AU94" i="32"/>
  <c r="AV94" i="32"/>
  <c r="AR95" i="32"/>
  <c r="AS95" i="32"/>
  <c r="AT95" i="32"/>
  <c r="AU95" i="32"/>
  <c r="AV95" i="32"/>
  <c r="AR96" i="32"/>
  <c r="AS96" i="32"/>
  <c r="AT96" i="32"/>
  <c r="AU96" i="32"/>
  <c r="AV96" i="32"/>
  <c r="AR97" i="32"/>
  <c r="AS97" i="32"/>
  <c r="AT97" i="32"/>
  <c r="AU97" i="32"/>
  <c r="AV97" i="32"/>
  <c r="AR98" i="32"/>
  <c r="AS98" i="32"/>
  <c r="AT98" i="32"/>
  <c r="AU98" i="32"/>
  <c r="AV98" i="32"/>
  <c r="AR99" i="32"/>
  <c r="AS99" i="32"/>
  <c r="AT99" i="32"/>
  <c r="AU99" i="32"/>
  <c r="AV99" i="32"/>
  <c r="AR100" i="32"/>
  <c r="AS100" i="32"/>
  <c r="AT100" i="32"/>
  <c r="AU100" i="32"/>
  <c r="AV100" i="32"/>
  <c r="AR101" i="32"/>
  <c r="AS101" i="32"/>
  <c r="AT101" i="32"/>
  <c r="AU101" i="32"/>
  <c r="AV101" i="32"/>
  <c r="AR102" i="32"/>
  <c r="AS102" i="32"/>
  <c r="AT102" i="32"/>
  <c r="AU102" i="32"/>
  <c r="AV102" i="32"/>
  <c r="AR103" i="32"/>
  <c r="AS103" i="32"/>
  <c r="AT103" i="32"/>
  <c r="AU103" i="32"/>
  <c r="AV103" i="32"/>
  <c r="AR104" i="32"/>
  <c r="AS104" i="32"/>
  <c r="AT104" i="32"/>
  <c r="AU104" i="32"/>
  <c r="AV104" i="32"/>
  <c r="AR105" i="32"/>
  <c r="AS105" i="32"/>
  <c r="AT105" i="32"/>
  <c r="AU105" i="32"/>
  <c r="AV105" i="32"/>
  <c r="AR106" i="32"/>
  <c r="AS106" i="32"/>
  <c r="AT106" i="32"/>
  <c r="AU106" i="32"/>
  <c r="AV106" i="32"/>
  <c r="AR107" i="32"/>
  <c r="AS107" i="32"/>
  <c r="AT107" i="32"/>
  <c r="AU107" i="32"/>
  <c r="AV107" i="32"/>
  <c r="AR108" i="32"/>
  <c r="AS108" i="32"/>
  <c r="AT108" i="32"/>
  <c r="AU108" i="32"/>
  <c r="AV108" i="32"/>
  <c r="AR109" i="32"/>
  <c r="AS109" i="32"/>
  <c r="AT109" i="32"/>
  <c r="AU109" i="32"/>
  <c r="AV109" i="32"/>
  <c r="AR110" i="32"/>
  <c r="AS110" i="32"/>
  <c r="AT110" i="32"/>
  <c r="AU110" i="32"/>
  <c r="AV110" i="32"/>
  <c r="AR111" i="32"/>
  <c r="AS111" i="32"/>
  <c r="AT111" i="32"/>
  <c r="AU111" i="32"/>
  <c r="AV111" i="32"/>
  <c r="AR112" i="32"/>
  <c r="AS112" i="32"/>
  <c r="AT112" i="32"/>
  <c r="AU112" i="32"/>
  <c r="AV112" i="32"/>
  <c r="AR113" i="32"/>
  <c r="AS113" i="32"/>
  <c r="AT113" i="32"/>
  <c r="AU113" i="32"/>
  <c r="AV113" i="32"/>
  <c r="AR114" i="32"/>
  <c r="AS114" i="32"/>
  <c r="AT114" i="32"/>
  <c r="AU114" i="32"/>
  <c r="AV114" i="32"/>
  <c r="AR115" i="32"/>
  <c r="AS115" i="32"/>
  <c r="AT115" i="32"/>
  <c r="AU115" i="32"/>
  <c r="AV115" i="32"/>
  <c r="AR116" i="32"/>
  <c r="AS116" i="32"/>
  <c r="AT116" i="32"/>
  <c r="AU116" i="32"/>
  <c r="AV116" i="32"/>
  <c r="AR117" i="32"/>
  <c r="AS117" i="32"/>
  <c r="AT117" i="32"/>
  <c r="AU117" i="32"/>
  <c r="AV117" i="32"/>
  <c r="AR118" i="32"/>
  <c r="AS118" i="32"/>
  <c r="AT118" i="32"/>
  <c r="AU118" i="32"/>
  <c r="AV118" i="32"/>
  <c r="AR119" i="32"/>
  <c r="AS119" i="32"/>
  <c r="AT119" i="32"/>
  <c r="AU119" i="32"/>
  <c r="AV119" i="32"/>
  <c r="AR120" i="32"/>
  <c r="AS120" i="32"/>
  <c r="AT120" i="32"/>
  <c r="AU120" i="32"/>
  <c r="AV120" i="32"/>
  <c r="AR121" i="32"/>
  <c r="AS121" i="32"/>
  <c r="AT121" i="32"/>
  <c r="AU121" i="32"/>
  <c r="AV121" i="32"/>
  <c r="AR122" i="32"/>
  <c r="AS122" i="32"/>
  <c r="AT122" i="32"/>
  <c r="AU122" i="32"/>
  <c r="AV122" i="32"/>
  <c r="AR123" i="32"/>
  <c r="AS123" i="32"/>
  <c r="AT123" i="32"/>
  <c r="AU123" i="32"/>
  <c r="AV123" i="32"/>
  <c r="AR124" i="32"/>
  <c r="AS124" i="32"/>
  <c r="AT124" i="32"/>
  <c r="AU124" i="32"/>
  <c r="AV124" i="32"/>
  <c r="AR125" i="32"/>
  <c r="AS125" i="32"/>
  <c r="AT125" i="32"/>
  <c r="AU125" i="32"/>
  <c r="AV125" i="32"/>
  <c r="AR126" i="32"/>
  <c r="AS126" i="32"/>
  <c r="AT126" i="32"/>
  <c r="AU126" i="32"/>
  <c r="AV126" i="32"/>
  <c r="AR127" i="32"/>
  <c r="AS127" i="32"/>
  <c r="AT127" i="32"/>
  <c r="AU127" i="32"/>
  <c r="AV127" i="32"/>
  <c r="AR128" i="32"/>
  <c r="AS128" i="32"/>
  <c r="AT128" i="32"/>
  <c r="AU128" i="32"/>
  <c r="AV128" i="32"/>
  <c r="AR129" i="32"/>
  <c r="AS129" i="32"/>
  <c r="AT129" i="32"/>
  <c r="AU129" i="32"/>
  <c r="AV129" i="32"/>
  <c r="AR130" i="32"/>
  <c r="AS130" i="32"/>
  <c r="AT130" i="32"/>
  <c r="AU130" i="32"/>
  <c r="AV130" i="32"/>
  <c r="AR131" i="32"/>
  <c r="AS131" i="32"/>
  <c r="AT131" i="32"/>
  <c r="AU131" i="32"/>
  <c r="AV131" i="32"/>
  <c r="AR132" i="32"/>
  <c r="AS132" i="32"/>
  <c r="AT132" i="32"/>
  <c r="AU132" i="32"/>
  <c r="AV132" i="32"/>
  <c r="AR133" i="32"/>
  <c r="AS133" i="32"/>
  <c r="AT133" i="32"/>
  <c r="AU133" i="32"/>
  <c r="AV133" i="32"/>
  <c r="AR134" i="32"/>
  <c r="AS134" i="32"/>
  <c r="AT134" i="32"/>
  <c r="AU134" i="32"/>
  <c r="AV134" i="32"/>
  <c r="AR135" i="32"/>
  <c r="AS135" i="32"/>
  <c r="AT135" i="32"/>
  <c r="AU135" i="32"/>
  <c r="AV135" i="32"/>
  <c r="AR136" i="32"/>
  <c r="AS136" i="32"/>
  <c r="AT136" i="32"/>
  <c r="AU136" i="32"/>
  <c r="AV136" i="32"/>
  <c r="AR137" i="32"/>
  <c r="AS137" i="32"/>
  <c r="AT137" i="32"/>
  <c r="AU137" i="32"/>
  <c r="AV137" i="32"/>
  <c r="AR138" i="32"/>
  <c r="AS138" i="32"/>
  <c r="AT138" i="32"/>
  <c r="AU138" i="32"/>
  <c r="AV138" i="32"/>
  <c r="AR139" i="32"/>
  <c r="AS139" i="32"/>
  <c r="AT139" i="32"/>
  <c r="AU139" i="32"/>
  <c r="AV139" i="32"/>
  <c r="AR140" i="32"/>
  <c r="AS140" i="32"/>
  <c r="AT140" i="32"/>
  <c r="AU140" i="32"/>
  <c r="AV140" i="32"/>
  <c r="AR141" i="32"/>
  <c r="AS141" i="32"/>
  <c r="AT141" i="32"/>
  <c r="AU141" i="32"/>
  <c r="AV141" i="32"/>
  <c r="AR142" i="32"/>
  <c r="AS142" i="32"/>
  <c r="AT142" i="32"/>
  <c r="AU142" i="32"/>
  <c r="AV142" i="32"/>
  <c r="AR143" i="32"/>
  <c r="AS143" i="32"/>
  <c r="AT143" i="32"/>
  <c r="AU143" i="32"/>
  <c r="AV143" i="32"/>
  <c r="AR144" i="32"/>
  <c r="AS144" i="32"/>
  <c r="AT144" i="32"/>
  <c r="AU144" i="32"/>
  <c r="AV144" i="32"/>
  <c r="AR145" i="32"/>
  <c r="AS145" i="32"/>
  <c r="AT145" i="32"/>
  <c r="AU145" i="32"/>
  <c r="AV145" i="32"/>
  <c r="AR146" i="32"/>
  <c r="AS146" i="32"/>
  <c r="AT146" i="32"/>
  <c r="AU146" i="32"/>
  <c r="AV146" i="32"/>
  <c r="AR147" i="32"/>
  <c r="AS147" i="32"/>
  <c r="AT147" i="32"/>
  <c r="AU147" i="32"/>
  <c r="AV147" i="32"/>
  <c r="AR148" i="32"/>
  <c r="AS148" i="32"/>
  <c r="AT148" i="32"/>
  <c r="AU148" i="32"/>
  <c r="AV148" i="32"/>
  <c r="AR149" i="32"/>
  <c r="AS149" i="32"/>
  <c r="AT149" i="32"/>
  <c r="AU149" i="32"/>
  <c r="AV149" i="32"/>
  <c r="AR150" i="32"/>
  <c r="AS150" i="32"/>
  <c r="AT150" i="32"/>
  <c r="AU150" i="32"/>
  <c r="AV150" i="32"/>
  <c r="AR151" i="32"/>
  <c r="AS151" i="32"/>
  <c r="AT151" i="32"/>
  <c r="AU151" i="32"/>
  <c r="AV151" i="32"/>
  <c r="AR152" i="32"/>
  <c r="AS152" i="32"/>
  <c r="AT152" i="32"/>
  <c r="AU152" i="32"/>
  <c r="AV152" i="32"/>
  <c r="AR153" i="32"/>
  <c r="AS153" i="32"/>
  <c r="AT153" i="32"/>
  <c r="AU153" i="32"/>
  <c r="AV153" i="32"/>
  <c r="AR154" i="32"/>
  <c r="AS154" i="32"/>
  <c r="AT154" i="32"/>
  <c r="AU154" i="32"/>
  <c r="AV154" i="32"/>
  <c r="AR155" i="32"/>
  <c r="AS155" i="32"/>
  <c r="AT155" i="32"/>
  <c r="AU155" i="32"/>
  <c r="AV155" i="32"/>
  <c r="AR156" i="32"/>
  <c r="AS156" i="32"/>
  <c r="AT156" i="32"/>
  <c r="AU156" i="32"/>
  <c r="AV156" i="32"/>
  <c r="AR157" i="32"/>
  <c r="AS157" i="32"/>
  <c r="AT157" i="32"/>
  <c r="AU157" i="32"/>
  <c r="AV157" i="32"/>
  <c r="AR158" i="32"/>
  <c r="AS158" i="32"/>
  <c r="AT158" i="32"/>
  <c r="AU158" i="32"/>
  <c r="AV158" i="32"/>
  <c r="AR159" i="32"/>
  <c r="AS159" i="32"/>
  <c r="AT159" i="32"/>
  <c r="AU159" i="32"/>
  <c r="AV159" i="32"/>
  <c r="AR160" i="32"/>
  <c r="AS160" i="32"/>
  <c r="AT160" i="32"/>
  <c r="AU160" i="32"/>
  <c r="AV160" i="32"/>
  <c r="AR161" i="32"/>
  <c r="AS161" i="32"/>
  <c r="AT161" i="32"/>
  <c r="AU161" i="32"/>
  <c r="AV161" i="32"/>
  <c r="AR162" i="32"/>
  <c r="AS162" i="32"/>
  <c r="AT162" i="32"/>
  <c r="AU162" i="32"/>
  <c r="AV162" i="32"/>
  <c r="AR163" i="32"/>
  <c r="AS163" i="32"/>
  <c r="AT163" i="32"/>
  <c r="AU163" i="32"/>
  <c r="AV163" i="32"/>
  <c r="AR164" i="32"/>
  <c r="AS164" i="32"/>
  <c r="AT164" i="32"/>
  <c r="AU164" i="32"/>
  <c r="AV164" i="32"/>
  <c r="AR165" i="32"/>
  <c r="AS165" i="32"/>
  <c r="AT165" i="32"/>
  <c r="AU165" i="32"/>
  <c r="AV165" i="32"/>
  <c r="AR166" i="32"/>
  <c r="AS166" i="32"/>
  <c r="AT166" i="32"/>
  <c r="AU166" i="32"/>
  <c r="AV166" i="32"/>
  <c r="AV167" i="32"/>
  <c r="AR168" i="32"/>
  <c r="AS168" i="32"/>
  <c r="AT168" i="32"/>
  <c r="AU168" i="32"/>
  <c r="AV168" i="32"/>
  <c r="AR169" i="32"/>
  <c r="AS169" i="32"/>
  <c r="AT169" i="32"/>
  <c r="AU169" i="32"/>
  <c r="AV169" i="32"/>
  <c r="AR170" i="32"/>
  <c r="AS170" i="32"/>
  <c r="AT170" i="32"/>
  <c r="AU170" i="32"/>
  <c r="AV170" i="32"/>
  <c r="AR171" i="32"/>
  <c r="AS171" i="32"/>
  <c r="AT171" i="32"/>
  <c r="AU171" i="32"/>
  <c r="AV171" i="32"/>
  <c r="AR172" i="32"/>
  <c r="AS172" i="32"/>
  <c r="AT172" i="32"/>
  <c r="AU172" i="32"/>
  <c r="AV172" i="32"/>
  <c r="AR173" i="32"/>
  <c r="AS173" i="32"/>
  <c r="AT173" i="32"/>
  <c r="AU173" i="32"/>
  <c r="AV173" i="32"/>
  <c r="AR174" i="32"/>
  <c r="AS174" i="32"/>
  <c r="AT174" i="32"/>
  <c r="AU174" i="32"/>
  <c r="AV174" i="32"/>
  <c r="AR175" i="32"/>
  <c r="AS175" i="32"/>
  <c r="AT175" i="32"/>
  <c r="AU175" i="32"/>
  <c r="AV175" i="32"/>
  <c r="AR176" i="32"/>
  <c r="AS176" i="32"/>
  <c r="AT176" i="32"/>
  <c r="AU176" i="32"/>
  <c r="AV176" i="32"/>
  <c r="AR177" i="32"/>
  <c r="AS177" i="32"/>
  <c r="AT177" i="32"/>
  <c r="AU177" i="32"/>
  <c r="AV177" i="32"/>
  <c r="AR178" i="32"/>
  <c r="AS178" i="32"/>
  <c r="AT178" i="32"/>
  <c r="AU178" i="32"/>
  <c r="AV178" i="32"/>
  <c r="AR179" i="32"/>
  <c r="AS179" i="32"/>
  <c r="AT179" i="32"/>
  <c r="AU179" i="32"/>
  <c r="AV179" i="32"/>
  <c r="AR180" i="32"/>
  <c r="AS180" i="32"/>
  <c r="AT180" i="32"/>
  <c r="AU180" i="32"/>
  <c r="AV180" i="32"/>
  <c r="AR181" i="32"/>
  <c r="AS181" i="32"/>
  <c r="AT181" i="32"/>
  <c r="AU181" i="32"/>
  <c r="AV181" i="32"/>
  <c r="AR182" i="32"/>
  <c r="AS182" i="32"/>
  <c r="AT182" i="32"/>
  <c r="AU182" i="32"/>
  <c r="AV182" i="32"/>
  <c r="AR183" i="32"/>
  <c r="AS183" i="32"/>
  <c r="AT183" i="32"/>
  <c r="AU183" i="32"/>
  <c r="AV183" i="32"/>
  <c r="AR184" i="32"/>
  <c r="AS184" i="32"/>
  <c r="AT184" i="32"/>
  <c r="AU184" i="32"/>
  <c r="AV184" i="32"/>
  <c r="AR185" i="32"/>
  <c r="AS185" i="32"/>
  <c r="AT185" i="32"/>
  <c r="AU185" i="32"/>
  <c r="AV185" i="32"/>
  <c r="AR186" i="32"/>
  <c r="AS186" i="32"/>
  <c r="AT186" i="32"/>
  <c r="AU186" i="32"/>
  <c r="AV186" i="32"/>
  <c r="AR187" i="32"/>
  <c r="AS187" i="32"/>
  <c r="AT187" i="32"/>
  <c r="AU187" i="32"/>
  <c r="AV187" i="32"/>
  <c r="AR188" i="32"/>
  <c r="AS188" i="32"/>
  <c r="AT188" i="32"/>
  <c r="AU188" i="32"/>
  <c r="AV188" i="32"/>
  <c r="AR10" i="32"/>
  <c r="AS10" i="32"/>
  <c r="AT10" i="32"/>
  <c r="AU10" i="32"/>
  <c r="AV10" i="32"/>
  <c r="AW10" i="32"/>
  <c r="AL11" i="32"/>
  <c r="AM11" i="32"/>
  <c r="AN11" i="32"/>
  <c r="AO11" i="32"/>
  <c r="AL12" i="32"/>
  <c r="AM12" i="32"/>
  <c r="AN12" i="32"/>
  <c r="AO12" i="32"/>
  <c r="AL13" i="32"/>
  <c r="AM13" i="32"/>
  <c r="AN13" i="32"/>
  <c r="AO13" i="32"/>
  <c r="AL14" i="32"/>
  <c r="AM14" i="32"/>
  <c r="AN14" i="32"/>
  <c r="AO14" i="32"/>
  <c r="AL15" i="32"/>
  <c r="AM15" i="32"/>
  <c r="AN15" i="32"/>
  <c r="AO15" i="32"/>
  <c r="AL16" i="32"/>
  <c r="AM16" i="32"/>
  <c r="AN16" i="32"/>
  <c r="AO16" i="32"/>
  <c r="AL17" i="32"/>
  <c r="AM17" i="32"/>
  <c r="AN17" i="32"/>
  <c r="AO17" i="32"/>
  <c r="AL18" i="32"/>
  <c r="AM18" i="32"/>
  <c r="AN18" i="32"/>
  <c r="AO18" i="32"/>
  <c r="AL19" i="32"/>
  <c r="AM19" i="32"/>
  <c r="AN19" i="32"/>
  <c r="AO19" i="32"/>
  <c r="AL20" i="32"/>
  <c r="AM20" i="32"/>
  <c r="AN20" i="32"/>
  <c r="AO20" i="32"/>
  <c r="AL21" i="32"/>
  <c r="AM21" i="32"/>
  <c r="AN21" i="32"/>
  <c r="AO21" i="32"/>
  <c r="AL22" i="32"/>
  <c r="AM22" i="32"/>
  <c r="AN22" i="32"/>
  <c r="AO22" i="32"/>
  <c r="AL23" i="32"/>
  <c r="AM23" i="32"/>
  <c r="AN23" i="32"/>
  <c r="AO23" i="32"/>
  <c r="AL24" i="32"/>
  <c r="AM24" i="32"/>
  <c r="AN24" i="32"/>
  <c r="AO24" i="32"/>
  <c r="AL25" i="32"/>
  <c r="AM25" i="32"/>
  <c r="AN25" i="32"/>
  <c r="AO25" i="32"/>
  <c r="AL26" i="32"/>
  <c r="AM26" i="32"/>
  <c r="AN26" i="32"/>
  <c r="AO26" i="32"/>
  <c r="AL27" i="32"/>
  <c r="AM27" i="32"/>
  <c r="AN27" i="32"/>
  <c r="AO27" i="32"/>
  <c r="AL28" i="32"/>
  <c r="AM28" i="32"/>
  <c r="AN28" i="32"/>
  <c r="AO28" i="32"/>
  <c r="AL29" i="32"/>
  <c r="AM29" i="32"/>
  <c r="AN29" i="32"/>
  <c r="AO29" i="32"/>
  <c r="AL30" i="32"/>
  <c r="AM30" i="32"/>
  <c r="AN30" i="32"/>
  <c r="AO30" i="32"/>
  <c r="AL31" i="32"/>
  <c r="AM31" i="32"/>
  <c r="AN31" i="32"/>
  <c r="AO31" i="32"/>
  <c r="AL32" i="32"/>
  <c r="AM32" i="32"/>
  <c r="AN32" i="32"/>
  <c r="AO32" i="32"/>
  <c r="AL33" i="32"/>
  <c r="AM33" i="32"/>
  <c r="AN33" i="32"/>
  <c r="AO33" i="32"/>
  <c r="AL34" i="32"/>
  <c r="AM34" i="32"/>
  <c r="AN34" i="32"/>
  <c r="AO34" i="32"/>
  <c r="AL35" i="32"/>
  <c r="AM35" i="32"/>
  <c r="AN35" i="32"/>
  <c r="AO35" i="32"/>
  <c r="AL36" i="32"/>
  <c r="AM36" i="32"/>
  <c r="AN36" i="32"/>
  <c r="AO36" i="32"/>
  <c r="AL37" i="32"/>
  <c r="AM37" i="32"/>
  <c r="AN37" i="32"/>
  <c r="AO37" i="32"/>
  <c r="AL38" i="32"/>
  <c r="AM38" i="32"/>
  <c r="AN38" i="32"/>
  <c r="AO38" i="32"/>
  <c r="AL39" i="32"/>
  <c r="AM39" i="32"/>
  <c r="AN39" i="32"/>
  <c r="AO39" i="32"/>
  <c r="AL40" i="32"/>
  <c r="AM40" i="32"/>
  <c r="AN40" i="32"/>
  <c r="AO40" i="32"/>
  <c r="AL41" i="32"/>
  <c r="AM41" i="32"/>
  <c r="AN41" i="32"/>
  <c r="AO41" i="32"/>
  <c r="AL42" i="32"/>
  <c r="AM42" i="32"/>
  <c r="AN42" i="32"/>
  <c r="AO42" i="32"/>
  <c r="AL43" i="32"/>
  <c r="AM43" i="32"/>
  <c r="AN43" i="32"/>
  <c r="AO43" i="32"/>
  <c r="AL44" i="32"/>
  <c r="AM44" i="32"/>
  <c r="AN44" i="32"/>
  <c r="AO44" i="32"/>
  <c r="AL45" i="32"/>
  <c r="AM45" i="32"/>
  <c r="AN45" i="32"/>
  <c r="AO45" i="32"/>
  <c r="AL46" i="32"/>
  <c r="AM46" i="32"/>
  <c r="AN46" i="32"/>
  <c r="AO46" i="32"/>
  <c r="AL47" i="32"/>
  <c r="AM47" i="32"/>
  <c r="AN47" i="32"/>
  <c r="AO47" i="32"/>
  <c r="AL48" i="32"/>
  <c r="AM48" i="32"/>
  <c r="AN48" i="32"/>
  <c r="AO48" i="32"/>
  <c r="AL49" i="32"/>
  <c r="AM49" i="32"/>
  <c r="AN49" i="32"/>
  <c r="AO49" i="32"/>
  <c r="AL50" i="32"/>
  <c r="AM50" i="32"/>
  <c r="AN50" i="32"/>
  <c r="AO50" i="32"/>
  <c r="AL51" i="32"/>
  <c r="AM51" i="32"/>
  <c r="AN51" i="32"/>
  <c r="AO51" i="32"/>
  <c r="AL52" i="32"/>
  <c r="AM52" i="32"/>
  <c r="AN52" i="32"/>
  <c r="AO52" i="32"/>
  <c r="AL53" i="32"/>
  <c r="AM53" i="32"/>
  <c r="AN53" i="32"/>
  <c r="AO53" i="32"/>
  <c r="AL54" i="32"/>
  <c r="AM54" i="32"/>
  <c r="AN54" i="32"/>
  <c r="AO54" i="32"/>
  <c r="AL55" i="32"/>
  <c r="AM55" i="32"/>
  <c r="AN55" i="32"/>
  <c r="AO55" i="32"/>
  <c r="AL56" i="32"/>
  <c r="AM56" i="32"/>
  <c r="AN56" i="32"/>
  <c r="AO56" i="32"/>
  <c r="AL57" i="32"/>
  <c r="AM57" i="32"/>
  <c r="AN57" i="32"/>
  <c r="AO57" i="32"/>
  <c r="AL58" i="32"/>
  <c r="AM58" i="32"/>
  <c r="AN58" i="32"/>
  <c r="AO58" i="32"/>
  <c r="AL59" i="32"/>
  <c r="AM59" i="32"/>
  <c r="AN59" i="32"/>
  <c r="AO59" i="32"/>
  <c r="AL60" i="32"/>
  <c r="AM60" i="32"/>
  <c r="AN60" i="32"/>
  <c r="AO60" i="32"/>
  <c r="AL61" i="32"/>
  <c r="AM61" i="32"/>
  <c r="AN61" i="32"/>
  <c r="AO61" i="32"/>
  <c r="AL62" i="32"/>
  <c r="AM62" i="32"/>
  <c r="AN62" i="32"/>
  <c r="AO62" i="32"/>
  <c r="AL63" i="32"/>
  <c r="AM63" i="32"/>
  <c r="AN63" i="32"/>
  <c r="AO63" i="32"/>
  <c r="AL64" i="32"/>
  <c r="AM64" i="32"/>
  <c r="AN64" i="32"/>
  <c r="AO64" i="32"/>
  <c r="AL65" i="32"/>
  <c r="AM65" i="32"/>
  <c r="AN65" i="32"/>
  <c r="AO65" i="32"/>
  <c r="AL66" i="32"/>
  <c r="AM66" i="32"/>
  <c r="AN66" i="32"/>
  <c r="AO66" i="32"/>
  <c r="AL67" i="32"/>
  <c r="AM67" i="32"/>
  <c r="AN67" i="32"/>
  <c r="AO67" i="32"/>
  <c r="AL68" i="32"/>
  <c r="AM68" i="32"/>
  <c r="AN68" i="32"/>
  <c r="AO68" i="32"/>
  <c r="AL69" i="32"/>
  <c r="AM69" i="32"/>
  <c r="AN69" i="32"/>
  <c r="AO69" i="32"/>
  <c r="AL70" i="32"/>
  <c r="AM70" i="32"/>
  <c r="AN70" i="32"/>
  <c r="AO70" i="32"/>
  <c r="AL71" i="32"/>
  <c r="AM71" i="32"/>
  <c r="AN71" i="32"/>
  <c r="AO71" i="32"/>
  <c r="AL72" i="32"/>
  <c r="AM72" i="32"/>
  <c r="AN72" i="32"/>
  <c r="AO72" i="32"/>
  <c r="AL73" i="32"/>
  <c r="AM73" i="32"/>
  <c r="AN73" i="32"/>
  <c r="AO73" i="32"/>
  <c r="AL74" i="32"/>
  <c r="AM74" i="32"/>
  <c r="AN74" i="32"/>
  <c r="AO74" i="32"/>
  <c r="AL75" i="32"/>
  <c r="AM75" i="32"/>
  <c r="AN75" i="32"/>
  <c r="AO75" i="32"/>
  <c r="AL76" i="32"/>
  <c r="AM76" i="32"/>
  <c r="AN76" i="32"/>
  <c r="AO76" i="32"/>
  <c r="AL77" i="32"/>
  <c r="AM77" i="32"/>
  <c r="AN77" i="32"/>
  <c r="AO77" i="32"/>
  <c r="AL78" i="32"/>
  <c r="AM78" i="32"/>
  <c r="AN78" i="32"/>
  <c r="AO78" i="32"/>
  <c r="AL79" i="32"/>
  <c r="AM79" i="32"/>
  <c r="AN79" i="32"/>
  <c r="AO79" i="32"/>
  <c r="AL80" i="32"/>
  <c r="AM80" i="32"/>
  <c r="AN80" i="32"/>
  <c r="AO80" i="32"/>
  <c r="AL81" i="32"/>
  <c r="AM81" i="32"/>
  <c r="AN81" i="32"/>
  <c r="AO81" i="32"/>
  <c r="AL82" i="32"/>
  <c r="AM82" i="32"/>
  <c r="AN82" i="32"/>
  <c r="AO82" i="32"/>
  <c r="AL83" i="32"/>
  <c r="AM83" i="32"/>
  <c r="AN83" i="32"/>
  <c r="AO83" i="32"/>
  <c r="AL84" i="32"/>
  <c r="AM84" i="32"/>
  <c r="AN84" i="32"/>
  <c r="AO84" i="32"/>
  <c r="AL85" i="32"/>
  <c r="AM85" i="32"/>
  <c r="AN85" i="32"/>
  <c r="AO85" i="32"/>
  <c r="AL86" i="32"/>
  <c r="AM86" i="32"/>
  <c r="AN86" i="32"/>
  <c r="AO86" i="32"/>
  <c r="AL87" i="32"/>
  <c r="AM87" i="32"/>
  <c r="AN87" i="32"/>
  <c r="AO87" i="32"/>
  <c r="AL88" i="32"/>
  <c r="AM88" i="32"/>
  <c r="AN88" i="32"/>
  <c r="AO88" i="32"/>
  <c r="AL89" i="32"/>
  <c r="AM89" i="32"/>
  <c r="AN89" i="32"/>
  <c r="AO89" i="32"/>
  <c r="AL90" i="32"/>
  <c r="AM90" i="32"/>
  <c r="AN90" i="32"/>
  <c r="AO90" i="32"/>
  <c r="AL91" i="32"/>
  <c r="AM91" i="32"/>
  <c r="AN91" i="32"/>
  <c r="AO91" i="32"/>
  <c r="AL92" i="32"/>
  <c r="AM92" i="32"/>
  <c r="AN92" i="32"/>
  <c r="AO92" i="32"/>
  <c r="AL93" i="32"/>
  <c r="AM93" i="32"/>
  <c r="AN93" i="32"/>
  <c r="AO93" i="32"/>
  <c r="AL94" i="32"/>
  <c r="AM94" i="32"/>
  <c r="AN94" i="32"/>
  <c r="AO94" i="32"/>
  <c r="AL95" i="32"/>
  <c r="AM95" i="32"/>
  <c r="AN95" i="32"/>
  <c r="AO95" i="32"/>
  <c r="AL96" i="32"/>
  <c r="AM96" i="32"/>
  <c r="AN96" i="32"/>
  <c r="AO96" i="32"/>
  <c r="AL97" i="32"/>
  <c r="AM97" i="32"/>
  <c r="AN97" i="32"/>
  <c r="AO97" i="32"/>
  <c r="AL98" i="32"/>
  <c r="AM98" i="32"/>
  <c r="AN98" i="32"/>
  <c r="AO98" i="32"/>
  <c r="AL99" i="32"/>
  <c r="AM99" i="32"/>
  <c r="AN99" i="32"/>
  <c r="AO99" i="32"/>
  <c r="AL100" i="32"/>
  <c r="AM100" i="32"/>
  <c r="AN100" i="32"/>
  <c r="AO100" i="32"/>
  <c r="AL101" i="32"/>
  <c r="AM101" i="32"/>
  <c r="AN101" i="32"/>
  <c r="AO101" i="32"/>
  <c r="AL102" i="32"/>
  <c r="AM102" i="32"/>
  <c r="AN102" i="32"/>
  <c r="AO102" i="32"/>
  <c r="AL103" i="32"/>
  <c r="AM103" i="32"/>
  <c r="AN103" i="32"/>
  <c r="AO103" i="32"/>
  <c r="AL104" i="32"/>
  <c r="AM104" i="32"/>
  <c r="AN104" i="32"/>
  <c r="AO104" i="32"/>
  <c r="AL105" i="32"/>
  <c r="AM105" i="32"/>
  <c r="AN105" i="32"/>
  <c r="AO105" i="32"/>
  <c r="AL106" i="32"/>
  <c r="AM106" i="32"/>
  <c r="AN106" i="32"/>
  <c r="AO106" i="32"/>
  <c r="AL107" i="32"/>
  <c r="AM107" i="32"/>
  <c r="AN107" i="32"/>
  <c r="AO107" i="32"/>
  <c r="AL108" i="32"/>
  <c r="AM108" i="32"/>
  <c r="AN108" i="32"/>
  <c r="AO108" i="32"/>
  <c r="AL109" i="32"/>
  <c r="AM109" i="32"/>
  <c r="AN109" i="32"/>
  <c r="AO109" i="32"/>
  <c r="AL110" i="32"/>
  <c r="AM110" i="32"/>
  <c r="AN110" i="32"/>
  <c r="AO110" i="32"/>
  <c r="AL111" i="32"/>
  <c r="AM111" i="32"/>
  <c r="AN111" i="32"/>
  <c r="AO111" i="32"/>
  <c r="AL112" i="32"/>
  <c r="AM112" i="32"/>
  <c r="AN112" i="32"/>
  <c r="AO112" i="32"/>
  <c r="AL113" i="32"/>
  <c r="AM113" i="32"/>
  <c r="AN113" i="32"/>
  <c r="AO113" i="32"/>
  <c r="AL114" i="32"/>
  <c r="AM114" i="32"/>
  <c r="AN114" i="32"/>
  <c r="AO114" i="32"/>
  <c r="AL115" i="32"/>
  <c r="AM115" i="32"/>
  <c r="AN115" i="32"/>
  <c r="AO115" i="32"/>
  <c r="AL116" i="32"/>
  <c r="AM116" i="32"/>
  <c r="AN116" i="32"/>
  <c r="AO116" i="32"/>
  <c r="AL117" i="32"/>
  <c r="AM117" i="32"/>
  <c r="AN117" i="32"/>
  <c r="AO117" i="32"/>
  <c r="AL118" i="32"/>
  <c r="AM118" i="32"/>
  <c r="AN118" i="32"/>
  <c r="AO118" i="32"/>
  <c r="AL119" i="32"/>
  <c r="AM119" i="32"/>
  <c r="AN119" i="32"/>
  <c r="AO119" i="32"/>
  <c r="AL120" i="32"/>
  <c r="AM120" i="32"/>
  <c r="AN120" i="32"/>
  <c r="AO120" i="32"/>
  <c r="AL121" i="32"/>
  <c r="AM121" i="32"/>
  <c r="AN121" i="32"/>
  <c r="AO121" i="32"/>
  <c r="AL122" i="32"/>
  <c r="AM122" i="32"/>
  <c r="AN122" i="32"/>
  <c r="AO122" i="32"/>
  <c r="AL123" i="32"/>
  <c r="AM123" i="32"/>
  <c r="AN123" i="32"/>
  <c r="AO123" i="32"/>
  <c r="AL124" i="32"/>
  <c r="AM124" i="32"/>
  <c r="AN124" i="32"/>
  <c r="AO124" i="32"/>
  <c r="AL125" i="32"/>
  <c r="AM125" i="32"/>
  <c r="AN125" i="32"/>
  <c r="AO125" i="32"/>
  <c r="AL126" i="32"/>
  <c r="AM126" i="32"/>
  <c r="AN126" i="32"/>
  <c r="AO126" i="32"/>
  <c r="AL127" i="32"/>
  <c r="AM127" i="32"/>
  <c r="AN127" i="32"/>
  <c r="AO127" i="32"/>
  <c r="AL128" i="32"/>
  <c r="AM128" i="32"/>
  <c r="AN128" i="32"/>
  <c r="AO128" i="32"/>
  <c r="AL129" i="32"/>
  <c r="AM129" i="32"/>
  <c r="AN129" i="32"/>
  <c r="AO129" i="32"/>
  <c r="AL130" i="32"/>
  <c r="AM130" i="32"/>
  <c r="AN130" i="32"/>
  <c r="AO130" i="32"/>
  <c r="AL131" i="32"/>
  <c r="AM131" i="32"/>
  <c r="AN131" i="32"/>
  <c r="AO131" i="32"/>
  <c r="AL132" i="32"/>
  <c r="AM132" i="32"/>
  <c r="AN132" i="32"/>
  <c r="AO132" i="32"/>
  <c r="AL133" i="32"/>
  <c r="AM133" i="32"/>
  <c r="AN133" i="32"/>
  <c r="AO133" i="32"/>
  <c r="AL134" i="32"/>
  <c r="AM134" i="32"/>
  <c r="AN134" i="32"/>
  <c r="AO134" i="32"/>
  <c r="AL135" i="32"/>
  <c r="AM135" i="32"/>
  <c r="AN135" i="32"/>
  <c r="AO135" i="32"/>
  <c r="AL136" i="32"/>
  <c r="AM136" i="32"/>
  <c r="AN136" i="32"/>
  <c r="AO136" i="32"/>
  <c r="AL137" i="32"/>
  <c r="AM137" i="32"/>
  <c r="AN137" i="32"/>
  <c r="AO137" i="32"/>
  <c r="AL138" i="32"/>
  <c r="AM138" i="32"/>
  <c r="AN138" i="32"/>
  <c r="AO138" i="32"/>
  <c r="AL139" i="32"/>
  <c r="AM139" i="32"/>
  <c r="AN139" i="32"/>
  <c r="AO139" i="32"/>
  <c r="AL140" i="32"/>
  <c r="AM140" i="32"/>
  <c r="AN140" i="32"/>
  <c r="AO140" i="32"/>
  <c r="AL141" i="32"/>
  <c r="AM141" i="32"/>
  <c r="AN141" i="32"/>
  <c r="AO141" i="32"/>
  <c r="AL142" i="32"/>
  <c r="AM142" i="32"/>
  <c r="AN142" i="32"/>
  <c r="AO142" i="32"/>
  <c r="AL143" i="32"/>
  <c r="AM143" i="32"/>
  <c r="AN143" i="32"/>
  <c r="AO143" i="32"/>
  <c r="AL144" i="32"/>
  <c r="AM144" i="32"/>
  <c r="AN144" i="32"/>
  <c r="AO144" i="32"/>
  <c r="AL145" i="32"/>
  <c r="AM145" i="32"/>
  <c r="AN145" i="32"/>
  <c r="AO145" i="32"/>
  <c r="AL146" i="32"/>
  <c r="AM146" i="32"/>
  <c r="AN146" i="32"/>
  <c r="AO146" i="32"/>
  <c r="AL147" i="32"/>
  <c r="AM147" i="32"/>
  <c r="AN147" i="32"/>
  <c r="AO147" i="32"/>
  <c r="AL148" i="32"/>
  <c r="AM148" i="32"/>
  <c r="AN148" i="32"/>
  <c r="AO148" i="32"/>
  <c r="AL149" i="32"/>
  <c r="AM149" i="32"/>
  <c r="AN149" i="32"/>
  <c r="AO149" i="32"/>
  <c r="AL150" i="32"/>
  <c r="AM150" i="32"/>
  <c r="AN150" i="32"/>
  <c r="AO150" i="32"/>
  <c r="AL151" i="32"/>
  <c r="AM151" i="32"/>
  <c r="AN151" i="32"/>
  <c r="AO151" i="32"/>
  <c r="AL152" i="32"/>
  <c r="AM152" i="32"/>
  <c r="AN152" i="32"/>
  <c r="AO152" i="32"/>
  <c r="AL153" i="32"/>
  <c r="AM153" i="32"/>
  <c r="AN153" i="32"/>
  <c r="AO153" i="32"/>
  <c r="AL154" i="32"/>
  <c r="AM154" i="32"/>
  <c r="AN154" i="32"/>
  <c r="AO154" i="32"/>
  <c r="AL155" i="32"/>
  <c r="AM155" i="32"/>
  <c r="AN155" i="32"/>
  <c r="AO155" i="32"/>
  <c r="AL156" i="32"/>
  <c r="AM156" i="32"/>
  <c r="AN156" i="32"/>
  <c r="AO156" i="32"/>
  <c r="AL157" i="32"/>
  <c r="AM157" i="32"/>
  <c r="AN157" i="32"/>
  <c r="AO157" i="32"/>
  <c r="AL158" i="32"/>
  <c r="AM158" i="32"/>
  <c r="AN158" i="32"/>
  <c r="AO158" i="32"/>
  <c r="AL159" i="32"/>
  <c r="AM159" i="32"/>
  <c r="AN159" i="32"/>
  <c r="AO159" i="32"/>
  <c r="AL160" i="32"/>
  <c r="AM160" i="32"/>
  <c r="AN160" i="32"/>
  <c r="AO160" i="32"/>
  <c r="AL161" i="32"/>
  <c r="AM161" i="32"/>
  <c r="AN161" i="32"/>
  <c r="AO161" i="32"/>
  <c r="AL162" i="32"/>
  <c r="AM162" i="32"/>
  <c r="AN162" i="32"/>
  <c r="AO162" i="32"/>
  <c r="AL163" i="32"/>
  <c r="AM163" i="32"/>
  <c r="AN163" i="32"/>
  <c r="AO163" i="32"/>
  <c r="AL164" i="32"/>
  <c r="AM164" i="32"/>
  <c r="AN164" i="32"/>
  <c r="AO164" i="32"/>
  <c r="AL165" i="32"/>
  <c r="AM165" i="32"/>
  <c r="AN165" i="32"/>
  <c r="AO165" i="32"/>
  <c r="AL166" i="32"/>
  <c r="AM166" i="32"/>
  <c r="AN166" i="32"/>
  <c r="AO166" i="32"/>
  <c r="AL167" i="32"/>
  <c r="AM167" i="32"/>
  <c r="AN167" i="32"/>
  <c r="AO167" i="32"/>
  <c r="AL168" i="32"/>
  <c r="AM168" i="32"/>
  <c r="AN168" i="32"/>
  <c r="AO168" i="32"/>
  <c r="AL169" i="32"/>
  <c r="AM169" i="32"/>
  <c r="AN169" i="32"/>
  <c r="AO169" i="32"/>
  <c r="AL170" i="32"/>
  <c r="AM170" i="32"/>
  <c r="AN170" i="32"/>
  <c r="AO170" i="32"/>
  <c r="AL171" i="32"/>
  <c r="AM171" i="32"/>
  <c r="AN171" i="32"/>
  <c r="AO171" i="32"/>
  <c r="AL172" i="32"/>
  <c r="AM172" i="32"/>
  <c r="AN172" i="32"/>
  <c r="AO172" i="32"/>
  <c r="AL173" i="32"/>
  <c r="AM173" i="32"/>
  <c r="AN173" i="32"/>
  <c r="AO173" i="32"/>
  <c r="AL174" i="32"/>
  <c r="AM174" i="32"/>
  <c r="AN174" i="32"/>
  <c r="AO174" i="32"/>
  <c r="AL175" i="32"/>
  <c r="AM175" i="32"/>
  <c r="AN175" i="32"/>
  <c r="AO175" i="32"/>
  <c r="AL176" i="32"/>
  <c r="AM176" i="32"/>
  <c r="AN176" i="32"/>
  <c r="AO176" i="32"/>
  <c r="AL177" i="32"/>
  <c r="AM177" i="32"/>
  <c r="AN177" i="32"/>
  <c r="AO177" i="32"/>
  <c r="AL178" i="32"/>
  <c r="AM178" i="32"/>
  <c r="AN178" i="32"/>
  <c r="AO178" i="32"/>
  <c r="AL179" i="32"/>
  <c r="AM179" i="32"/>
  <c r="AN179" i="32"/>
  <c r="AO179" i="32"/>
  <c r="AL180" i="32"/>
  <c r="AM180" i="32"/>
  <c r="AN180" i="32"/>
  <c r="AO180" i="32"/>
  <c r="AL181" i="32"/>
  <c r="AM181" i="32"/>
  <c r="AN181" i="32"/>
  <c r="AO181" i="32"/>
  <c r="AL182" i="32"/>
  <c r="AM182" i="32"/>
  <c r="AN182" i="32"/>
  <c r="AO182" i="32"/>
  <c r="AL183" i="32"/>
  <c r="AM183" i="32"/>
  <c r="AN183" i="32"/>
  <c r="AO183" i="32"/>
  <c r="AL184" i="32"/>
  <c r="AM184" i="32"/>
  <c r="AN184" i="32"/>
  <c r="AO184" i="32"/>
  <c r="AL185" i="32"/>
  <c r="AM185" i="32"/>
  <c r="AN185" i="32"/>
  <c r="AO185" i="32"/>
  <c r="AL186" i="32"/>
  <c r="AM186" i="32"/>
  <c r="AN186" i="32"/>
  <c r="AO186" i="32"/>
  <c r="AL187" i="32"/>
  <c r="AM187" i="32"/>
  <c r="AN187" i="32"/>
  <c r="AO187" i="32"/>
  <c r="AL188" i="32"/>
  <c r="AM188" i="32"/>
  <c r="AN188" i="32"/>
  <c r="AO188" i="32"/>
  <c r="AL189" i="32"/>
  <c r="AM189" i="32"/>
  <c r="AN189" i="32"/>
  <c r="AO189" i="32"/>
  <c r="AL190" i="32"/>
  <c r="AM190" i="32"/>
  <c r="AN190" i="32"/>
  <c r="AO190" i="32"/>
  <c r="AL191" i="32"/>
  <c r="AM191" i="32"/>
  <c r="AN191" i="32"/>
  <c r="AO191" i="32"/>
  <c r="AL192" i="32"/>
  <c r="AM192" i="32"/>
  <c r="AN192" i="32"/>
  <c r="AO192" i="32"/>
  <c r="AL193" i="32"/>
  <c r="AM193" i="32"/>
  <c r="AN193" i="32"/>
  <c r="AO193" i="32"/>
  <c r="AL194" i="32"/>
  <c r="AM194" i="32"/>
  <c r="AN194" i="32"/>
  <c r="AO194" i="32"/>
  <c r="AL195" i="32"/>
  <c r="AM195" i="32"/>
  <c r="AN195" i="32"/>
  <c r="AO195" i="32"/>
  <c r="AL196" i="32"/>
  <c r="AM196" i="32"/>
  <c r="AN196" i="32"/>
  <c r="AO196" i="32"/>
  <c r="AL197" i="32"/>
  <c r="AM197" i="32"/>
  <c r="AN197" i="32"/>
  <c r="AO197" i="32"/>
  <c r="AL198" i="32"/>
  <c r="AM198" i="32"/>
  <c r="AN198" i="32"/>
  <c r="AO198" i="32"/>
  <c r="AL199" i="32"/>
  <c r="AM199" i="32"/>
  <c r="AN199" i="32"/>
  <c r="AO199" i="32"/>
  <c r="AL200" i="32"/>
  <c r="AM200" i="32"/>
  <c r="AN200" i="32"/>
  <c r="AO200" i="32"/>
  <c r="AL201" i="32"/>
  <c r="AM201" i="32"/>
  <c r="AN201" i="32"/>
  <c r="AO201" i="32"/>
  <c r="AL202" i="32"/>
  <c r="AM202" i="32"/>
  <c r="AN202" i="32"/>
  <c r="AO202" i="32"/>
  <c r="AL203" i="32"/>
  <c r="AM203" i="32"/>
  <c r="AN203" i="32"/>
  <c r="AO203" i="32"/>
  <c r="AL204" i="32"/>
  <c r="AM204" i="32"/>
  <c r="AN204" i="32"/>
  <c r="AO204" i="32"/>
  <c r="AL205" i="32"/>
  <c r="AM205" i="32"/>
  <c r="AN205" i="32"/>
  <c r="AO205" i="32"/>
  <c r="AL206" i="32"/>
  <c r="AM206" i="32"/>
  <c r="AN206" i="32"/>
  <c r="AO206" i="32"/>
  <c r="AL207" i="32"/>
  <c r="AM207" i="32"/>
  <c r="AN207" i="32"/>
  <c r="AO207" i="32"/>
  <c r="AL208" i="32"/>
  <c r="AM208" i="32"/>
  <c r="AN208" i="32"/>
  <c r="AO208" i="32"/>
  <c r="AL209" i="32"/>
  <c r="AM209" i="32"/>
  <c r="AN209" i="32"/>
  <c r="AO209" i="32"/>
  <c r="AL210" i="32"/>
  <c r="AM210" i="32"/>
  <c r="AN210" i="32"/>
  <c r="AO210" i="32"/>
  <c r="AL211" i="32"/>
  <c r="AM211" i="32"/>
  <c r="AN211" i="32"/>
  <c r="AO211" i="32"/>
  <c r="AL212" i="32"/>
  <c r="AM212" i="32"/>
  <c r="AN212" i="32"/>
  <c r="AO212" i="32"/>
  <c r="AL213" i="32"/>
  <c r="AM213" i="32"/>
  <c r="AN213" i="32"/>
  <c r="AO213" i="32"/>
  <c r="AL214" i="32"/>
  <c r="AM214" i="32"/>
  <c r="AN214" i="32"/>
  <c r="AO214" i="32"/>
  <c r="AL215" i="32"/>
  <c r="AM215" i="32"/>
  <c r="AN215" i="32"/>
  <c r="AO215" i="32"/>
  <c r="AL216" i="32"/>
  <c r="AM216" i="32"/>
  <c r="AN216" i="32"/>
  <c r="AO216" i="32"/>
  <c r="AL217" i="32"/>
  <c r="AM217" i="32"/>
  <c r="AN217" i="32"/>
  <c r="AO217" i="32"/>
  <c r="AL218" i="32"/>
  <c r="AM218" i="32"/>
  <c r="AN218" i="32"/>
  <c r="AO218" i="32"/>
  <c r="AL219" i="32"/>
  <c r="AM219" i="32"/>
  <c r="AN219" i="32"/>
  <c r="AO219" i="32"/>
  <c r="AL220" i="32"/>
  <c r="AM220" i="32"/>
  <c r="AN220" i="32"/>
  <c r="AO220" i="32"/>
  <c r="AL221" i="32"/>
  <c r="AM221" i="32"/>
  <c r="AN221" i="32"/>
  <c r="AO221" i="32"/>
  <c r="AL222" i="32"/>
  <c r="AM222" i="32"/>
  <c r="AN222" i="32"/>
  <c r="AO222" i="32"/>
  <c r="AL223" i="32"/>
  <c r="AM223" i="32"/>
  <c r="AN223" i="32"/>
  <c r="AO223" i="32"/>
  <c r="AL224" i="32"/>
  <c r="AM224" i="32"/>
  <c r="AN224" i="32"/>
  <c r="AO224" i="32"/>
  <c r="AL225" i="32"/>
  <c r="AM225" i="32"/>
  <c r="AN225" i="32"/>
  <c r="AO225" i="32"/>
  <c r="AL226" i="32"/>
  <c r="AM226" i="32"/>
  <c r="AN226" i="32"/>
  <c r="AO226" i="32"/>
  <c r="AL227" i="32"/>
  <c r="AM227" i="32"/>
  <c r="AN227" i="32"/>
  <c r="AO227" i="32"/>
  <c r="AL228" i="32"/>
  <c r="AM228" i="32"/>
  <c r="AN228" i="32"/>
  <c r="AO228" i="32"/>
  <c r="AL229" i="32"/>
  <c r="AM229" i="32"/>
  <c r="AN229" i="32"/>
  <c r="AO229" i="32"/>
  <c r="AL230" i="32"/>
  <c r="AM230" i="32"/>
  <c r="AN230" i="32"/>
  <c r="AO230" i="32"/>
  <c r="AL231" i="32"/>
  <c r="AM231" i="32"/>
  <c r="AN231" i="32"/>
  <c r="AO231" i="32"/>
  <c r="AL232" i="32"/>
  <c r="AM232" i="32"/>
  <c r="AN232" i="32"/>
  <c r="AO232" i="32"/>
  <c r="AL233" i="32"/>
  <c r="AM233" i="32"/>
  <c r="AN233" i="32"/>
  <c r="AO233" i="32"/>
  <c r="AL234" i="32"/>
  <c r="AM234" i="32"/>
  <c r="AN234" i="32"/>
  <c r="AO234" i="32"/>
  <c r="AL235" i="32"/>
  <c r="AM235" i="32"/>
  <c r="AN235" i="32"/>
  <c r="AO235" i="32"/>
  <c r="AL236" i="32"/>
  <c r="AM236" i="32"/>
  <c r="AN236" i="32"/>
  <c r="AO236" i="32"/>
  <c r="AL237" i="32"/>
  <c r="AM237" i="32"/>
  <c r="AN237" i="32"/>
  <c r="AO237" i="32"/>
  <c r="AL238" i="32"/>
  <c r="AM238" i="32"/>
  <c r="AN238" i="32"/>
  <c r="AO238" i="32"/>
  <c r="AL239" i="32"/>
  <c r="AM239" i="32"/>
  <c r="AN239" i="32"/>
  <c r="AO239" i="32"/>
  <c r="AL240" i="32"/>
  <c r="AM240" i="32"/>
  <c r="AN240" i="32"/>
  <c r="AO240" i="32"/>
  <c r="AL241" i="32"/>
  <c r="AM241" i="32"/>
  <c r="AN241" i="32"/>
  <c r="AO241" i="32"/>
  <c r="AL242" i="32"/>
  <c r="AM242" i="32"/>
  <c r="AN242" i="32"/>
  <c r="AO242" i="32"/>
  <c r="AL243" i="32"/>
  <c r="AM243" i="32"/>
  <c r="AN243" i="32"/>
  <c r="AO243" i="32"/>
  <c r="AL244" i="32"/>
  <c r="AM244" i="32"/>
  <c r="AN244" i="32"/>
  <c r="AO244" i="32"/>
  <c r="AL245" i="32"/>
  <c r="AM245" i="32"/>
  <c r="AN245" i="32"/>
  <c r="AO245" i="32"/>
  <c r="AL246" i="32"/>
  <c r="AM246" i="32"/>
  <c r="AN246" i="32"/>
  <c r="AO246" i="32"/>
  <c r="AL247" i="32"/>
  <c r="AM247" i="32"/>
  <c r="AN247" i="32"/>
  <c r="AO247" i="32"/>
  <c r="AL248" i="32"/>
  <c r="AM248" i="32"/>
  <c r="AN248" i="32"/>
  <c r="AO248" i="32"/>
  <c r="AL249" i="32"/>
  <c r="AM249" i="32"/>
  <c r="AN249" i="32"/>
  <c r="AO249" i="32"/>
  <c r="AL250" i="32"/>
  <c r="AM250" i="32"/>
  <c r="AN250" i="32"/>
  <c r="AO250" i="32"/>
  <c r="AL251" i="32"/>
  <c r="AM251" i="32"/>
  <c r="AN251" i="32"/>
  <c r="AO251" i="32"/>
  <c r="AL252" i="32"/>
  <c r="AM252" i="32"/>
  <c r="AN252" i="32"/>
  <c r="AO252" i="32"/>
  <c r="AL253" i="32"/>
  <c r="AM253" i="32"/>
  <c r="AN253" i="32"/>
  <c r="AO253" i="32"/>
  <c r="AL254" i="32"/>
  <c r="AM254" i="32"/>
  <c r="AN254" i="32"/>
  <c r="AO254" i="32"/>
  <c r="AL255" i="32"/>
  <c r="AM255" i="32"/>
  <c r="AN255" i="32"/>
  <c r="AO255" i="32"/>
  <c r="AL256" i="32"/>
  <c r="AM256" i="32"/>
  <c r="AN256" i="32"/>
  <c r="AO256" i="32"/>
  <c r="AL257" i="32"/>
  <c r="AM257" i="32"/>
  <c r="AN257" i="32"/>
  <c r="AO257" i="32"/>
  <c r="AL258" i="32"/>
  <c r="AM258" i="32"/>
  <c r="AN258" i="32"/>
  <c r="AO258" i="32"/>
  <c r="AL259" i="32"/>
  <c r="AM259" i="32"/>
  <c r="AN259" i="32"/>
  <c r="AO259" i="32"/>
  <c r="AL260" i="32"/>
  <c r="AM260" i="32"/>
  <c r="AN260" i="32"/>
  <c r="AO260" i="32"/>
  <c r="AL261" i="32"/>
  <c r="AM261" i="32"/>
  <c r="AN261" i="32"/>
  <c r="AO261" i="32"/>
  <c r="AL262" i="32"/>
  <c r="AM262" i="32"/>
  <c r="AN262" i="32"/>
  <c r="AO262" i="32"/>
  <c r="AL263" i="32"/>
  <c r="AM263" i="32"/>
  <c r="AN263" i="32"/>
  <c r="AO263" i="32"/>
  <c r="AL264" i="32"/>
  <c r="AM264" i="32"/>
  <c r="AN264" i="32"/>
  <c r="AO264" i="32"/>
  <c r="AL265" i="32"/>
  <c r="AM265" i="32"/>
  <c r="AN265" i="32"/>
  <c r="AO265" i="32"/>
  <c r="AL266" i="32"/>
  <c r="AM266" i="32"/>
  <c r="AN266" i="32"/>
  <c r="AO266" i="32"/>
  <c r="AL267" i="32"/>
  <c r="AM267" i="32"/>
  <c r="AN267" i="32"/>
  <c r="AO267" i="32"/>
  <c r="AL268" i="32"/>
  <c r="AM268" i="32"/>
  <c r="AN268" i="32"/>
  <c r="AO268" i="32"/>
  <c r="AL269" i="32"/>
  <c r="AM269" i="32"/>
  <c r="AN269" i="32"/>
  <c r="AO269" i="32"/>
  <c r="AL270" i="32"/>
  <c r="AM270" i="32"/>
  <c r="AN270" i="32"/>
  <c r="AO270" i="32"/>
  <c r="AL271" i="32"/>
  <c r="AM271" i="32"/>
  <c r="AN271" i="32"/>
  <c r="AO271" i="32"/>
  <c r="AL272" i="32"/>
  <c r="AM272" i="32"/>
  <c r="AN272" i="32"/>
  <c r="AO272" i="32"/>
  <c r="AL273" i="32"/>
  <c r="AM273" i="32"/>
  <c r="AN273" i="32"/>
  <c r="AO273" i="32"/>
  <c r="AL274" i="32"/>
  <c r="AM274" i="32"/>
  <c r="AN274" i="32"/>
  <c r="AO274" i="32"/>
  <c r="AL275" i="32"/>
  <c r="AM275" i="32"/>
  <c r="AN275" i="32"/>
  <c r="AO275" i="32"/>
  <c r="AL276" i="32"/>
  <c r="AM276" i="32"/>
  <c r="AN276" i="32"/>
  <c r="AO276" i="32"/>
  <c r="AL277" i="32"/>
  <c r="AM277" i="32"/>
  <c r="AN277" i="32"/>
  <c r="AO277" i="32"/>
  <c r="AL278" i="32"/>
  <c r="AM278" i="32"/>
  <c r="AN278" i="32"/>
  <c r="AO278" i="32"/>
  <c r="AL279" i="32"/>
  <c r="AM279" i="32"/>
  <c r="AN279" i="32"/>
  <c r="AO279" i="32"/>
  <c r="AL280" i="32"/>
  <c r="AM280" i="32"/>
  <c r="AN280" i="32"/>
  <c r="AO280" i="32"/>
  <c r="AL281" i="32"/>
  <c r="AM281" i="32"/>
  <c r="AN281" i="32"/>
  <c r="AO281" i="32"/>
  <c r="AL282" i="32"/>
  <c r="AM282" i="32"/>
  <c r="AN282" i="32"/>
  <c r="AO282" i="32"/>
  <c r="AL283" i="32"/>
  <c r="AM283" i="32"/>
  <c r="AN283" i="32"/>
  <c r="AO283" i="32"/>
  <c r="AL284" i="32"/>
  <c r="AM284" i="32"/>
  <c r="AN284" i="32"/>
  <c r="AO284" i="32"/>
  <c r="AL285" i="32"/>
  <c r="AM285" i="32"/>
  <c r="AN285" i="32"/>
  <c r="AO285" i="32"/>
  <c r="AL286" i="32"/>
  <c r="AM286" i="32"/>
  <c r="AN286" i="32"/>
  <c r="AO286" i="32"/>
  <c r="AL287" i="32"/>
  <c r="AM287" i="32"/>
  <c r="AN287" i="32"/>
  <c r="AO287" i="32"/>
  <c r="AL288" i="32"/>
  <c r="AM288" i="32"/>
  <c r="AN288" i="32"/>
  <c r="AO288" i="32"/>
  <c r="AL289" i="32"/>
  <c r="AM289" i="32"/>
  <c r="AN289" i="32"/>
  <c r="AO289" i="32"/>
  <c r="AL290" i="32"/>
  <c r="AM290" i="32"/>
  <c r="AN290" i="32"/>
  <c r="AO290" i="32"/>
  <c r="AL291" i="32"/>
  <c r="AM291" i="32"/>
  <c r="AN291" i="32"/>
  <c r="AO291" i="32"/>
  <c r="AL292" i="32"/>
  <c r="AM292" i="32"/>
  <c r="AN292" i="32"/>
  <c r="AO292" i="32"/>
  <c r="AL293" i="32"/>
  <c r="AM293" i="32"/>
  <c r="AN293" i="32"/>
  <c r="AO293" i="32"/>
  <c r="AL294" i="32"/>
  <c r="AM294" i="32"/>
  <c r="AN294" i="32"/>
  <c r="AO294" i="32"/>
  <c r="AL295" i="32"/>
  <c r="AM295" i="32"/>
  <c r="AN295" i="32"/>
  <c r="AO295" i="32"/>
  <c r="AL296" i="32"/>
  <c r="AM296" i="32"/>
  <c r="AN296" i="32"/>
  <c r="AO296" i="32"/>
  <c r="AL297" i="32"/>
  <c r="AM297" i="32"/>
  <c r="AN297" i="32"/>
  <c r="AO297" i="32"/>
  <c r="AL298" i="32"/>
  <c r="AM298" i="32"/>
  <c r="AN298" i="32"/>
  <c r="AO298" i="32"/>
  <c r="AL299" i="32"/>
  <c r="AM299" i="32"/>
  <c r="AN299" i="32"/>
  <c r="AO299" i="32"/>
  <c r="AL300" i="32"/>
  <c r="AM300" i="32"/>
  <c r="AN300" i="32"/>
  <c r="AO300" i="32"/>
  <c r="AL301" i="32"/>
  <c r="AM301" i="32"/>
  <c r="AN301" i="32"/>
  <c r="AO301" i="32"/>
  <c r="AL302" i="32"/>
  <c r="AM302" i="32"/>
  <c r="AN302" i="32"/>
  <c r="AO302" i="32"/>
  <c r="AL303" i="32"/>
  <c r="AM303" i="32"/>
  <c r="AN303" i="32"/>
  <c r="AO303" i="32"/>
  <c r="AO10" i="32"/>
  <c r="AN10" i="32"/>
  <c r="AL10" i="32"/>
  <c r="AH11" i="32"/>
  <c r="AI11" i="32"/>
  <c r="AH12" i="32"/>
  <c r="AI12" i="32"/>
  <c r="AH13" i="32"/>
  <c r="AI13" i="32"/>
  <c r="AH14" i="32"/>
  <c r="AI14" i="32"/>
  <c r="AH15" i="32"/>
  <c r="AI15" i="32"/>
  <c r="AH16" i="32"/>
  <c r="AI16" i="32"/>
  <c r="AH17" i="32"/>
  <c r="AI17" i="32"/>
  <c r="AH18" i="32"/>
  <c r="AI18" i="32"/>
  <c r="AH19" i="32"/>
  <c r="AI19" i="32"/>
  <c r="AH20" i="32"/>
  <c r="AI20" i="32"/>
  <c r="AH21" i="32"/>
  <c r="AI21" i="32"/>
  <c r="AH22" i="32"/>
  <c r="AI22" i="32"/>
  <c r="AH23" i="32"/>
  <c r="AI23" i="32"/>
  <c r="AH24" i="32"/>
  <c r="AI24" i="32"/>
  <c r="AH25" i="32"/>
  <c r="AI25" i="32"/>
  <c r="AH26" i="32"/>
  <c r="AI26" i="32"/>
  <c r="AH27" i="32"/>
  <c r="AI27" i="32"/>
  <c r="AH28" i="32"/>
  <c r="AI28" i="32"/>
  <c r="AH29" i="32"/>
  <c r="AI29" i="32"/>
  <c r="AH30" i="32"/>
  <c r="AI30" i="32"/>
  <c r="AH31" i="32"/>
  <c r="AI31" i="32"/>
  <c r="AH32" i="32"/>
  <c r="AI32" i="32"/>
  <c r="AH33" i="32"/>
  <c r="AI33" i="32"/>
  <c r="AH34" i="32"/>
  <c r="AI34" i="32"/>
  <c r="AH35" i="32"/>
  <c r="AI35" i="32"/>
  <c r="AH36" i="32"/>
  <c r="AI36" i="32"/>
  <c r="AH37" i="32"/>
  <c r="AI37" i="32"/>
  <c r="AH38" i="32"/>
  <c r="AI38" i="32"/>
  <c r="AH39" i="32"/>
  <c r="AI39" i="32"/>
  <c r="AH40" i="32"/>
  <c r="AI40" i="32"/>
  <c r="AH41" i="32"/>
  <c r="AI41" i="32"/>
  <c r="AH42" i="32"/>
  <c r="AI42" i="32"/>
  <c r="AH43" i="32"/>
  <c r="AI43" i="32"/>
  <c r="AH44" i="32"/>
  <c r="AI44" i="32"/>
  <c r="AH45" i="32"/>
  <c r="AI45" i="32"/>
  <c r="AH46" i="32"/>
  <c r="AI46" i="32"/>
  <c r="AH47" i="32"/>
  <c r="AI47" i="32"/>
  <c r="AH48" i="32"/>
  <c r="AI48" i="32"/>
  <c r="AH49" i="32"/>
  <c r="AI49" i="32"/>
  <c r="AH50" i="32"/>
  <c r="AI50" i="32"/>
  <c r="AH51" i="32"/>
  <c r="AI51" i="32"/>
  <c r="AH52" i="32"/>
  <c r="AI52" i="32"/>
  <c r="AH53" i="32"/>
  <c r="AI53" i="32"/>
  <c r="AH54" i="32"/>
  <c r="AI54" i="32"/>
  <c r="AH55" i="32"/>
  <c r="AI55" i="32"/>
  <c r="AH56" i="32"/>
  <c r="AI56" i="32"/>
  <c r="AH57" i="32"/>
  <c r="AI57" i="32"/>
  <c r="AH58" i="32"/>
  <c r="AI58" i="32"/>
  <c r="AH59" i="32"/>
  <c r="AI59" i="32"/>
  <c r="AH60" i="32"/>
  <c r="AI60" i="32"/>
  <c r="AH61" i="32"/>
  <c r="AI61" i="32"/>
  <c r="AH62" i="32"/>
  <c r="AI62" i="32"/>
  <c r="AH63" i="32"/>
  <c r="AI63" i="32"/>
  <c r="AH64" i="32"/>
  <c r="AI64" i="32"/>
  <c r="AH65" i="32"/>
  <c r="AI65" i="32"/>
  <c r="AH66" i="32"/>
  <c r="AI66" i="32"/>
  <c r="AH67" i="32"/>
  <c r="AI67" i="32"/>
  <c r="AH68" i="32"/>
  <c r="AI68" i="32"/>
  <c r="AH69" i="32"/>
  <c r="AI69" i="32"/>
  <c r="AH70" i="32"/>
  <c r="AI70" i="32"/>
  <c r="AH71" i="32"/>
  <c r="AI71" i="32"/>
  <c r="AH72" i="32"/>
  <c r="AI72" i="32"/>
  <c r="AH73" i="32"/>
  <c r="AI73" i="32"/>
  <c r="AH74" i="32"/>
  <c r="AI74" i="32"/>
  <c r="AH75" i="32"/>
  <c r="AI75" i="32"/>
  <c r="AH76" i="32"/>
  <c r="AI76" i="32"/>
  <c r="AH77" i="32"/>
  <c r="AI77" i="32"/>
  <c r="AH78" i="32"/>
  <c r="AI78" i="32"/>
  <c r="AH79" i="32"/>
  <c r="AI79" i="32"/>
  <c r="AH80" i="32"/>
  <c r="AI80" i="32"/>
  <c r="AH81" i="32"/>
  <c r="AI81" i="32"/>
  <c r="AH82" i="32"/>
  <c r="AI82" i="32"/>
  <c r="AH83" i="32"/>
  <c r="AI83" i="32"/>
  <c r="AH84" i="32"/>
  <c r="AI84" i="32"/>
  <c r="AH85" i="32"/>
  <c r="AI85" i="32"/>
  <c r="AH86" i="32"/>
  <c r="AI86" i="32"/>
  <c r="AH87" i="32"/>
  <c r="AI87" i="32"/>
  <c r="AH88" i="32"/>
  <c r="AI88" i="32"/>
  <c r="AH89" i="32"/>
  <c r="AI89" i="32"/>
  <c r="AH90" i="32"/>
  <c r="AI90" i="32"/>
  <c r="AH91" i="32"/>
  <c r="AI91" i="32"/>
  <c r="AH92" i="32"/>
  <c r="AI92" i="32"/>
  <c r="AH93" i="32"/>
  <c r="AI93" i="32"/>
  <c r="AH94" i="32"/>
  <c r="AI94" i="32"/>
  <c r="AH95" i="32"/>
  <c r="AI95" i="32"/>
  <c r="AH96" i="32"/>
  <c r="AI96" i="32"/>
  <c r="AH97" i="32"/>
  <c r="AI97" i="32"/>
  <c r="AH98" i="32"/>
  <c r="AI98" i="32"/>
  <c r="AH99" i="32"/>
  <c r="AI99" i="32"/>
  <c r="AH100" i="32"/>
  <c r="AI100" i="32"/>
  <c r="AH101" i="32"/>
  <c r="AI101" i="32"/>
  <c r="AH102" i="32"/>
  <c r="AI102" i="32"/>
  <c r="AH103" i="32"/>
  <c r="AI103" i="32"/>
  <c r="AH104" i="32"/>
  <c r="AI104" i="32"/>
  <c r="AH105" i="32"/>
  <c r="AI105" i="32"/>
  <c r="AH106" i="32"/>
  <c r="AI106" i="32"/>
  <c r="AH107" i="32"/>
  <c r="AI107" i="32"/>
  <c r="AH108" i="32"/>
  <c r="AI108" i="32"/>
  <c r="AH109" i="32"/>
  <c r="AI109" i="32"/>
  <c r="AH110" i="32"/>
  <c r="AI110" i="32"/>
  <c r="AH111" i="32"/>
  <c r="AI111" i="32"/>
  <c r="AH112" i="32"/>
  <c r="AI112" i="32"/>
  <c r="AH113" i="32"/>
  <c r="AI113" i="32"/>
  <c r="AH114" i="32"/>
  <c r="AI114" i="32"/>
  <c r="AH115" i="32"/>
  <c r="AI115" i="32"/>
  <c r="AH116" i="32"/>
  <c r="AI116" i="32"/>
  <c r="AH117" i="32"/>
  <c r="AI117" i="32"/>
  <c r="AH118" i="32"/>
  <c r="AI118" i="32"/>
  <c r="AH119" i="32"/>
  <c r="AI119" i="32"/>
  <c r="AH120" i="32"/>
  <c r="AI120" i="32"/>
  <c r="AH121" i="32"/>
  <c r="AI121" i="32"/>
  <c r="AH122" i="32"/>
  <c r="AI122" i="32"/>
  <c r="AH123" i="32"/>
  <c r="AI123" i="32"/>
  <c r="AH124" i="32"/>
  <c r="AI124" i="32"/>
  <c r="AH125" i="32"/>
  <c r="AI125" i="32"/>
  <c r="AH126" i="32"/>
  <c r="AI126" i="32"/>
  <c r="AH127" i="32"/>
  <c r="AI127" i="32"/>
  <c r="AH128" i="32"/>
  <c r="AI128" i="32"/>
  <c r="AH129" i="32"/>
  <c r="AI129" i="32"/>
  <c r="AH130" i="32"/>
  <c r="AI130" i="32"/>
  <c r="AH131" i="32"/>
  <c r="AI131" i="32"/>
  <c r="AH132" i="32"/>
  <c r="AI132" i="32"/>
  <c r="AH133" i="32"/>
  <c r="AI133" i="32"/>
  <c r="AH134" i="32"/>
  <c r="AI134" i="32"/>
  <c r="AH135" i="32"/>
  <c r="AI135" i="32"/>
  <c r="AH136" i="32"/>
  <c r="AI136" i="32"/>
  <c r="AH137" i="32"/>
  <c r="AI137" i="32"/>
  <c r="AH138" i="32"/>
  <c r="AI138" i="32"/>
  <c r="AH139" i="32"/>
  <c r="AI139" i="32"/>
  <c r="AH140" i="32"/>
  <c r="AI140" i="32"/>
  <c r="AH141" i="32"/>
  <c r="AI141" i="32"/>
  <c r="AH142" i="32"/>
  <c r="AI142" i="32"/>
  <c r="AH143" i="32"/>
  <c r="AI143" i="32"/>
  <c r="AH144" i="32"/>
  <c r="AI144" i="32"/>
  <c r="AH145" i="32"/>
  <c r="AI145" i="32"/>
  <c r="AH146" i="32"/>
  <c r="AI146" i="32"/>
  <c r="AH147" i="32"/>
  <c r="AI147" i="32"/>
  <c r="AH148" i="32"/>
  <c r="AI148" i="32"/>
  <c r="AH149" i="32"/>
  <c r="AI149" i="32"/>
  <c r="AH150" i="32"/>
  <c r="AI150" i="32"/>
  <c r="AH151" i="32"/>
  <c r="AI151" i="32"/>
  <c r="AH152" i="32"/>
  <c r="AI152" i="32"/>
  <c r="AH153" i="32"/>
  <c r="AI153" i="32"/>
  <c r="AH154" i="32"/>
  <c r="AI154" i="32"/>
  <c r="AH155" i="32"/>
  <c r="AI155" i="32"/>
  <c r="AH156" i="32"/>
  <c r="AI156" i="32"/>
  <c r="AH157" i="32"/>
  <c r="AI157" i="32"/>
  <c r="AH158" i="32"/>
  <c r="AI158" i="32"/>
  <c r="AH159" i="32"/>
  <c r="AI159" i="32"/>
  <c r="AH160" i="32"/>
  <c r="AI160" i="32"/>
  <c r="AH161" i="32"/>
  <c r="AI161" i="32"/>
  <c r="AH162" i="32"/>
  <c r="AI162" i="32"/>
  <c r="AH163" i="32"/>
  <c r="AI163" i="32"/>
  <c r="AH164" i="32"/>
  <c r="AI164" i="32"/>
  <c r="AH165" i="32"/>
  <c r="AI165" i="32"/>
  <c r="AH166" i="32"/>
  <c r="AI166" i="32"/>
  <c r="AH167" i="32"/>
  <c r="AI167" i="32"/>
  <c r="AH168" i="32"/>
  <c r="AI168" i="32"/>
  <c r="AH169" i="32"/>
  <c r="AI169" i="32"/>
  <c r="AH170" i="32"/>
  <c r="AI170" i="32"/>
  <c r="AH171" i="32"/>
  <c r="AI171" i="32"/>
  <c r="AH172" i="32"/>
  <c r="AI172" i="32"/>
  <c r="AH173" i="32"/>
  <c r="AI173" i="32"/>
  <c r="AH174" i="32"/>
  <c r="AI174" i="32"/>
  <c r="AH175" i="32"/>
  <c r="AI175" i="32"/>
  <c r="AH176" i="32"/>
  <c r="AI176" i="32"/>
  <c r="AH177" i="32"/>
  <c r="AI177" i="32"/>
  <c r="AH178" i="32"/>
  <c r="AI178" i="32"/>
  <c r="AH179" i="32"/>
  <c r="AI179" i="32"/>
  <c r="AH180" i="32"/>
  <c r="AI180" i="32"/>
  <c r="AH181" i="32"/>
  <c r="AI181" i="32"/>
  <c r="AH182" i="32"/>
  <c r="AI182" i="32"/>
  <c r="AH183" i="32"/>
  <c r="AI183" i="32"/>
  <c r="AH184" i="32"/>
  <c r="AI184" i="32"/>
  <c r="AH185" i="32"/>
  <c r="AI185" i="32"/>
  <c r="AH186" i="32"/>
  <c r="AI186" i="32"/>
  <c r="AH187" i="32"/>
  <c r="AI187" i="32"/>
  <c r="AH188" i="32"/>
  <c r="AI188" i="32"/>
  <c r="AH189" i="32"/>
  <c r="AI189" i="32"/>
  <c r="AH190" i="32"/>
  <c r="AI190" i="32"/>
  <c r="AH191" i="32"/>
  <c r="AI191" i="32"/>
  <c r="AH192" i="32"/>
  <c r="AI192" i="32"/>
  <c r="AH193" i="32"/>
  <c r="AI193" i="32"/>
  <c r="AH194" i="32"/>
  <c r="AI194" i="32"/>
  <c r="AH195" i="32"/>
  <c r="AI195" i="32"/>
  <c r="AH196" i="32"/>
  <c r="AI196" i="32"/>
  <c r="AH197" i="32"/>
  <c r="AI197" i="32"/>
  <c r="AH198" i="32"/>
  <c r="AI198" i="32"/>
  <c r="AH199" i="32"/>
  <c r="AI199" i="32"/>
  <c r="AH200" i="32"/>
  <c r="AI200" i="32"/>
  <c r="AH201" i="32"/>
  <c r="AI201" i="32"/>
  <c r="AH202" i="32"/>
  <c r="AI202" i="32"/>
  <c r="AH203" i="32"/>
  <c r="AI203" i="32"/>
  <c r="AH204" i="32"/>
  <c r="AI204" i="32"/>
  <c r="AH205" i="32"/>
  <c r="AI205" i="32"/>
  <c r="AH206" i="32"/>
  <c r="AI206" i="32"/>
  <c r="AH207" i="32"/>
  <c r="AI207" i="32"/>
  <c r="AH208" i="32"/>
  <c r="AI208" i="32"/>
  <c r="AH209" i="32"/>
  <c r="AI209" i="32"/>
  <c r="AH210" i="32"/>
  <c r="AI210" i="32"/>
  <c r="AH211" i="32"/>
  <c r="AI211" i="32"/>
  <c r="AH212" i="32"/>
  <c r="AI212" i="32"/>
  <c r="AH213" i="32"/>
  <c r="AI213" i="32"/>
  <c r="AH214" i="32"/>
  <c r="AI214" i="32"/>
  <c r="AH215" i="32"/>
  <c r="AI215" i="32"/>
  <c r="AH216" i="32"/>
  <c r="AI216" i="32"/>
  <c r="AH217" i="32"/>
  <c r="AI217" i="32"/>
  <c r="AH218" i="32"/>
  <c r="AI218" i="32"/>
  <c r="AH219" i="32"/>
  <c r="AI219" i="32"/>
  <c r="AH220" i="32"/>
  <c r="AI220" i="32"/>
  <c r="AH221" i="32"/>
  <c r="AI221" i="32"/>
  <c r="AH222" i="32"/>
  <c r="AI222" i="32"/>
  <c r="AH223" i="32"/>
  <c r="AI223" i="32"/>
  <c r="AH224" i="32"/>
  <c r="AI224" i="32"/>
  <c r="AH225" i="32"/>
  <c r="AI225" i="32"/>
  <c r="AH226" i="32"/>
  <c r="AI226" i="32"/>
  <c r="AH227" i="32"/>
  <c r="AI227" i="32"/>
  <c r="AH228" i="32"/>
  <c r="AI228" i="32"/>
  <c r="AH229" i="32"/>
  <c r="AI229" i="32"/>
  <c r="AH230" i="32"/>
  <c r="AI230" i="32"/>
  <c r="AH231" i="32"/>
  <c r="AI231" i="32"/>
  <c r="AH232" i="32"/>
  <c r="AI232" i="32"/>
  <c r="AH233" i="32"/>
  <c r="AI233" i="32"/>
  <c r="AH234" i="32"/>
  <c r="AI234" i="32"/>
  <c r="AH235" i="32"/>
  <c r="AI235" i="32"/>
  <c r="AH236" i="32"/>
  <c r="AI236" i="32"/>
  <c r="AH237" i="32"/>
  <c r="AI237" i="32"/>
  <c r="AH238" i="32"/>
  <c r="AI238" i="32"/>
  <c r="AH239" i="32"/>
  <c r="AI239" i="32"/>
  <c r="AH240" i="32"/>
  <c r="AI240" i="32"/>
  <c r="AH241" i="32"/>
  <c r="AI241" i="32"/>
  <c r="AH242" i="32"/>
  <c r="AI242" i="32"/>
  <c r="AH243" i="32"/>
  <c r="AI243" i="32"/>
  <c r="AH244" i="32"/>
  <c r="AI244" i="32"/>
  <c r="AH245" i="32"/>
  <c r="AI245" i="32"/>
  <c r="AH246" i="32"/>
  <c r="AI246" i="32"/>
  <c r="AH247" i="32"/>
  <c r="AI247" i="32"/>
  <c r="AH248" i="32"/>
  <c r="AI248" i="32"/>
  <c r="AH249" i="32"/>
  <c r="AI249" i="32"/>
  <c r="AH250" i="32"/>
  <c r="AI250" i="32"/>
  <c r="AH251" i="32"/>
  <c r="AI251" i="32"/>
  <c r="AH252" i="32"/>
  <c r="AI252" i="32"/>
  <c r="AH253" i="32"/>
  <c r="AI253" i="32"/>
  <c r="AH254" i="32"/>
  <c r="AI254" i="32"/>
  <c r="AH255" i="32"/>
  <c r="AI255" i="32"/>
  <c r="AH256" i="32"/>
  <c r="AI256" i="32"/>
  <c r="AH257" i="32"/>
  <c r="AI257" i="32"/>
  <c r="AH258" i="32"/>
  <c r="AI258" i="32"/>
  <c r="AH259" i="32"/>
  <c r="AI259" i="32"/>
  <c r="AH260" i="32"/>
  <c r="AI260" i="32"/>
  <c r="AH261" i="32"/>
  <c r="AI261" i="32"/>
  <c r="AH262" i="32"/>
  <c r="AI262" i="32"/>
  <c r="AH263" i="32"/>
  <c r="AI263" i="32"/>
  <c r="AH264" i="32"/>
  <c r="AI264" i="32"/>
  <c r="AH265" i="32"/>
  <c r="AI265" i="32"/>
  <c r="AH266" i="32"/>
  <c r="AI266" i="32"/>
  <c r="AH267" i="32"/>
  <c r="AI267" i="32"/>
  <c r="AH268" i="32"/>
  <c r="AI268" i="32"/>
  <c r="AH269" i="32"/>
  <c r="AI269" i="32"/>
  <c r="AH270" i="32"/>
  <c r="AI270" i="32"/>
  <c r="AH271" i="32"/>
  <c r="AI271" i="32"/>
  <c r="AH272" i="32"/>
  <c r="AI272" i="32"/>
  <c r="AH273" i="32"/>
  <c r="AI273" i="32"/>
  <c r="AH274" i="32"/>
  <c r="AI274" i="32"/>
  <c r="AH275" i="32"/>
  <c r="AI275" i="32"/>
  <c r="AH276" i="32"/>
  <c r="AI276" i="32"/>
  <c r="AH277" i="32"/>
  <c r="AI277" i="32"/>
  <c r="AH278" i="32"/>
  <c r="AI278" i="32"/>
  <c r="AH279" i="32"/>
  <c r="AI279" i="32"/>
  <c r="AH280" i="32"/>
  <c r="AI280" i="32"/>
  <c r="AH281" i="32"/>
  <c r="AI281" i="32"/>
  <c r="AH282" i="32"/>
  <c r="AI282" i="32"/>
  <c r="AH283" i="32"/>
  <c r="AI283" i="32"/>
  <c r="AH284" i="32"/>
  <c r="AI284" i="32"/>
  <c r="AH285" i="32"/>
  <c r="AI285" i="32"/>
  <c r="AH286" i="32"/>
  <c r="AI286" i="32"/>
  <c r="AH287" i="32"/>
  <c r="AI287" i="32"/>
  <c r="AH288" i="32"/>
  <c r="AI288" i="32"/>
  <c r="AH289" i="32"/>
  <c r="AI289" i="32"/>
  <c r="AH290" i="32"/>
  <c r="AI290" i="32"/>
  <c r="AH291" i="32"/>
  <c r="AI291" i="32"/>
  <c r="AH292" i="32"/>
  <c r="AI292" i="32"/>
  <c r="AH293" i="32"/>
  <c r="AI293" i="32"/>
  <c r="AH294" i="32"/>
  <c r="AI294" i="32"/>
  <c r="AH295" i="32"/>
  <c r="AI295" i="32"/>
  <c r="AH296" i="32"/>
  <c r="AI296" i="32"/>
  <c r="AH297" i="32"/>
  <c r="AI297" i="32"/>
  <c r="AH298" i="32"/>
  <c r="AI298" i="32"/>
  <c r="AH299" i="32"/>
  <c r="AI299" i="32"/>
  <c r="AH300" i="32"/>
  <c r="AI300" i="32"/>
  <c r="AH301" i="32"/>
  <c r="AI301" i="32"/>
  <c r="AH302" i="32"/>
  <c r="AI302" i="32"/>
  <c r="AH303" i="32"/>
  <c r="AI303" i="32"/>
  <c r="AI10" i="32"/>
  <c r="AH10" i="32"/>
  <c r="Z10" i="32"/>
  <c r="AX10" i="32" s="1"/>
  <c r="R11" i="32"/>
  <c r="AP11" i="32" s="1"/>
  <c r="R12" i="32"/>
  <c r="AP12" i="32" s="1"/>
  <c r="R13" i="32"/>
  <c r="AP13" i="32" s="1"/>
  <c r="R14" i="32"/>
  <c r="AP14" i="32" s="1"/>
  <c r="R15" i="32"/>
  <c r="AP15" i="32" s="1"/>
  <c r="R16" i="32"/>
  <c r="AP16" i="32" s="1"/>
  <c r="R17" i="32"/>
  <c r="AP17" i="32" s="1"/>
  <c r="R18" i="32"/>
  <c r="AP18" i="32" s="1"/>
  <c r="R19" i="32"/>
  <c r="AP19" i="32" s="1"/>
  <c r="R20" i="32"/>
  <c r="AP20" i="32" s="1"/>
  <c r="R21" i="32"/>
  <c r="AP21" i="32" s="1"/>
  <c r="R22" i="32"/>
  <c r="AP22" i="32" s="1"/>
  <c r="R23" i="32"/>
  <c r="AP23" i="32" s="1"/>
  <c r="R24" i="32"/>
  <c r="AP24" i="32" s="1"/>
  <c r="R25" i="32"/>
  <c r="AP25" i="32" s="1"/>
  <c r="R26" i="32"/>
  <c r="AP26" i="32" s="1"/>
  <c r="R27" i="32"/>
  <c r="AP27" i="32" s="1"/>
  <c r="R28" i="32"/>
  <c r="AP28" i="32" s="1"/>
  <c r="R29" i="32"/>
  <c r="AP29" i="32" s="1"/>
  <c r="R30" i="32"/>
  <c r="AP30" i="32" s="1"/>
  <c r="R31" i="32"/>
  <c r="AP31" i="32" s="1"/>
  <c r="R32" i="32"/>
  <c r="AP32" i="32" s="1"/>
  <c r="R33" i="32"/>
  <c r="AP33" i="32" s="1"/>
  <c r="R34" i="32"/>
  <c r="AP34" i="32" s="1"/>
  <c r="R35" i="32"/>
  <c r="AP35" i="32" s="1"/>
  <c r="R36" i="32"/>
  <c r="AP36" i="32" s="1"/>
  <c r="R37" i="32"/>
  <c r="AP37" i="32" s="1"/>
  <c r="R38" i="32"/>
  <c r="AP38" i="32" s="1"/>
  <c r="R39" i="32"/>
  <c r="AP39" i="32" s="1"/>
  <c r="R40" i="32"/>
  <c r="AP40" i="32" s="1"/>
  <c r="R41" i="32"/>
  <c r="AP41" i="32" s="1"/>
  <c r="R42" i="32"/>
  <c r="AP42" i="32" s="1"/>
  <c r="R43" i="32"/>
  <c r="AP43" i="32" s="1"/>
  <c r="R44" i="32"/>
  <c r="AP44" i="32" s="1"/>
  <c r="R45" i="32"/>
  <c r="AP45" i="32" s="1"/>
  <c r="R46" i="32"/>
  <c r="AP46" i="32" s="1"/>
  <c r="R47" i="32"/>
  <c r="AP47" i="32" s="1"/>
  <c r="R48" i="32"/>
  <c r="AP48" i="32" s="1"/>
  <c r="R49" i="32"/>
  <c r="AP49" i="32" s="1"/>
  <c r="R50" i="32"/>
  <c r="AP50" i="32" s="1"/>
  <c r="R51" i="32"/>
  <c r="AP51" i="32" s="1"/>
  <c r="R52" i="32"/>
  <c r="AP52" i="32" s="1"/>
  <c r="R53" i="32"/>
  <c r="AP53" i="32" s="1"/>
  <c r="R54" i="32"/>
  <c r="AP54" i="32" s="1"/>
  <c r="R55" i="32"/>
  <c r="AP55" i="32" s="1"/>
  <c r="R56" i="32"/>
  <c r="AP56" i="32" s="1"/>
  <c r="R57" i="32"/>
  <c r="AP57" i="32" s="1"/>
  <c r="R58" i="32"/>
  <c r="AP58" i="32" s="1"/>
  <c r="R59" i="32"/>
  <c r="AP59" i="32" s="1"/>
  <c r="R60" i="32"/>
  <c r="AP60" i="32" s="1"/>
  <c r="R61" i="32"/>
  <c r="AP61" i="32" s="1"/>
  <c r="R62" i="32"/>
  <c r="AP62" i="32" s="1"/>
  <c r="R63" i="32"/>
  <c r="AP63" i="32" s="1"/>
  <c r="R64" i="32"/>
  <c r="AP64" i="32" s="1"/>
  <c r="R65" i="32"/>
  <c r="AP65" i="32" s="1"/>
  <c r="R66" i="32"/>
  <c r="AP66" i="32" s="1"/>
  <c r="R67" i="32"/>
  <c r="AP67" i="32" s="1"/>
  <c r="R68" i="32"/>
  <c r="AP68" i="32" s="1"/>
  <c r="R69" i="32"/>
  <c r="AP69" i="32" s="1"/>
  <c r="R70" i="32"/>
  <c r="AP70" i="32" s="1"/>
  <c r="R71" i="32"/>
  <c r="AP71" i="32" s="1"/>
  <c r="R72" i="32"/>
  <c r="AP72" i="32" s="1"/>
  <c r="R73" i="32"/>
  <c r="AP73" i="32" s="1"/>
  <c r="R74" i="32"/>
  <c r="AP74" i="32" s="1"/>
  <c r="R75" i="32"/>
  <c r="AP75" i="32" s="1"/>
  <c r="R76" i="32"/>
  <c r="AP76" i="32" s="1"/>
  <c r="R77" i="32"/>
  <c r="AP77" i="32" s="1"/>
  <c r="R78" i="32"/>
  <c r="AP78" i="32" s="1"/>
  <c r="R79" i="32"/>
  <c r="AP79" i="32" s="1"/>
  <c r="R80" i="32"/>
  <c r="AP80" i="32" s="1"/>
  <c r="R81" i="32"/>
  <c r="AP81" i="32" s="1"/>
  <c r="R82" i="32"/>
  <c r="AP82" i="32" s="1"/>
  <c r="R83" i="32"/>
  <c r="AP83" i="32" s="1"/>
  <c r="R84" i="32"/>
  <c r="AP84" i="32" s="1"/>
  <c r="R85" i="32"/>
  <c r="AP85" i="32" s="1"/>
  <c r="R86" i="32"/>
  <c r="AP86" i="32" s="1"/>
  <c r="R87" i="32"/>
  <c r="AP87" i="32" s="1"/>
  <c r="R88" i="32"/>
  <c r="AP88" i="32" s="1"/>
  <c r="R89" i="32"/>
  <c r="AP89" i="32" s="1"/>
  <c r="R90" i="32"/>
  <c r="AP90" i="32" s="1"/>
  <c r="R91" i="32"/>
  <c r="AP91" i="32" s="1"/>
  <c r="R92" i="32"/>
  <c r="AP92" i="32" s="1"/>
  <c r="R93" i="32"/>
  <c r="AP93" i="32" s="1"/>
  <c r="R94" i="32"/>
  <c r="AP94" i="32" s="1"/>
  <c r="R95" i="32"/>
  <c r="AP95" i="32" s="1"/>
  <c r="R96" i="32"/>
  <c r="AP96" i="32" s="1"/>
  <c r="R97" i="32"/>
  <c r="AP97" i="32" s="1"/>
  <c r="R98" i="32"/>
  <c r="AP98" i="32" s="1"/>
  <c r="R99" i="32"/>
  <c r="AP99" i="32" s="1"/>
  <c r="R100" i="32"/>
  <c r="AP100" i="32" s="1"/>
  <c r="R101" i="32"/>
  <c r="AP101" i="32" s="1"/>
  <c r="R102" i="32"/>
  <c r="AP102" i="32" s="1"/>
  <c r="R103" i="32"/>
  <c r="AP103" i="32" s="1"/>
  <c r="R104" i="32"/>
  <c r="AP104" i="32" s="1"/>
  <c r="R105" i="32"/>
  <c r="AP105" i="32" s="1"/>
  <c r="R106" i="32"/>
  <c r="AP106" i="32" s="1"/>
  <c r="R107" i="32"/>
  <c r="AP107" i="32" s="1"/>
  <c r="R108" i="32"/>
  <c r="AP108" i="32" s="1"/>
  <c r="R109" i="32"/>
  <c r="AP109" i="32" s="1"/>
  <c r="R110" i="32"/>
  <c r="AP110" i="32" s="1"/>
  <c r="R111" i="32"/>
  <c r="AP111" i="32" s="1"/>
  <c r="R112" i="32"/>
  <c r="AP112" i="32" s="1"/>
  <c r="R113" i="32"/>
  <c r="AP113" i="32" s="1"/>
  <c r="R114" i="32"/>
  <c r="AP114" i="32" s="1"/>
  <c r="R115" i="32"/>
  <c r="AP115" i="32" s="1"/>
  <c r="R116" i="32"/>
  <c r="AP116" i="32" s="1"/>
  <c r="R117" i="32"/>
  <c r="AP117" i="32" s="1"/>
  <c r="R118" i="32"/>
  <c r="AP118" i="32" s="1"/>
  <c r="R119" i="32"/>
  <c r="AP119" i="32" s="1"/>
  <c r="R120" i="32"/>
  <c r="AP120" i="32" s="1"/>
  <c r="R121" i="32"/>
  <c r="AP121" i="32" s="1"/>
  <c r="R122" i="32"/>
  <c r="AP122" i="32" s="1"/>
  <c r="R123" i="32"/>
  <c r="AP123" i="32" s="1"/>
  <c r="R124" i="32"/>
  <c r="AP124" i="32" s="1"/>
  <c r="R125" i="32"/>
  <c r="AP125" i="32" s="1"/>
  <c r="R126" i="32"/>
  <c r="AP126" i="32" s="1"/>
  <c r="R127" i="32"/>
  <c r="AP127" i="32" s="1"/>
  <c r="R128" i="32"/>
  <c r="AP128" i="32" s="1"/>
  <c r="R129" i="32"/>
  <c r="AP129" i="32" s="1"/>
  <c r="R130" i="32"/>
  <c r="AP130" i="32" s="1"/>
  <c r="R131" i="32"/>
  <c r="AP131" i="32" s="1"/>
  <c r="R132" i="32"/>
  <c r="AP132" i="32" s="1"/>
  <c r="R133" i="32"/>
  <c r="AP133" i="32" s="1"/>
  <c r="R134" i="32"/>
  <c r="AP134" i="32" s="1"/>
  <c r="R135" i="32"/>
  <c r="AP135" i="32" s="1"/>
  <c r="R136" i="32"/>
  <c r="AP136" i="32" s="1"/>
  <c r="R137" i="32"/>
  <c r="AP137" i="32" s="1"/>
  <c r="R138" i="32"/>
  <c r="AP138" i="32" s="1"/>
  <c r="R139" i="32"/>
  <c r="AP139" i="32" s="1"/>
  <c r="R140" i="32"/>
  <c r="AP140" i="32" s="1"/>
  <c r="R141" i="32"/>
  <c r="AP141" i="32" s="1"/>
  <c r="R142" i="32"/>
  <c r="AP142" i="32" s="1"/>
  <c r="R143" i="32"/>
  <c r="AP143" i="32" s="1"/>
  <c r="R144" i="32"/>
  <c r="AP144" i="32" s="1"/>
  <c r="R145" i="32"/>
  <c r="AP145" i="32" s="1"/>
  <c r="R146" i="32"/>
  <c r="AP146" i="32" s="1"/>
  <c r="R147" i="32"/>
  <c r="AP147" i="32" s="1"/>
  <c r="R148" i="32"/>
  <c r="AP148" i="32" s="1"/>
  <c r="R149" i="32"/>
  <c r="AP149" i="32" s="1"/>
  <c r="R150" i="32"/>
  <c r="AP150" i="32" s="1"/>
  <c r="R151" i="32"/>
  <c r="AP151" i="32" s="1"/>
  <c r="R152" i="32"/>
  <c r="AP152" i="32" s="1"/>
  <c r="R153" i="32"/>
  <c r="AP153" i="32" s="1"/>
  <c r="R154" i="32"/>
  <c r="AP154" i="32" s="1"/>
  <c r="R155" i="32"/>
  <c r="AP155" i="32" s="1"/>
  <c r="R156" i="32"/>
  <c r="AP156" i="32" s="1"/>
  <c r="R157" i="32"/>
  <c r="AP157" i="32" s="1"/>
  <c r="R158" i="32"/>
  <c r="AP158" i="32" s="1"/>
  <c r="R159" i="32"/>
  <c r="AP159" i="32" s="1"/>
  <c r="R160" i="32"/>
  <c r="AP160" i="32" s="1"/>
  <c r="R161" i="32"/>
  <c r="AP161" i="32" s="1"/>
  <c r="R162" i="32"/>
  <c r="AP162" i="32" s="1"/>
  <c r="R163" i="32"/>
  <c r="AP163" i="32" s="1"/>
  <c r="R164" i="32"/>
  <c r="AP164" i="32" s="1"/>
  <c r="R165" i="32"/>
  <c r="AP165" i="32" s="1"/>
  <c r="R166" i="32"/>
  <c r="AP166" i="32" s="1"/>
  <c r="R167" i="32"/>
  <c r="AP167" i="32" s="1"/>
  <c r="R168" i="32"/>
  <c r="AP168" i="32" s="1"/>
  <c r="R169" i="32"/>
  <c r="AP169" i="32" s="1"/>
  <c r="R170" i="32"/>
  <c r="AP170" i="32" s="1"/>
  <c r="R171" i="32"/>
  <c r="AP171" i="32" s="1"/>
  <c r="R172" i="32"/>
  <c r="AP172" i="32" s="1"/>
  <c r="R173" i="32"/>
  <c r="AP173" i="32" s="1"/>
  <c r="R174" i="32"/>
  <c r="AP174" i="32" s="1"/>
  <c r="R175" i="32"/>
  <c r="AP175" i="32" s="1"/>
  <c r="R176" i="32"/>
  <c r="AP176" i="32" s="1"/>
  <c r="R177" i="32"/>
  <c r="AP177" i="32" s="1"/>
  <c r="R178" i="32"/>
  <c r="AP178" i="32" s="1"/>
  <c r="R179" i="32"/>
  <c r="AP179" i="32" s="1"/>
  <c r="R180" i="32"/>
  <c r="AP180" i="32" s="1"/>
  <c r="R181" i="32"/>
  <c r="AP181" i="32" s="1"/>
  <c r="R182" i="32"/>
  <c r="AP182" i="32" s="1"/>
  <c r="R183" i="32"/>
  <c r="AP183" i="32" s="1"/>
  <c r="R184" i="32"/>
  <c r="AP184" i="32" s="1"/>
  <c r="R185" i="32"/>
  <c r="AP185" i="32" s="1"/>
  <c r="R186" i="32"/>
  <c r="AP186" i="32" s="1"/>
  <c r="R187" i="32"/>
  <c r="AP187" i="32" s="1"/>
  <c r="R188" i="32"/>
  <c r="AP188" i="32" s="1"/>
  <c r="R189" i="32"/>
  <c r="AP189" i="32" s="1"/>
  <c r="R190" i="32"/>
  <c r="AP190" i="32" s="1"/>
  <c r="R191" i="32"/>
  <c r="AP191" i="32" s="1"/>
  <c r="R192" i="32"/>
  <c r="AP192" i="32" s="1"/>
  <c r="R193" i="32"/>
  <c r="AP193" i="32" s="1"/>
  <c r="R194" i="32"/>
  <c r="AP194" i="32" s="1"/>
  <c r="R195" i="32"/>
  <c r="AP195" i="32" s="1"/>
  <c r="R196" i="32"/>
  <c r="AP196" i="32" s="1"/>
  <c r="R197" i="32"/>
  <c r="AP197" i="32" s="1"/>
  <c r="R198" i="32"/>
  <c r="AP198" i="32" s="1"/>
  <c r="R199" i="32"/>
  <c r="AP199" i="32" s="1"/>
  <c r="R200" i="32"/>
  <c r="AP200" i="32" s="1"/>
  <c r="R201" i="32"/>
  <c r="AP201" i="32" s="1"/>
  <c r="R202" i="32"/>
  <c r="AP202" i="32" s="1"/>
  <c r="R203" i="32"/>
  <c r="AP203" i="32" s="1"/>
  <c r="R204" i="32"/>
  <c r="AP204" i="32" s="1"/>
  <c r="R205" i="32"/>
  <c r="AP205" i="32" s="1"/>
  <c r="R206" i="32"/>
  <c r="AP206" i="32" s="1"/>
  <c r="R207" i="32"/>
  <c r="AP207" i="32" s="1"/>
  <c r="R208" i="32"/>
  <c r="AP208" i="32" s="1"/>
  <c r="R209" i="32"/>
  <c r="AP209" i="32" s="1"/>
  <c r="R210" i="32"/>
  <c r="AP210" i="32" s="1"/>
  <c r="R211" i="32"/>
  <c r="AP211" i="32" s="1"/>
  <c r="R212" i="32"/>
  <c r="AP212" i="32" s="1"/>
  <c r="R213" i="32"/>
  <c r="AP213" i="32" s="1"/>
  <c r="R214" i="32"/>
  <c r="AP214" i="32" s="1"/>
  <c r="R215" i="32"/>
  <c r="AP215" i="32" s="1"/>
  <c r="R216" i="32"/>
  <c r="AP216" i="32" s="1"/>
  <c r="R217" i="32"/>
  <c r="AP217" i="32" s="1"/>
  <c r="R218" i="32"/>
  <c r="AP218" i="32" s="1"/>
  <c r="R219" i="32"/>
  <c r="AP219" i="32" s="1"/>
  <c r="R220" i="32"/>
  <c r="AP220" i="32" s="1"/>
  <c r="R221" i="32"/>
  <c r="AP221" i="32" s="1"/>
  <c r="R222" i="32"/>
  <c r="AP222" i="32" s="1"/>
  <c r="R223" i="32"/>
  <c r="AP223" i="32" s="1"/>
  <c r="R224" i="32"/>
  <c r="AP224" i="32" s="1"/>
  <c r="R225" i="32"/>
  <c r="AP225" i="32" s="1"/>
  <c r="R226" i="32"/>
  <c r="AP226" i="32" s="1"/>
  <c r="R227" i="32"/>
  <c r="AP227" i="32" s="1"/>
  <c r="R228" i="32"/>
  <c r="AP228" i="32" s="1"/>
  <c r="R229" i="32"/>
  <c r="AP229" i="32" s="1"/>
  <c r="R230" i="32"/>
  <c r="AP230" i="32" s="1"/>
  <c r="R231" i="32"/>
  <c r="AP231" i="32" s="1"/>
  <c r="R232" i="32"/>
  <c r="AP232" i="32" s="1"/>
  <c r="R233" i="32"/>
  <c r="AP233" i="32" s="1"/>
  <c r="R234" i="32"/>
  <c r="AP234" i="32" s="1"/>
  <c r="R235" i="32"/>
  <c r="AP235" i="32" s="1"/>
  <c r="R236" i="32"/>
  <c r="AP236" i="32" s="1"/>
  <c r="R237" i="32"/>
  <c r="AP237" i="32" s="1"/>
  <c r="R238" i="32"/>
  <c r="AP238" i="32" s="1"/>
  <c r="R239" i="32"/>
  <c r="AP239" i="32" s="1"/>
  <c r="R240" i="32"/>
  <c r="AP240" i="32" s="1"/>
  <c r="R241" i="32"/>
  <c r="AP241" i="32" s="1"/>
  <c r="R242" i="32"/>
  <c r="AP242" i="32" s="1"/>
  <c r="R243" i="32"/>
  <c r="AP243" i="32" s="1"/>
  <c r="R244" i="32"/>
  <c r="AP244" i="32" s="1"/>
  <c r="R245" i="32"/>
  <c r="AP245" i="32" s="1"/>
  <c r="R246" i="32"/>
  <c r="AP246" i="32" s="1"/>
  <c r="R247" i="32"/>
  <c r="AP247" i="32" s="1"/>
  <c r="R248" i="32"/>
  <c r="AP248" i="32" s="1"/>
  <c r="R249" i="32"/>
  <c r="AP249" i="32" s="1"/>
  <c r="R250" i="32"/>
  <c r="AP250" i="32" s="1"/>
  <c r="R251" i="32"/>
  <c r="AP251" i="32" s="1"/>
  <c r="R252" i="32"/>
  <c r="AP252" i="32" s="1"/>
  <c r="R253" i="32"/>
  <c r="AP253" i="32" s="1"/>
  <c r="R254" i="32"/>
  <c r="AP254" i="32" s="1"/>
  <c r="R255" i="32"/>
  <c r="AP255" i="32" s="1"/>
  <c r="R256" i="32"/>
  <c r="AP256" i="32" s="1"/>
  <c r="R257" i="32"/>
  <c r="AP257" i="32" s="1"/>
  <c r="R258" i="32"/>
  <c r="AP258" i="32" s="1"/>
  <c r="R259" i="32"/>
  <c r="AP259" i="32" s="1"/>
  <c r="R260" i="32"/>
  <c r="AP260" i="32" s="1"/>
  <c r="R261" i="32"/>
  <c r="AP261" i="32" s="1"/>
  <c r="R262" i="32"/>
  <c r="AP262" i="32" s="1"/>
  <c r="R263" i="32"/>
  <c r="AP263" i="32" s="1"/>
  <c r="R264" i="32"/>
  <c r="AP264" i="32" s="1"/>
  <c r="R265" i="32"/>
  <c r="AP265" i="32" s="1"/>
  <c r="R266" i="32"/>
  <c r="AP266" i="32" s="1"/>
  <c r="R267" i="32"/>
  <c r="AP267" i="32" s="1"/>
  <c r="R268" i="32"/>
  <c r="AP268" i="32" s="1"/>
  <c r="R269" i="32"/>
  <c r="AP269" i="32" s="1"/>
  <c r="R270" i="32"/>
  <c r="AP270" i="32" s="1"/>
  <c r="R271" i="32"/>
  <c r="AP271" i="32" s="1"/>
  <c r="R272" i="32"/>
  <c r="AP272" i="32" s="1"/>
  <c r="R273" i="32"/>
  <c r="AP273" i="32" s="1"/>
  <c r="R274" i="32"/>
  <c r="AP274" i="32" s="1"/>
  <c r="R275" i="32"/>
  <c r="AP275" i="32" s="1"/>
  <c r="R276" i="32"/>
  <c r="AP276" i="32" s="1"/>
  <c r="R277" i="32"/>
  <c r="AP277" i="32" s="1"/>
  <c r="R278" i="32"/>
  <c r="AP278" i="32" s="1"/>
  <c r="R279" i="32"/>
  <c r="AP279" i="32" s="1"/>
  <c r="R280" i="32"/>
  <c r="AP280" i="32" s="1"/>
  <c r="R281" i="32"/>
  <c r="AP281" i="32" s="1"/>
  <c r="R282" i="32"/>
  <c r="AP282" i="32" s="1"/>
  <c r="R283" i="32"/>
  <c r="AP283" i="32" s="1"/>
  <c r="R284" i="32"/>
  <c r="AP284" i="32" s="1"/>
  <c r="R285" i="32"/>
  <c r="AP285" i="32" s="1"/>
  <c r="R286" i="32"/>
  <c r="AP286" i="32" s="1"/>
  <c r="R287" i="32"/>
  <c r="AP287" i="32" s="1"/>
  <c r="R288" i="32"/>
  <c r="AP288" i="32" s="1"/>
  <c r="R289" i="32"/>
  <c r="AP289" i="32" s="1"/>
  <c r="R290" i="32"/>
  <c r="AP290" i="32" s="1"/>
  <c r="R291" i="32"/>
  <c r="AP291" i="32" s="1"/>
  <c r="R292" i="32"/>
  <c r="AP292" i="32" s="1"/>
  <c r="R293" i="32"/>
  <c r="AP293" i="32" s="1"/>
  <c r="R294" i="32"/>
  <c r="AP294" i="32" s="1"/>
  <c r="R295" i="32"/>
  <c r="AP295" i="32" s="1"/>
  <c r="R296" i="32"/>
  <c r="AP296" i="32" s="1"/>
  <c r="R297" i="32"/>
  <c r="AP297" i="32" s="1"/>
  <c r="R298" i="32"/>
  <c r="AP298" i="32" s="1"/>
  <c r="R299" i="32"/>
  <c r="AP299" i="32" s="1"/>
  <c r="R300" i="32"/>
  <c r="AP300" i="32" s="1"/>
  <c r="R301" i="32"/>
  <c r="AP301" i="32" s="1"/>
  <c r="R302" i="32"/>
  <c r="AP302" i="32" s="1"/>
  <c r="R303" i="32"/>
  <c r="AP303" i="32" s="1"/>
  <c r="L11" i="32"/>
  <c r="AJ11" i="32" s="1"/>
  <c r="L12" i="32"/>
  <c r="AJ12" i="32" s="1"/>
  <c r="L13" i="32"/>
  <c r="AJ13" i="32" s="1"/>
  <c r="L14" i="32"/>
  <c r="AJ14" i="32" s="1"/>
  <c r="L15" i="32"/>
  <c r="AJ15" i="32" s="1"/>
  <c r="L16" i="32"/>
  <c r="AJ16" i="32" s="1"/>
  <c r="L17" i="32"/>
  <c r="AJ17" i="32" s="1"/>
  <c r="L18" i="32"/>
  <c r="AJ18" i="32" s="1"/>
  <c r="L19" i="32"/>
  <c r="AJ19" i="32" s="1"/>
  <c r="L20" i="32"/>
  <c r="AJ20" i="32" s="1"/>
  <c r="L21" i="32"/>
  <c r="AJ21" i="32" s="1"/>
  <c r="L22" i="32"/>
  <c r="AJ22" i="32" s="1"/>
  <c r="L23" i="32"/>
  <c r="AJ23" i="32" s="1"/>
  <c r="L24" i="32"/>
  <c r="AJ24" i="32" s="1"/>
  <c r="L25" i="32"/>
  <c r="AJ25" i="32" s="1"/>
  <c r="L26" i="32"/>
  <c r="AJ26" i="32" s="1"/>
  <c r="L27" i="32"/>
  <c r="AJ27" i="32" s="1"/>
  <c r="L28" i="32"/>
  <c r="AJ28" i="32" s="1"/>
  <c r="L29" i="32"/>
  <c r="AJ29" i="32" s="1"/>
  <c r="L30" i="32"/>
  <c r="AJ30" i="32" s="1"/>
  <c r="L31" i="32"/>
  <c r="AJ31" i="32" s="1"/>
  <c r="L32" i="32"/>
  <c r="AJ32" i="32" s="1"/>
  <c r="L33" i="32"/>
  <c r="AJ33" i="32" s="1"/>
  <c r="L34" i="32"/>
  <c r="AJ34" i="32" s="1"/>
  <c r="L35" i="32"/>
  <c r="AJ35" i="32" s="1"/>
  <c r="L36" i="32"/>
  <c r="AJ36" i="32" s="1"/>
  <c r="L37" i="32"/>
  <c r="AJ37" i="32" s="1"/>
  <c r="L38" i="32"/>
  <c r="AJ38" i="32" s="1"/>
  <c r="L39" i="32"/>
  <c r="AJ39" i="32" s="1"/>
  <c r="L40" i="32"/>
  <c r="AJ40" i="32" s="1"/>
  <c r="L41" i="32"/>
  <c r="AJ41" i="32" s="1"/>
  <c r="L42" i="32"/>
  <c r="AJ42" i="32" s="1"/>
  <c r="L43" i="32"/>
  <c r="AJ43" i="32" s="1"/>
  <c r="L44" i="32"/>
  <c r="AJ44" i="32" s="1"/>
  <c r="L45" i="32"/>
  <c r="AJ45" i="32" s="1"/>
  <c r="L46" i="32"/>
  <c r="AJ46" i="32" s="1"/>
  <c r="L47" i="32"/>
  <c r="AJ47" i="32" s="1"/>
  <c r="L48" i="32"/>
  <c r="AJ48" i="32" s="1"/>
  <c r="L49" i="32"/>
  <c r="AJ49" i="32" s="1"/>
  <c r="L50" i="32"/>
  <c r="AJ50" i="32" s="1"/>
  <c r="L51" i="32"/>
  <c r="AJ51" i="32" s="1"/>
  <c r="L52" i="32"/>
  <c r="AJ52" i="32" s="1"/>
  <c r="L53" i="32"/>
  <c r="AJ53" i="32" s="1"/>
  <c r="L54" i="32"/>
  <c r="AJ54" i="32" s="1"/>
  <c r="L55" i="32"/>
  <c r="AJ55" i="32" s="1"/>
  <c r="L56" i="32"/>
  <c r="AJ56" i="32" s="1"/>
  <c r="L57" i="32"/>
  <c r="AJ57" i="32" s="1"/>
  <c r="L58" i="32"/>
  <c r="AJ58" i="32" s="1"/>
  <c r="L59" i="32"/>
  <c r="AJ59" i="32" s="1"/>
  <c r="L60" i="32"/>
  <c r="AJ60" i="32" s="1"/>
  <c r="L61" i="32"/>
  <c r="AJ61" i="32" s="1"/>
  <c r="L62" i="32"/>
  <c r="AJ62" i="32" s="1"/>
  <c r="L63" i="32"/>
  <c r="AJ63" i="32" s="1"/>
  <c r="L64" i="32"/>
  <c r="AJ64" i="32" s="1"/>
  <c r="L65" i="32"/>
  <c r="AJ65" i="32" s="1"/>
  <c r="L66" i="32"/>
  <c r="AJ66" i="32" s="1"/>
  <c r="L67" i="32"/>
  <c r="AJ67" i="32" s="1"/>
  <c r="L68" i="32"/>
  <c r="AJ68" i="32" s="1"/>
  <c r="L69" i="32"/>
  <c r="AJ69" i="32" s="1"/>
  <c r="L70" i="32"/>
  <c r="AJ70" i="32" s="1"/>
  <c r="L71" i="32"/>
  <c r="AJ71" i="32" s="1"/>
  <c r="L72" i="32"/>
  <c r="AJ72" i="32" s="1"/>
  <c r="L73" i="32"/>
  <c r="AJ73" i="32" s="1"/>
  <c r="L74" i="32"/>
  <c r="AJ74" i="32" s="1"/>
  <c r="L75" i="32"/>
  <c r="AJ75" i="32" s="1"/>
  <c r="L76" i="32"/>
  <c r="AJ76" i="32" s="1"/>
  <c r="L77" i="32"/>
  <c r="AJ77" i="32" s="1"/>
  <c r="L78" i="32"/>
  <c r="AJ78" i="32" s="1"/>
  <c r="L79" i="32"/>
  <c r="AJ79" i="32" s="1"/>
  <c r="L80" i="32"/>
  <c r="AJ80" i="32" s="1"/>
  <c r="L81" i="32"/>
  <c r="AJ81" i="32" s="1"/>
  <c r="L82" i="32"/>
  <c r="AJ82" i="32" s="1"/>
  <c r="L83" i="32"/>
  <c r="AJ83" i="32" s="1"/>
  <c r="L84" i="32"/>
  <c r="AJ84" i="32" s="1"/>
  <c r="L85" i="32"/>
  <c r="AJ85" i="32" s="1"/>
  <c r="L86" i="32"/>
  <c r="AJ86" i="32" s="1"/>
  <c r="L87" i="32"/>
  <c r="AJ87" i="32" s="1"/>
  <c r="L88" i="32"/>
  <c r="AJ88" i="32" s="1"/>
  <c r="L89" i="32"/>
  <c r="AJ89" i="32" s="1"/>
  <c r="L90" i="32"/>
  <c r="AJ90" i="32" s="1"/>
  <c r="L91" i="32"/>
  <c r="AJ91" i="32" s="1"/>
  <c r="L92" i="32"/>
  <c r="AJ92" i="32" s="1"/>
  <c r="L93" i="32"/>
  <c r="AJ93" i="32" s="1"/>
  <c r="L94" i="32"/>
  <c r="AJ94" i="32" s="1"/>
  <c r="L95" i="32"/>
  <c r="AJ95" i="32" s="1"/>
  <c r="L96" i="32"/>
  <c r="AJ96" i="32" s="1"/>
  <c r="L97" i="32"/>
  <c r="AJ97" i="32" s="1"/>
  <c r="L98" i="32"/>
  <c r="AJ98" i="32" s="1"/>
  <c r="L99" i="32"/>
  <c r="AJ99" i="32" s="1"/>
  <c r="L100" i="32"/>
  <c r="AJ100" i="32" s="1"/>
  <c r="L101" i="32"/>
  <c r="AJ101" i="32" s="1"/>
  <c r="L102" i="32"/>
  <c r="AJ102" i="32" s="1"/>
  <c r="L103" i="32"/>
  <c r="AJ103" i="32" s="1"/>
  <c r="L104" i="32"/>
  <c r="AJ104" i="32" s="1"/>
  <c r="L105" i="32"/>
  <c r="AJ105" i="32" s="1"/>
  <c r="L106" i="32"/>
  <c r="AJ106" i="32" s="1"/>
  <c r="L107" i="32"/>
  <c r="AJ107" i="32" s="1"/>
  <c r="L108" i="32"/>
  <c r="AJ108" i="32" s="1"/>
  <c r="L109" i="32"/>
  <c r="AJ109" i="32" s="1"/>
  <c r="L110" i="32"/>
  <c r="AJ110" i="32" s="1"/>
  <c r="L111" i="32"/>
  <c r="AJ111" i="32" s="1"/>
  <c r="L112" i="32"/>
  <c r="AJ112" i="32" s="1"/>
  <c r="L113" i="32"/>
  <c r="AJ113" i="32" s="1"/>
  <c r="L114" i="32"/>
  <c r="AJ114" i="32" s="1"/>
  <c r="L115" i="32"/>
  <c r="AJ115" i="32" s="1"/>
  <c r="L116" i="32"/>
  <c r="AJ116" i="32" s="1"/>
  <c r="L117" i="32"/>
  <c r="AJ117" i="32" s="1"/>
  <c r="L118" i="32"/>
  <c r="AJ118" i="32" s="1"/>
  <c r="L119" i="32"/>
  <c r="AJ119" i="32" s="1"/>
  <c r="L120" i="32"/>
  <c r="AJ120" i="32" s="1"/>
  <c r="L121" i="32"/>
  <c r="AJ121" i="32" s="1"/>
  <c r="L122" i="32"/>
  <c r="AJ122" i="32" s="1"/>
  <c r="L123" i="32"/>
  <c r="AJ123" i="32" s="1"/>
  <c r="L124" i="32"/>
  <c r="AJ124" i="32" s="1"/>
  <c r="L125" i="32"/>
  <c r="AJ125" i="32" s="1"/>
  <c r="L126" i="32"/>
  <c r="AJ126" i="32" s="1"/>
  <c r="L127" i="32"/>
  <c r="AJ127" i="32" s="1"/>
  <c r="L128" i="32"/>
  <c r="AJ128" i="32" s="1"/>
  <c r="L129" i="32"/>
  <c r="AJ129" i="32" s="1"/>
  <c r="L130" i="32"/>
  <c r="AJ130" i="32" s="1"/>
  <c r="L131" i="32"/>
  <c r="AJ131" i="32" s="1"/>
  <c r="L132" i="32"/>
  <c r="AJ132" i="32" s="1"/>
  <c r="L133" i="32"/>
  <c r="AJ133" i="32" s="1"/>
  <c r="L134" i="32"/>
  <c r="AJ134" i="32" s="1"/>
  <c r="L135" i="32"/>
  <c r="AJ135" i="32" s="1"/>
  <c r="L136" i="32"/>
  <c r="AJ136" i="32" s="1"/>
  <c r="L137" i="32"/>
  <c r="AJ137" i="32" s="1"/>
  <c r="L138" i="32"/>
  <c r="AJ138" i="32" s="1"/>
  <c r="L139" i="32"/>
  <c r="AJ139" i="32" s="1"/>
  <c r="L140" i="32"/>
  <c r="AJ140" i="32" s="1"/>
  <c r="L141" i="32"/>
  <c r="AJ141" i="32" s="1"/>
  <c r="L142" i="32"/>
  <c r="AJ142" i="32" s="1"/>
  <c r="L143" i="32"/>
  <c r="AJ143" i="32" s="1"/>
  <c r="L144" i="32"/>
  <c r="AJ144" i="32" s="1"/>
  <c r="L145" i="32"/>
  <c r="AJ145" i="32" s="1"/>
  <c r="L146" i="32"/>
  <c r="AJ146" i="32" s="1"/>
  <c r="L147" i="32"/>
  <c r="AJ147" i="32" s="1"/>
  <c r="L148" i="32"/>
  <c r="AJ148" i="32" s="1"/>
  <c r="L149" i="32"/>
  <c r="AJ149" i="32" s="1"/>
  <c r="L150" i="32"/>
  <c r="AJ150" i="32" s="1"/>
  <c r="L151" i="32"/>
  <c r="AJ151" i="32" s="1"/>
  <c r="L152" i="32"/>
  <c r="AJ152" i="32" s="1"/>
  <c r="L153" i="32"/>
  <c r="AJ153" i="32" s="1"/>
  <c r="L154" i="32"/>
  <c r="AJ154" i="32" s="1"/>
  <c r="L155" i="32"/>
  <c r="AJ155" i="32" s="1"/>
  <c r="L156" i="32"/>
  <c r="AJ156" i="32" s="1"/>
  <c r="L157" i="32"/>
  <c r="AJ157" i="32" s="1"/>
  <c r="L158" i="32"/>
  <c r="AJ158" i="32" s="1"/>
  <c r="L159" i="32"/>
  <c r="AJ159" i="32" s="1"/>
  <c r="L160" i="32"/>
  <c r="AJ160" i="32" s="1"/>
  <c r="L161" i="32"/>
  <c r="AJ161" i="32" s="1"/>
  <c r="L162" i="32"/>
  <c r="AJ162" i="32" s="1"/>
  <c r="L163" i="32"/>
  <c r="AJ163" i="32" s="1"/>
  <c r="L164" i="32"/>
  <c r="AJ164" i="32" s="1"/>
  <c r="L165" i="32"/>
  <c r="AJ165" i="32" s="1"/>
  <c r="L166" i="32"/>
  <c r="AJ166" i="32" s="1"/>
  <c r="L167" i="32"/>
  <c r="AJ167" i="32" s="1"/>
  <c r="L168" i="32"/>
  <c r="AJ168" i="32" s="1"/>
  <c r="L169" i="32"/>
  <c r="AJ169" i="32" s="1"/>
  <c r="L170" i="32"/>
  <c r="AJ170" i="32" s="1"/>
  <c r="L171" i="32"/>
  <c r="AJ171" i="32" s="1"/>
  <c r="L172" i="32"/>
  <c r="AJ172" i="32" s="1"/>
  <c r="L173" i="32"/>
  <c r="AJ173" i="32" s="1"/>
  <c r="L174" i="32"/>
  <c r="AJ174" i="32" s="1"/>
  <c r="L175" i="32"/>
  <c r="AJ175" i="32" s="1"/>
  <c r="L176" i="32"/>
  <c r="AJ176" i="32" s="1"/>
  <c r="L177" i="32"/>
  <c r="AJ177" i="32" s="1"/>
  <c r="L178" i="32"/>
  <c r="AJ178" i="32" s="1"/>
  <c r="L179" i="32"/>
  <c r="AJ179" i="32" s="1"/>
  <c r="L180" i="32"/>
  <c r="AJ180" i="32" s="1"/>
  <c r="L181" i="32"/>
  <c r="AJ181" i="32" s="1"/>
  <c r="L182" i="32"/>
  <c r="AJ182" i="32" s="1"/>
  <c r="L183" i="32"/>
  <c r="AJ183" i="32" s="1"/>
  <c r="L184" i="32"/>
  <c r="AJ184" i="32" s="1"/>
  <c r="L185" i="32"/>
  <c r="AJ185" i="32" s="1"/>
  <c r="L186" i="32"/>
  <c r="AJ186" i="32" s="1"/>
  <c r="L187" i="32"/>
  <c r="AJ187" i="32" s="1"/>
  <c r="L188" i="32"/>
  <c r="AJ188" i="32" s="1"/>
  <c r="L189" i="32"/>
  <c r="AJ189" i="32" s="1"/>
  <c r="L190" i="32"/>
  <c r="AJ190" i="32" s="1"/>
  <c r="L191" i="32"/>
  <c r="AJ191" i="32" s="1"/>
  <c r="L192" i="32"/>
  <c r="AJ192" i="32" s="1"/>
  <c r="L193" i="32"/>
  <c r="AJ193" i="32" s="1"/>
  <c r="L194" i="32"/>
  <c r="AJ194" i="32" s="1"/>
  <c r="L195" i="32"/>
  <c r="AJ195" i="32" s="1"/>
  <c r="L196" i="32"/>
  <c r="AJ196" i="32" s="1"/>
  <c r="L197" i="32"/>
  <c r="AJ197" i="32" s="1"/>
  <c r="L198" i="32"/>
  <c r="AJ198" i="32" s="1"/>
  <c r="L199" i="32"/>
  <c r="AJ199" i="32" s="1"/>
  <c r="L200" i="32"/>
  <c r="AJ200" i="32" s="1"/>
  <c r="L201" i="32"/>
  <c r="AJ201" i="32" s="1"/>
  <c r="L202" i="32"/>
  <c r="AJ202" i="32" s="1"/>
  <c r="L203" i="32"/>
  <c r="AJ203" i="32" s="1"/>
  <c r="L204" i="32"/>
  <c r="AJ204" i="32" s="1"/>
  <c r="L205" i="32"/>
  <c r="AJ205" i="32" s="1"/>
  <c r="L206" i="32"/>
  <c r="AJ206" i="32" s="1"/>
  <c r="L207" i="32"/>
  <c r="AJ207" i="32" s="1"/>
  <c r="L208" i="32"/>
  <c r="AJ208" i="32" s="1"/>
  <c r="L209" i="32"/>
  <c r="AJ209" i="32" s="1"/>
  <c r="L210" i="32"/>
  <c r="AJ210" i="32" s="1"/>
  <c r="L211" i="32"/>
  <c r="AJ211" i="32" s="1"/>
  <c r="L212" i="32"/>
  <c r="AJ212" i="32" s="1"/>
  <c r="L213" i="32"/>
  <c r="AJ213" i="32" s="1"/>
  <c r="L214" i="32"/>
  <c r="AJ214" i="32" s="1"/>
  <c r="L215" i="32"/>
  <c r="AJ215" i="32" s="1"/>
  <c r="L216" i="32"/>
  <c r="AJ216" i="32" s="1"/>
  <c r="L217" i="32"/>
  <c r="AJ217" i="32" s="1"/>
  <c r="L218" i="32"/>
  <c r="AJ218" i="32" s="1"/>
  <c r="L219" i="32"/>
  <c r="AJ219" i="32" s="1"/>
  <c r="L220" i="32"/>
  <c r="AJ220" i="32" s="1"/>
  <c r="L221" i="32"/>
  <c r="AJ221" i="32" s="1"/>
  <c r="L222" i="32"/>
  <c r="AJ222" i="32" s="1"/>
  <c r="L223" i="32"/>
  <c r="AJ223" i="32" s="1"/>
  <c r="L224" i="32"/>
  <c r="AJ224" i="32" s="1"/>
  <c r="L225" i="32"/>
  <c r="AJ225" i="32" s="1"/>
  <c r="L226" i="32"/>
  <c r="AJ226" i="32" s="1"/>
  <c r="L227" i="32"/>
  <c r="AJ227" i="32" s="1"/>
  <c r="L228" i="32"/>
  <c r="AJ228" i="32" s="1"/>
  <c r="L229" i="32"/>
  <c r="AJ229" i="32" s="1"/>
  <c r="L230" i="32"/>
  <c r="AJ230" i="32" s="1"/>
  <c r="L231" i="32"/>
  <c r="AJ231" i="32" s="1"/>
  <c r="L232" i="32"/>
  <c r="AJ232" i="32" s="1"/>
  <c r="L233" i="32"/>
  <c r="AJ233" i="32" s="1"/>
  <c r="L234" i="32"/>
  <c r="AJ234" i="32" s="1"/>
  <c r="L235" i="32"/>
  <c r="AJ235" i="32" s="1"/>
  <c r="L236" i="32"/>
  <c r="AJ236" i="32" s="1"/>
  <c r="L237" i="32"/>
  <c r="AJ237" i="32" s="1"/>
  <c r="L238" i="32"/>
  <c r="AJ238" i="32" s="1"/>
  <c r="L239" i="32"/>
  <c r="AJ239" i="32" s="1"/>
  <c r="L240" i="32"/>
  <c r="AJ240" i="32" s="1"/>
  <c r="L241" i="32"/>
  <c r="AJ241" i="32" s="1"/>
  <c r="L242" i="32"/>
  <c r="AJ242" i="32" s="1"/>
  <c r="L243" i="32"/>
  <c r="AJ243" i="32" s="1"/>
  <c r="L244" i="32"/>
  <c r="AJ244" i="32" s="1"/>
  <c r="L245" i="32"/>
  <c r="AJ245" i="32" s="1"/>
  <c r="L246" i="32"/>
  <c r="AJ246" i="32" s="1"/>
  <c r="L247" i="32"/>
  <c r="AJ247" i="32" s="1"/>
  <c r="L248" i="32"/>
  <c r="AJ248" i="32" s="1"/>
  <c r="L249" i="32"/>
  <c r="AJ249" i="32" s="1"/>
  <c r="L250" i="32"/>
  <c r="AJ250" i="32" s="1"/>
  <c r="L251" i="32"/>
  <c r="AJ251" i="32" s="1"/>
  <c r="L252" i="32"/>
  <c r="AJ252" i="32" s="1"/>
  <c r="L253" i="32"/>
  <c r="AJ253" i="32" s="1"/>
  <c r="L254" i="32"/>
  <c r="AJ254" i="32" s="1"/>
  <c r="L255" i="32"/>
  <c r="AJ255" i="32" s="1"/>
  <c r="L256" i="32"/>
  <c r="AJ256" i="32" s="1"/>
  <c r="L257" i="32"/>
  <c r="AJ257" i="32" s="1"/>
  <c r="L258" i="32"/>
  <c r="AJ258" i="32" s="1"/>
  <c r="L259" i="32"/>
  <c r="AJ259" i="32" s="1"/>
  <c r="L260" i="32"/>
  <c r="AJ260" i="32" s="1"/>
  <c r="L261" i="32"/>
  <c r="AJ261" i="32" s="1"/>
  <c r="L262" i="32"/>
  <c r="AJ262" i="32" s="1"/>
  <c r="L263" i="32"/>
  <c r="AJ263" i="32" s="1"/>
  <c r="L264" i="32"/>
  <c r="AJ264" i="32" s="1"/>
  <c r="L265" i="32"/>
  <c r="AJ265" i="32" s="1"/>
  <c r="L266" i="32"/>
  <c r="AJ266" i="32" s="1"/>
  <c r="L267" i="32"/>
  <c r="AJ267" i="32" s="1"/>
  <c r="L268" i="32"/>
  <c r="AJ268" i="32" s="1"/>
  <c r="L269" i="32"/>
  <c r="AJ269" i="32" s="1"/>
  <c r="L270" i="32"/>
  <c r="AJ270" i="32" s="1"/>
  <c r="L271" i="32"/>
  <c r="AJ271" i="32" s="1"/>
  <c r="L272" i="32"/>
  <c r="AJ272" i="32" s="1"/>
  <c r="L273" i="32"/>
  <c r="AJ273" i="32" s="1"/>
  <c r="L274" i="32"/>
  <c r="AJ274" i="32" s="1"/>
  <c r="L275" i="32"/>
  <c r="AJ275" i="32" s="1"/>
  <c r="L276" i="32"/>
  <c r="AJ276" i="32" s="1"/>
  <c r="L277" i="32"/>
  <c r="AJ277" i="32" s="1"/>
  <c r="L278" i="32"/>
  <c r="AJ278" i="32" s="1"/>
  <c r="L279" i="32"/>
  <c r="AJ279" i="32" s="1"/>
  <c r="L280" i="32"/>
  <c r="AJ280" i="32" s="1"/>
  <c r="L281" i="32"/>
  <c r="AJ281" i="32" s="1"/>
  <c r="L282" i="32"/>
  <c r="AJ282" i="32" s="1"/>
  <c r="L283" i="32"/>
  <c r="AJ283" i="32" s="1"/>
  <c r="L284" i="32"/>
  <c r="AJ284" i="32" s="1"/>
  <c r="L285" i="32"/>
  <c r="AJ285" i="32" s="1"/>
  <c r="L286" i="32"/>
  <c r="AJ286" i="32" s="1"/>
  <c r="L287" i="32"/>
  <c r="AJ287" i="32" s="1"/>
  <c r="L288" i="32"/>
  <c r="AJ288" i="32" s="1"/>
  <c r="L289" i="32"/>
  <c r="AJ289" i="32" s="1"/>
  <c r="L290" i="32"/>
  <c r="AJ290" i="32" s="1"/>
  <c r="L291" i="32"/>
  <c r="AJ291" i="32" s="1"/>
  <c r="L292" i="32"/>
  <c r="AJ292" i="32" s="1"/>
  <c r="L293" i="32"/>
  <c r="AJ293" i="32" s="1"/>
  <c r="L294" i="32"/>
  <c r="AJ294" i="32" s="1"/>
  <c r="L295" i="32"/>
  <c r="AJ295" i="32" s="1"/>
  <c r="L296" i="32"/>
  <c r="AJ296" i="32" s="1"/>
  <c r="L297" i="32"/>
  <c r="AJ297" i="32" s="1"/>
  <c r="L298" i="32"/>
  <c r="AJ298" i="32" s="1"/>
  <c r="L299" i="32"/>
  <c r="AJ299" i="32" s="1"/>
  <c r="L300" i="32"/>
  <c r="AJ300" i="32" s="1"/>
  <c r="L301" i="32"/>
  <c r="AJ301" i="32" s="1"/>
  <c r="L302" i="32"/>
  <c r="AJ302" i="32" s="1"/>
  <c r="L303" i="32"/>
  <c r="AJ303" i="32" s="1"/>
  <c r="L10" i="32"/>
  <c r="AJ10" i="32" s="1"/>
  <c r="Y12" i="32"/>
  <c r="Y13" i="32"/>
  <c r="Y14" i="32"/>
  <c r="Y15" i="32"/>
  <c r="Y16" i="32"/>
  <c r="Y17" i="32"/>
  <c r="Y18" i="32"/>
  <c r="Y19" i="32"/>
  <c r="Y20" i="32"/>
  <c r="Y21" i="32"/>
  <c r="Y22" i="32"/>
  <c r="Y23" i="32"/>
  <c r="Y24" i="32"/>
  <c r="Y25" i="32"/>
  <c r="Y26" i="32"/>
  <c r="Y27" i="32"/>
  <c r="Y28" i="32"/>
  <c r="Y29" i="32"/>
  <c r="Y30" i="32"/>
  <c r="Y31" i="32"/>
  <c r="Y32" i="32"/>
  <c r="Y33" i="32"/>
  <c r="Y34" i="32"/>
  <c r="Y35" i="32"/>
  <c r="Y36" i="32"/>
  <c r="Y37" i="32"/>
  <c r="Y38" i="32"/>
  <c r="Y39" i="32"/>
  <c r="Y40" i="32"/>
  <c r="Y41" i="32"/>
  <c r="Y42" i="32"/>
  <c r="Z42" i="32" s="1"/>
  <c r="AX42" i="32" s="1"/>
  <c r="Y43" i="32"/>
  <c r="Y44" i="32"/>
  <c r="Y45" i="32"/>
  <c r="Y46" i="32"/>
  <c r="Y47" i="32"/>
  <c r="Y48" i="32"/>
  <c r="Y49" i="32"/>
  <c r="Y50" i="32"/>
  <c r="Y51" i="32"/>
  <c r="Y52" i="32"/>
  <c r="Y53" i="32"/>
  <c r="Y54" i="32"/>
  <c r="Y55" i="32"/>
  <c r="Y56" i="32"/>
  <c r="Y57" i="32"/>
  <c r="Y58" i="32"/>
  <c r="Y59" i="32"/>
  <c r="Y60" i="32"/>
  <c r="Y61" i="32"/>
  <c r="Y62" i="32"/>
  <c r="Y63" i="32"/>
  <c r="Y64" i="32"/>
  <c r="Y65" i="32"/>
  <c r="Y66" i="32"/>
  <c r="Y67" i="32"/>
  <c r="Y68" i="32"/>
  <c r="Y69" i="32"/>
  <c r="Y70" i="32"/>
  <c r="Y71" i="32"/>
  <c r="Y72" i="32"/>
  <c r="Y73" i="32"/>
  <c r="Y74" i="32"/>
  <c r="Z74" i="32" s="1"/>
  <c r="AX74" i="32" s="1"/>
  <c r="Y75" i="32"/>
  <c r="Y76" i="32"/>
  <c r="Y77" i="32"/>
  <c r="Y78" i="32"/>
  <c r="Y79" i="32"/>
  <c r="Y80" i="32"/>
  <c r="Y81" i="32"/>
  <c r="Y82" i="32"/>
  <c r="Y83" i="32"/>
  <c r="Y84" i="32"/>
  <c r="Y85" i="32"/>
  <c r="Y86" i="32"/>
  <c r="Y87" i="32"/>
  <c r="Y88" i="32"/>
  <c r="Y89" i="32"/>
  <c r="Y90" i="32"/>
  <c r="Y91" i="32"/>
  <c r="Y92" i="32"/>
  <c r="Y93" i="32"/>
  <c r="Y94" i="32"/>
  <c r="Y95" i="32"/>
  <c r="Y96" i="32"/>
  <c r="Y97" i="32"/>
  <c r="Y98" i="32"/>
  <c r="Y99" i="32"/>
  <c r="Y100" i="32"/>
  <c r="Y101" i="32"/>
  <c r="Y102" i="32"/>
  <c r="Y103" i="32"/>
  <c r="Y104" i="32"/>
  <c r="Y105" i="32"/>
  <c r="Y106" i="32"/>
  <c r="Z106" i="32" s="1"/>
  <c r="AX106" i="32" s="1"/>
  <c r="Y107" i="32"/>
  <c r="Y108" i="32"/>
  <c r="Y109" i="32"/>
  <c r="Y110" i="32"/>
  <c r="Y111" i="32"/>
  <c r="Y112" i="32"/>
  <c r="Y113" i="32"/>
  <c r="Y114" i="32"/>
  <c r="Y115" i="32"/>
  <c r="Y116" i="32"/>
  <c r="Y117" i="32"/>
  <c r="Y118" i="32"/>
  <c r="Y119" i="32"/>
  <c r="Y120" i="32"/>
  <c r="Y121" i="32"/>
  <c r="Y122" i="32"/>
  <c r="Y123" i="32"/>
  <c r="Y124" i="32"/>
  <c r="Y125" i="32"/>
  <c r="Y126" i="32"/>
  <c r="Y127" i="32"/>
  <c r="Y128" i="32"/>
  <c r="Y129" i="32"/>
  <c r="Y130" i="32"/>
  <c r="Y131" i="32"/>
  <c r="Y132" i="32"/>
  <c r="Y133" i="32"/>
  <c r="Y134" i="32"/>
  <c r="Y135" i="32"/>
  <c r="Y136" i="32"/>
  <c r="Y137" i="32"/>
  <c r="Y138" i="32"/>
  <c r="Z138" i="32" s="1"/>
  <c r="AX138" i="32" s="1"/>
  <c r="Y139" i="32"/>
  <c r="Y140" i="32"/>
  <c r="Y141" i="32"/>
  <c r="Y142" i="32"/>
  <c r="Y143" i="32"/>
  <c r="Y144" i="32"/>
  <c r="Y145" i="32"/>
  <c r="Y146" i="32"/>
  <c r="Y147" i="32"/>
  <c r="Y148" i="32"/>
  <c r="Y149" i="32"/>
  <c r="Y150" i="32"/>
  <c r="Y151" i="32"/>
  <c r="Y152" i="32"/>
  <c r="Y153" i="32"/>
  <c r="Y154" i="32"/>
  <c r="Y155" i="32"/>
  <c r="Y156" i="32"/>
  <c r="Y157" i="32"/>
  <c r="Y158" i="32"/>
  <c r="Y159" i="32"/>
  <c r="Y160" i="32"/>
  <c r="Y161" i="32"/>
  <c r="Y162" i="32"/>
  <c r="Y163" i="32"/>
  <c r="Y164" i="32"/>
  <c r="Y165" i="32"/>
  <c r="Y166" i="32"/>
  <c r="Y168" i="32"/>
  <c r="Y169" i="32"/>
  <c r="Y170" i="32"/>
  <c r="Z170" i="32" s="1"/>
  <c r="AX170" i="32" s="1"/>
  <c r="Y171" i="32"/>
  <c r="Y172" i="32"/>
  <c r="Y173" i="32"/>
  <c r="Y174" i="32"/>
  <c r="Y175" i="32"/>
  <c r="Y176" i="32"/>
  <c r="Y177" i="32"/>
  <c r="Y178" i="32"/>
  <c r="Y179" i="32"/>
  <c r="Y180" i="32"/>
  <c r="Y181" i="32"/>
  <c r="Y182" i="32"/>
  <c r="Y183" i="32"/>
  <c r="Y184" i="32"/>
  <c r="Y185" i="32"/>
  <c r="Y186" i="32"/>
  <c r="Y187" i="32"/>
  <c r="Y188" i="32"/>
  <c r="Y190" i="32"/>
  <c r="AW190" i="32" s="1"/>
  <c r="Y191" i="32"/>
  <c r="AW191" i="32" s="1"/>
  <c r="Y192" i="32"/>
  <c r="AW192" i="32" s="1"/>
  <c r="Y193" i="32"/>
  <c r="AW193" i="32" s="1"/>
  <c r="Y194" i="32"/>
  <c r="AW194" i="32" s="1"/>
  <c r="Y195" i="32"/>
  <c r="AW195" i="32" s="1"/>
  <c r="Y196" i="32"/>
  <c r="AW196" i="32" s="1"/>
  <c r="Y197" i="32"/>
  <c r="AW197" i="32" s="1"/>
  <c r="Y198" i="32"/>
  <c r="AW198" i="32" s="1"/>
  <c r="Y199" i="32"/>
  <c r="AW199" i="32" s="1"/>
  <c r="Y200" i="32"/>
  <c r="AW200" i="32" s="1"/>
  <c r="Y201" i="32"/>
  <c r="AW201" i="32" s="1"/>
  <c r="Y202" i="32"/>
  <c r="AW202" i="32" s="1"/>
  <c r="Y203" i="32"/>
  <c r="AW203" i="32" s="1"/>
  <c r="Y204" i="32"/>
  <c r="AW204" i="32" s="1"/>
  <c r="Y205" i="32"/>
  <c r="AW205" i="32" s="1"/>
  <c r="Y206" i="32"/>
  <c r="AW206" i="32" s="1"/>
  <c r="Y207" i="32"/>
  <c r="AW207" i="32" s="1"/>
  <c r="Y208" i="32"/>
  <c r="AW208" i="32" s="1"/>
  <c r="Y209" i="32"/>
  <c r="AW209" i="32" s="1"/>
  <c r="Y210" i="32"/>
  <c r="AW210" i="32" s="1"/>
  <c r="Y211" i="32"/>
  <c r="AW211" i="32" s="1"/>
  <c r="Y212" i="32"/>
  <c r="AW212" i="32" s="1"/>
  <c r="Y213" i="32"/>
  <c r="AW213" i="32" s="1"/>
  <c r="Y214" i="32"/>
  <c r="AW214" i="32" s="1"/>
  <c r="Y215" i="32"/>
  <c r="AW215" i="32" s="1"/>
  <c r="Y216" i="32"/>
  <c r="AW216" i="32" s="1"/>
  <c r="Y217" i="32"/>
  <c r="AW217" i="32" s="1"/>
  <c r="Y218" i="32"/>
  <c r="AW218" i="32" s="1"/>
  <c r="Y219" i="32"/>
  <c r="AW219" i="32" s="1"/>
  <c r="Y220" i="32"/>
  <c r="AW220" i="32" s="1"/>
  <c r="Y221" i="32"/>
  <c r="AW221" i="32" s="1"/>
  <c r="Y222" i="32"/>
  <c r="AW222" i="32" s="1"/>
  <c r="Y223" i="32"/>
  <c r="AW223" i="32" s="1"/>
  <c r="Y224" i="32"/>
  <c r="AW224" i="32" s="1"/>
  <c r="Y225" i="32"/>
  <c r="AW225" i="32" s="1"/>
  <c r="Y226" i="32"/>
  <c r="AW226" i="32" s="1"/>
  <c r="Y227" i="32"/>
  <c r="AW227" i="32" s="1"/>
  <c r="Y228" i="32"/>
  <c r="AW228" i="32" s="1"/>
  <c r="Y229" i="32"/>
  <c r="AW229" i="32" s="1"/>
  <c r="Y230" i="32"/>
  <c r="AW230" i="32" s="1"/>
  <c r="Y231" i="32"/>
  <c r="AW231" i="32" s="1"/>
  <c r="Y232" i="32"/>
  <c r="AW232" i="32" s="1"/>
  <c r="Y233" i="32"/>
  <c r="AW233" i="32" s="1"/>
  <c r="Y234" i="32"/>
  <c r="Y235" i="32"/>
  <c r="AW235" i="32" s="1"/>
  <c r="Y236" i="32"/>
  <c r="AW236" i="32" s="1"/>
  <c r="Y237" i="32"/>
  <c r="AW237" i="32" s="1"/>
  <c r="Y238" i="32"/>
  <c r="AW238" i="32" s="1"/>
  <c r="Y239" i="32"/>
  <c r="AW239" i="32" s="1"/>
  <c r="Y240" i="32"/>
  <c r="AW240" i="32" s="1"/>
  <c r="Y241" i="32"/>
  <c r="AW241" i="32" s="1"/>
  <c r="Y242" i="32"/>
  <c r="AW242" i="32" s="1"/>
  <c r="Y243" i="32"/>
  <c r="AW243" i="32" s="1"/>
  <c r="Y244" i="32"/>
  <c r="AW244" i="32" s="1"/>
  <c r="Y245" i="32"/>
  <c r="AW245" i="32" s="1"/>
  <c r="Y246" i="32"/>
  <c r="AW246" i="32" s="1"/>
  <c r="Y247" i="32"/>
  <c r="AW247" i="32" s="1"/>
  <c r="Y248" i="32"/>
  <c r="AW248" i="32" s="1"/>
  <c r="Y249" i="32"/>
  <c r="AW249" i="32" s="1"/>
  <c r="Y250" i="32"/>
  <c r="AW250" i="32" s="1"/>
  <c r="Y251" i="32"/>
  <c r="AW251" i="32" s="1"/>
  <c r="Y252" i="32"/>
  <c r="AW252" i="32" s="1"/>
  <c r="Y253" i="32"/>
  <c r="AW253" i="32" s="1"/>
  <c r="Y254" i="32"/>
  <c r="AW254" i="32" s="1"/>
  <c r="Y255" i="32"/>
  <c r="AW255" i="32" s="1"/>
  <c r="Y256" i="32"/>
  <c r="AW256" i="32" s="1"/>
  <c r="Y257" i="32"/>
  <c r="AW257" i="32" s="1"/>
  <c r="Y258" i="32"/>
  <c r="AW258" i="32" s="1"/>
  <c r="Y259" i="32"/>
  <c r="AW259" i="32" s="1"/>
  <c r="Y260" i="32"/>
  <c r="AW260" i="32" s="1"/>
  <c r="Y261" i="32"/>
  <c r="AW261" i="32" s="1"/>
  <c r="Y262" i="32"/>
  <c r="AW262" i="32" s="1"/>
  <c r="Y263" i="32"/>
  <c r="AW263" i="32" s="1"/>
  <c r="Y264" i="32"/>
  <c r="AW264" i="32" s="1"/>
  <c r="Y265" i="32"/>
  <c r="AW265" i="32" s="1"/>
  <c r="Y266" i="32"/>
  <c r="Y267" i="32"/>
  <c r="AW267" i="32" s="1"/>
  <c r="Y268" i="32"/>
  <c r="AW268" i="32" s="1"/>
  <c r="Y269" i="32"/>
  <c r="AW269" i="32" s="1"/>
  <c r="Y270" i="32"/>
  <c r="AW270" i="32" s="1"/>
  <c r="Y271" i="32"/>
  <c r="AW271" i="32" s="1"/>
  <c r="Y272" i="32"/>
  <c r="AW272" i="32" s="1"/>
  <c r="Y273" i="32"/>
  <c r="AW273" i="32" s="1"/>
  <c r="Y274" i="32"/>
  <c r="AW274" i="32" s="1"/>
  <c r="Y275" i="32"/>
  <c r="AW275" i="32" s="1"/>
  <c r="Y276" i="32"/>
  <c r="AW276" i="32" s="1"/>
  <c r="Y277" i="32"/>
  <c r="AW277" i="32" s="1"/>
  <c r="Y278" i="32"/>
  <c r="AW278" i="32" s="1"/>
  <c r="Y279" i="32"/>
  <c r="AW279" i="32" s="1"/>
  <c r="Y280" i="32"/>
  <c r="AW280" i="32" s="1"/>
  <c r="Y281" i="32"/>
  <c r="AW281" i="32" s="1"/>
  <c r="Y282" i="32"/>
  <c r="AW282" i="32" s="1"/>
  <c r="Y283" i="32"/>
  <c r="AW283" i="32" s="1"/>
  <c r="Y284" i="32"/>
  <c r="AW284" i="32" s="1"/>
  <c r="Y285" i="32"/>
  <c r="AW285" i="32" s="1"/>
  <c r="Y286" i="32"/>
  <c r="AW286" i="32" s="1"/>
  <c r="Y287" i="32"/>
  <c r="AW287" i="32" s="1"/>
  <c r="Y288" i="32"/>
  <c r="AW288" i="32" s="1"/>
  <c r="Y289" i="32"/>
  <c r="AW289" i="32" s="1"/>
  <c r="Y290" i="32"/>
  <c r="AW290" i="32" s="1"/>
  <c r="Y291" i="32"/>
  <c r="AW291" i="32" s="1"/>
  <c r="Y292" i="32"/>
  <c r="AW292" i="32" s="1"/>
  <c r="Y293" i="32"/>
  <c r="AW293" i="32" s="1"/>
  <c r="Y294" i="32"/>
  <c r="AW294" i="32" s="1"/>
  <c r="Y295" i="32"/>
  <c r="AW295" i="32" s="1"/>
  <c r="Y296" i="32"/>
  <c r="AW296" i="32" s="1"/>
  <c r="Y297" i="32"/>
  <c r="AW297" i="32" s="1"/>
  <c r="Y298" i="32"/>
  <c r="Y299" i="32"/>
  <c r="AW299" i="32" s="1"/>
  <c r="Y300" i="32"/>
  <c r="AW300" i="32" s="1"/>
  <c r="Y301" i="32"/>
  <c r="AW301" i="32" s="1"/>
  <c r="Y302" i="32"/>
  <c r="AW302" i="32" s="1"/>
  <c r="Y303" i="32"/>
  <c r="AW303" i="32" s="1"/>
  <c r="Y11" i="32"/>
  <c r="AA115" i="35" l="1"/>
  <c r="AB115" i="35" s="1"/>
  <c r="BD115" i="35"/>
  <c r="BE115" i="35" s="1"/>
  <c r="BF115" i="35" s="1"/>
  <c r="J10" i="3"/>
  <c r="BD11" i="35"/>
  <c r="BE11" i="35" s="1"/>
  <c r="BF11" i="35" s="1"/>
  <c r="AA11" i="35"/>
  <c r="AB11" i="35" s="1"/>
  <c r="Z298" i="32"/>
  <c r="AX298" i="32" s="1"/>
  <c r="AW298" i="32"/>
  <c r="Z266" i="32"/>
  <c r="AX266" i="32" s="1"/>
  <c r="AW266" i="32"/>
  <c r="Z234" i="32"/>
  <c r="AX234" i="32" s="1"/>
  <c r="AW234" i="32"/>
  <c r="Z202" i="32"/>
  <c r="AX202" i="32" s="1"/>
  <c r="Z186" i="32"/>
  <c r="AX186" i="32" s="1"/>
  <c r="AW186" i="32"/>
  <c r="Z281" i="32"/>
  <c r="AX281" i="32" s="1"/>
  <c r="Z225" i="32"/>
  <c r="AX225" i="32" s="1"/>
  <c r="Z193" i="32"/>
  <c r="AX193" i="32" s="1"/>
  <c r="Z161" i="32"/>
  <c r="AX161" i="32" s="1"/>
  <c r="AW161" i="32"/>
  <c r="Z129" i="32"/>
  <c r="AX129" i="32" s="1"/>
  <c r="AW129" i="32"/>
  <c r="Z89" i="32"/>
  <c r="AX89" i="32" s="1"/>
  <c r="AW89" i="32"/>
  <c r="Z65" i="32"/>
  <c r="AX65" i="32" s="1"/>
  <c r="AW65" i="32"/>
  <c r="Z41" i="32"/>
  <c r="AX41" i="32" s="1"/>
  <c r="AW41" i="32"/>
  <c r="Z17" i="32"/>
  <c r="AX17" i="32" s="1"/>
  <c r="AW17" i="32"/>
  <c r="Z18" i="32"/>
  <c r="AX18" i="32" s="1"/>
  <c r="AW18" i="32"/>
  <c r="Z273" i="32"/>
  <c r="AX273" i="32" s="1"/>
  <c r="Z217" i="32"/>
  <c r="AX217" i="32" s="1"/>
  <c r="Z185" i="32"/>
  <c r="AX185" i="32" s="1"/>
  <c r="AW185" i="32"/>
  <c r="Z169" i="32"/>
  <c r="AX169" i="32" s="1"/>
  <c r="AW169" i="32"/>
  <c r="Z137" i="32"/>
  <c r="AX137" i="32" s="1"/>
  <c r="AW137" i="32"/>
  <c r="Z113" i="32"/>
  <c r="AX113" i="32" s="1"/>
  <c r="AW113" i="32"/>
  <c r="Z97" i="32"/>
  <c r="AX97" i="32" s="1"/>
  <c r="AW97" i="32"/>
  <c r="Z73" i="32"/>
  <c r="AX73" i="32" s="1"/>
  <c r="AW73" i="32"/>
  <c r="Z49" i="32"/>
  <c r="AX49" i="32" s="1"/>
  <c r="AW49" i="32"/>
  <c r="Z25" i="32"/>
  <c r="AX25" i="32" s="1"/>
  <c r="AW25" i="32"/>
  <c r="Z296" i="32"/>
  <c r="AX296" i="32" s="1"/>
  <c r="Z280" i="32"/>
  <c r="AX280" i="32" s="1"/>
  <c r="Z264" i="32"/>
  <c r="AX264" i="32" s="1"/>
  <c r="Z248" i="32"/>
  <c r="AX248" i="32" s="1"/>
  <c r="Z232" i="32"/>
  <c r="AX232" i="32" s="1"/>
  <c r="Z216" i="32"/>
  <c r="AX216" i="32" s="1"/>
  <c r="Z200" i="32"/>
  <c r="AX200" i="32" s="1"/>
  <c r="Z184" i="32"/>
  <c r="AX184" i="32" s="1"/>
  <c r="AW184" i="32"/>
  <c r="Z168" i="32"/>
  <c r="AX168" i="32" s="1"/>
  <c r="AW168" i="32"/>
  <c r="Z152" i="32"/>
  <c r="AX152" i="32" s="1"/>
  <c r="AW152" i="32"/>
  <c r="Z136" i="32"/>
  <c r="AX136" i="32" s="1"/>
  <c r="AW136" i="32"/>
  <c r="Z112" i="32"/>
  <c r="AX112" i="32" s="1"/>
  <c r="AW112" i="32"/>
  <c r="Z96" i="32"/>
  <c r="AX96" i="32" s="1"/>
  <c r="AW96" i="32"/>
  <c r="Z80" i="32"/>
  <c r="AX80" i="32" s="1"/>
  <c r="AW80" i="32"/>
  <c r="Z48" i="32"/>
  <c r="AX48" i="32" s="1"/>
  <c r="AW48" i="32"/>
  <c r="Z24" i="32"/>
  <c r="AX24" i="32" s="1"/>
  <c r="AW24" i="32"/>
  <c r="Z242" i="32"/>
  <c r="AX242" i="32" s="1"/>
  <c r="Z210" i="32"/>
  <c r="AX210" i="32" s="1"/>
  <c r="Z178" i="32"/>
  <c r="AX178" i="32" s="1"/>
  <c r="AW178" i="32"/>
  <c r="Z154" i="32"/>
  <c r="AX154" i="32" s="1"/>
  <c r="AW154" i="32"/>
  <c r="Z249" i="32"/>
  <c r="AX249" i="32" s="1"/>
  <c r="Z209" i="32"/>
  <c r="AX209" i="32" s="1"/>
  <c r="Z177" i="32"/>
  <c r="AX177" i="32" s="1"/>
  <c r="AW177" i="32"/>
  <c r="Z153" i="32"/>
  <c r="AX153" i="32" s="1"/>
  <c r="AW153" i="32"/>
  <c r="Z121" i="32"/>
  <c r="AX121" i="32" s="1"/>
  <c r="AW121" i="32"/>
  <c r="Z105" i="32"/>
  <c r="AX105" i="32" s="1"/>
  <c r="AW105" i="32"/>
  <c r="Z81" i="32"/>
  <c r="AX81" i="32" s="1"/>
  <c r="AW81" i="32"/>
  <c r="Z57" i="32"/>
  <c r="AX57" i="32" s="1"/>
  <c r="AW57" i="32"/>
  <c r="Z33" i="32"/>
  <c r="AX33" i="32" s="1"/>
  <c r="AW33" i="32"/>
  <c r="Z11" i="32"/>
  <c r="AX11" i="32" s="1"/>
  <c r="AW11" i="32"/>
  <c r="Z288" i="32"/>
  <c r="AX288" i="32" s="1"/>
  <c r="Z272" i="32"/>
  <c r="AX272" i="32" s="1"/>
  <c r="Z256" i="32"/>
  <c r="AX256" i="32" s="1"/>
  <c r="Z240" i="32"/>
  <c r="AX240" i="32" s="1"/>
  <c r="Z224" i="32"/>
  <c r="AX224" i="32" s="1"/>
  <c r="Z208" i="32"/>
  <c r="AX208" i="32" s="1"/>
  <c r="Z192" i="32"/>
  <c r="AX192" i="32" s="1"/>
  <c r="Z176" i="32"/>
  <c r="AX176" i="32" s="1"/>
  <c r="AW176" i="32"/>
  <c r="Z160" i="32"/>
  <c r="AX160" i="32" s="1"/>
  <c r="AW160" i="32"/>
  <c r="Z144" i="32"/>
  <c r="AX144" i="32" s="1"/>
  <c r="AW144" i="32"/>
  <c r="Z128" i="32"/>
  <c r="AX128" i="32" s="1"/>
  <c r="AW128" i="32"/>
  <c r="Z120" i="32"/>
  <c r="AX120" i="32" s="1"/>
  <c r="AW120" i="32"/>
  <c r="Z104" i="32"/>
  <c r="AX104" i="32" s="1"/>
  <c r="AW104" i="32"/>
  <c r="Z88" i="32"/>
  <c r="AX88" i="32" s="1"/>
  <c r="AW88" i="32"/>
  <c r="Z72" i="32"/>
  <c r="AX72" i="32" s="1"/>
  <c r="AW72" i="32"/>
  <c r="Z64" i="32"/>
  <c r="AX64" i="32" s="1"/>
  <c r="AW64" i="32"/>
  <c r="Z56" i="32"/>
  <c r="AX56" i="32" s="1"/>
  <c r="AW56" i="32"/>
  <c r="Z40" i="32"/>
  <c r="AX40" i="32" s="1"/>
  <c r="AW40" i="32"/>
  <c r="Z32" i="32"/>
  <c r="AX32" i="32" s="1"/>
  <c r="AW32" i="32"/>
  <c r="Z16" i="32"/>
  <c r="AX16" i="32" s="1"/>
  <c r="AW16" i="32"/>
  <c r="Z303" i="32"/>
  <c r="AX303" i="32" s="1"/>
  <c r="Z295" i="32"/>
  <c r="AX295" i="32" s="1"/>
  <c r="Z287" i="32"/>
  <c r="AX287" i="32" s="1"/>
  <c r="Z279" i="32"/>
  <c r="AX279" i="32" s="1"/>
  <c r="Z271" i="32"/>
  <c r="AX271" i="32" s="1"/>
  <c r="Z263" i="32"/>
  <c r="AX263" i="32" s="1"/>
  <c r="Z255" i="32"/>
  <c r="AX255" i="32" s="1"/>
  <c r="Z247" i="32"/>
  <c r="AX247" i="32" s="1"/>
  <c r="AW170" i="32"/>
  <c r="Z290" i="32"/>
  <c r="AX290" i="32" s="1"/>
  <c r="Z274" i="32"/>
  <c r="AX274" i="32" s="1"/>
  <c r="Z250" i="32"/>
  <c r="AX250" i="32" s="1"/>
  <c r="Z226" i="32"/>
  <c r="AX226" i="32" s="1"/>
  <c r="Z194" i="32"/>
  <c r="AX194" i="32" s="1"/>
  <c r="Z162" i="32"/>
  <c r="AX162" i="32" s="1"/>
  <c r="AW162" i="32"/>
  <c r="Z114" i="32"/>
  <c r="AX114" i="32" s="1"/>
  <c r="AW114" i="32"/>
  <c r="Z98" i="32"/>
  <c r="AX98" i="32" s="1"/>
  <c r="AW98" i="32"/>
  <c r="Z90" i="32"/>
  <c r="AX90" i="32" s="1"/>
  <c r="AW90" i="32"/>
  <c r="Z82" i="32"/>
  <c r="AX82" i="32" s="1"/>
  <c r="AW82" i="32"/>
  <c r="Z58" i="32"/>
  <c r="AX58" i="32" s="1"/>
  <c r="AW58" i="32"/>
  <c r="Z26" i="32"/>
  <c r="AX26" i="32" s="1"/>
  <c r="AW26" i="32"/>
  <c r="Z257" i="32"/>
  <c r="AX257" i="32" s="1"/>
  <c r="Z201" i="32"/>
  <c r="AX201" i="32" s="1"/>
  <c r="Z145" i="32"/>
  <c r="AX145" i="32" s="1"/>
  <c r="AW145" i="32"/>
  <c r="Z302" i="32"/>
  <c r="AX302" i="32" s="1"/>
  <c r="Z294" i="32"/>
  <c r="AX294" i="32" s="1"/>
  <c r="Z286" i="32"/>
  <c r="AX286" i="32" s="1"/>
  <c r="Z278" i="32"/>
  <c r="AX278" i="32" s="1"/>
  <c r="Z270" i="32"/>
  <c r="AX270" i="32" s="1"/>
  <c r="Z262" i="32"/>
  <c r="AX262" i="32" s="1"/>
  <c r="Z254" i="32"/>
  <c r="AX254" i="32" s="1"/>
  <c r="Z246" i="32"/>
  <c r="AX246" i="32" s="1"/>
  <c r="Z238" i="32"/>
  <c r="AX238" i="32" s="1"/>
  <c r="Z230" i="32"/>
  <c r="AX230" i="32" s="1"/>
  <c r="Z222" i="32"/>
  <c r="AX222" i="32" s="1"/>
  <c r="Z214" i="32"/>
  <c r="AX214" i="32" s="1"/>
  <c r="Z206" i="32"/>
  <c r="AX206" i="32" s="1"/>
  <c r="Z198" i="32"/>
  <c r="AX198" i="32" s="1"/>
  <c r="Z190" i="32"/>
  <c r="AX190" i="32" s="1"/>
  <c r="Z182" i="32"/>
  <c r="AX182" i="32" s="1"/>
  <c r="AW182" i="32"/>
  <c r="Z174" i="32"/>
  <c r="AX174" i="32" s="1"/>
  <c r="AW174" i="32"/>
  <c r="Z166" i="32"/>
  <c r="AX166" i="32" s="1"/>
  <c r="AW166" i="32"/>
  <c r="Z158" i="32"/>
  <c r="AX158" i="32" s="1"/>
  <c r="AW158" i="32"/>
  <c r="Z150" i="32"/>
  <c r="AX150" i="32" s="1"/>
  <c r="AW150" i="32"/>
  <c r="Z142" i="32"/>
  <c r="AX142" i="32" s="1"/>
  <c r="AW142" i="32"/>
  <c r="Z134" i="32"/>
  <c r="AX134" i="32" s="1"/>
  <c r="AW134" i="32"/>
  <c r="Z126" i="32"/>
  <c r="AX126" i="32" s="1"/>
  <c r="AW126" i="32"/>
  <c r="Z118" i="32"/>
  <c r="AX118" i="32" s="1"/>
  <c r="AW118" i="32"/>
  <c r="Z110" i="32"/>
  <c r="AX110" i="32" s="1"/>
  <c r="AW110" i="32"/>
  <c r="Z102" i="32"/>
  <c r="AX102" i="32" s="1"/>
  <c r="AW102" i="32"/>
  <c r="Z94" i="32"/>
  <c r="AX94" i="32" s="1"/>
  <c r="AW94" i="32"/>
  <c r="Z86" i="32"/>
  <c r="AX86" i="32" s="1"/>
  <c r="AW86" i="32"/>
  <c r="Z78" i="32"/>
  <c r="AX78" i="32" s="1"/>
  <c r="AW78" i="32"/>
  <c r="Z70" i="32"/>
  <c r="AX70" i="32" s="1"/>
  <c r="AW70" i="32"/>
  <c r="Z62" i="32"/>
  <c r="AX62" i="32" s="1"/>
  <c r="AW62" i="32"/>
  <c r="Z54" i="32"/>
  <c r="AX54" i="32" s="1"/>
  <c r="AW54" i="32"/>
  <c r="Z46" i="32"/>
  <c r="AX46" i="32" s="1"/>
  <c r="AW46" i="32"/>
  <c r="Z38" i="32"/>
  <c r="AX38" i="32" s="1"/>
  <c r="AW38" i="32"/>
  <c r="Z30" i="32"/>
  <c r="AX30" i="32" s="1"/>
  <c r="AW30" i="32"/>
  <c r="Z22" i="32"/>
  <c r="AX22" i="32" s="1"/>
  <c r="AW22" i="32"/>
  <c r="Z14" i="32"/>
  <c r="AX14" i="32" s="1"/>
  <c r="AW14" i="32"/>
  <c r="AW138" i="32"/>
  <c r="Z218" i="32"/>
  <c r="AX218" i="32" s="1"/>
  <c r="Z66" i="32"/>
  <c r="AX66" i="32" s="1"/>
  <c r="AW66" i="32"/>
  <c r="Z297" i="32"/>
  <c r="AX297" i="32" s="1"/>
  <c r="Z233" i="32"/>
  <c r="AX233" i="32" s="1"/>
  <c r="Z285" i="32"/>
  <c r="AX285" i="32" s="1"/>
  <c r="Z261" i="32"/>
  <c r="AX261" i="32" s="1"/>
  <c r="Z237" i="32"/>
  <c r="AX237" i="32" s="1"/>
  <c r="Z213" i="32"/>
  <c r="AX213" i="32" s="1"/>
  <c r="Z149" i="32"/>
  <c r="AX149" i="32" s="1"/>
  <c r="AW149" i="32"/>
  <c r="Z125" i="32"/>
  <c r="AX125" i="32" s="1"/>
  <c r="AW125" i="32"/>
  <c r="Z93" i="32"/>
  <c r="AX93" i="32" s="1"/>
  <c r="AW93" i="32"/>
  <c r="Z77" i="32"/>
  <c r="AX77" i="32" s="1"/>
  <c r="AW77" i="32"/>
  <c r="Z61" i="32"/>
  <c r="AX61" i="32" s="1"/>
  <c r="AW61" i="32"/>
  <c r="Z53" i="32"/>
  <c r="AX53" i="32" s="1"/>
  <c r="AW53" i="32"/>
  <c r="Z45" i="32"/>
  <c r="AX45" i="32" s="1"/>
  <c r="AW45" i="32"/>
  <c r="Z37" i="32"/>
  <c r="AX37" i="32" s="1"/>
  <c r="AW37" i="32"/>
  <c r="Z13" i="32"/>
  <c r="AX13" i="32" s="1"/>
  <c r="AW13" i="32"/>
  <c r="AW106" i="32"/>
  <c r="Z258" i="32"/>
  <c r="AX258" i="32" s="1"/>
  <c r="Z130" i="32"/>
  <c r="AX130" i="32" s="1"/>
  <c r="AW130" i="32"/>
  <c r="Z289" i="32"/>
  <c r="AX289" i="32" s="1"/>
  <c r="Z265" i="32"/>
  <c r="AX265" i="32" s="1"/>
  <c r="Z293" i="32"/>
  <c r="AX293" i="32" s="1"/>
  <c r="Z269" i="32"/>
  <c r="AX269" i="32" s="1"/>
  <c r="Z245" i="32"/>
  <c r="AX245" i="32" s="1"/>
  <c r="Z221" i="32"/>
  <c r="AX221" i="32" s="1"/>
  <c r="Z197" i="32"/>
  <c r="AX197" i="32" s="1"/>
  <c r="Z173" i="32"/>
  <c r="AX173" i="32" s="1"/>
  <c r="AW173" i="32"/>
  <c r="Z157" i="32"/>
  <c r="AX157" i="32" s="1"/>
  <c r="AW157" i="32"/>
  <c r="Z133" i="32"/>
  <c r="AX133" i="32" s="1"/>
  <c r="AW133" i="32"/>
  <c r="Z117" i="32"/>
  <c r="AX117" i="32" s="1"/>
  <c r="AW117" i="32"/>
  <c r="Z85" i="32"/>
  <c r="AX85" i="32" s="1"/>
  <c r="AW85" i="32"/>
  <c r="Z21" i="32"/>
  <c r="AX21" i="32" s="1"/>
  <c r="AW21" i="32"/>
  <c r="Z292" i="32"/>
  <c r="AX292" i="32" s="1"/>
  <c r="Z276" i="32"/>
  <c r="AX276" i="32" s="1"/>
  <c r="Z260" i="32"/>
  <c r="AX260" i="32" s="1"/>
  <c r="Z236" i="32"/>
  <c r="AX236" i="32" s="1"/>
  <c r="Z212" i="32"/>
  <c r="AX212" i="32" s="1"/>
  <c r="Z196" i="32"/>
  <c r="AX196" i="32" s="1"/>
  <c r="Z172" i="32"/>
  <c r="AX172" i="32" s="1"/>
  <c r="AW172" i="32"/>
  <c r="Z156" i="32"/>
  <c r="AX156" i="32" s="1"/>
  <c r="AW156" i="32"/>
  <c r="Z140" i="32"/>
  <c r="AX140" i="32" s="1"/>
  <c r="AW140" i="32"/>
  <c r="Z124" i="32"/>
  <c r="AX124" i="32" s="1"/>
  <c r="AW124" i="32"/>
  <c r="Z108" i="32"/>
  <c r="AX108" i="32" s="1"/>
  <c r="AW108" i="32"/>
  <c r="Z84" i="32"/>
  <c r="AX84" i="32" s="1"/>
  <c r="AW84" i="32"/>
  <c r="Z68" i="32"/>
  <c r="AX68" i="32" s="1"/>
  <c r="AW68" i="32"/>
  <c r="Z44" i="32"/>
  <c r="AX44" i="32" s="1"/>
  <c r="AW44" i="32"/>
  <c r="Z20" i="32"/>
  <c r="AX20" i="32" s="1"/>
  <c r="AW20" i="32"/>
  <c r="AW74" i="32"/>
  <c r="Z282" i="32"/>
  <c r="AX282" i="32" s="1"/>
  <c r="Z146" i="32"/>
  <c r="AX146" i="32" s="1"/>
  <c r="AW146" i="32"/>
  <c r="Z122" i="32"/>
  <c r="AX122" i="32" s="1"/>
  <c r="AW122" i="32"/>
  <c r="Z50" i="32"/>
  <c r="AX50" i="32" s="1"/>
  <c r="AW50" i="32"/>
  <c r="Z34" i="32"/>
  <c r="AX34" i="32" s="1"/>
  <c r="AW34" i="32"/>
  <c r="Z241" i="32"/>
  <c r="AX241" i="32" s="1"/>
  <c r="Z301" i="32"/>
  <c r="AX301" i="32" s="1"/>
  <c r="Z277" i="32"/>
  <c r="AX277" i="32" s="1"/>
  <c r="Z253" i="32"/>
  <c r="AX253" i="32" s="1"/>
  <c r="Z229" i="32"/>
  <c r="AX229" i="32" s="1"/>
  <c r="Z205" i="32"/>
  <c r="AX205" i="32" s="1"/>
  <c r="Z181" i="32"/>
  <c r="AX181" i="32" s="1"/>
  <c r="AW181" i="32"/>
  <c r="Z165" i="32"/>
  <c r="AX165" i="32" s="1"/>
  <c r="AW165" i="32"/>
  <c r="Z141" i="32"/>
  <c r="AX141" i="32" s="1"/>
  <c r="AW141" i="32"/>
  <c r="Z109" i="32"/>
  <c r="AX109" i="32" s="1"/>
  <c r="AW109" i="32"/>
  <c r="Z101" i="32"/>
  <c r="AX101" i="32" s="1"/>
  <c r="AW101" i="32"/>
  <c r="Z69" i="32"/>
  <c r="AX69" i="32" s="1"/>
  <c r="AW69" i="32"/>
  <c r="Z29" i="32"/>
  <c r="AX29" i="32" s="1"/>
  <c r="AW29" i="32"/>
  <c r="Z300" i="32"/>
  <c r="AX300" i="32" s="1"/>
  <c r="Z284" i="32"/>
  <c r="AX284" i="32" s="1"/>
  <c r="Z268" i="32"/>
  <c r="AX268" i="32" s="1"/>
  <c r="Z252" i="32"/>
  <c r="AX252" i="32" s="1"/>
  <c r="Z244" i="32"/>
  <c r="AX244" i="32" s="1"/>
  <c r="Z228" i="32"/>
  <c r="AX228" i="32" s="1"/>
  <c r="Z220" i="32"/>
  <c r="AX220" i="32" s="1"/>
  <c r="Z204" i="32"/>
  <c r="AX204" i="32" s="1"/>
  <c r="Z188" i="32"/>
  <c r="AX188" i="32" s="1"/>
  <c r="AW188" i="32"/>
  <c r="Z180" i="32"/>
  <c r="AX180" i="32" s="1"/>
  <c r="AW180" i="32"/>
  <c r="Z164" i="32"/>
  <c r="AX164" i="32" s="1"/>
  <c r="AW164" i="32"/>
  <c r="Z148" i="32"/>
  <c r="AX148" i="32" s="1"/>
  <c r="AW148" i="32"/>
  <c r="Z132" i="32"/>
  <c r="AX132" i="32" s="1"/>
  <c r="AW132" i="32"/>
  <c r="Z116" i="32"/>
  <c r="AX116" i="32" s="1"/>
  <c r="AW116" i="32"/>
  <c r="Z100" i="32"/>
  <c r="AX100" i="32" s="1"/>
  <c r="AW100" i="32"/>
  <c r="Z92" i="32"/>
  <c r="AX92" i="32" s="1"/>
  <c r="AW92" i="32"/>
  <c r="Z76" i="32"/>
  <c r="AX76" i="32" s="1"/>
  <c r="AW76" i="32"/>
  <c r="Z60" i="32"/>
  <c r="AX60" i="32" s="1"/>
  <c r="AW60" i="32"/>
  <c r="Z52" i="32"/>
  <c r="AX52" i="32" s="1"/>
  <c r="AW52" i="32"/>
  <c r="Z36" i="32"/>
  <c r="AX36" i="32" s="1"/>
  <c r="AW36" i="32"/>
  <c r="Z28" i="32"/>
  <c r="AX28" i="32" s="1"/>
  <c r="AW28" i="32"/>
  <c r="Z12" i="32"/>
  <c r="AX12" i="32" s="1"/>
  <c r="AW12" i="32"/>
  <c r="Z299" i="32"/>
  <c r="AX299" i="32" s="1"/>
  <c r="Z291" i="32"/>
  <c r="AX291" i="32" s="1"/>
  <c r="Z283" i="32"/>
  <c r="AX283" i="32" s="1"/>
  <c r="Z275" i="32"/>
  <c r="AX275" i="32" s="1"/>
  <c r="Z267" i="32"/>
  <c r="AX267" i="32" s="1"/>
  <c r="Z259" i="32"/>
  <c r="AX259" i="32" s="1"/>
  <c r="Z251" i="32"/>
  <c r="AX251" i="32" s="1"/>
  <c r="Z243" i="32"/>
  <c r="AX243" i="32" s="1"/>
  <c r="Z235" i="32"/>
  <c r="AX235" i="32" s="1"/>
  <c r="Z227" i="32"/>
  <c r="AX227" i="32" s="1"/>
  <c r="AW42" i="32"/>
  <c r="Z219" i="32"/>
  <c r="AX219" i="32" s="1"/>
  <c r="Z211" i="32"/>
  <c r="AX211" i="32" s="1"/>
  <c r="Z203" i="32"/>
  <c r="AX203" i="32" s="1"/>
  <c r="Z195" i="32"/>
  <c r="AX195" i="32" s="1"/>
  <c r="Z187" i="32"/>
  <c r="AX187" i="32" s="1"/>
  <c r="AW187" i="32"/>
  <c r="Z179" i="32"/>
  <c r="AX179" i="32" s="1"/>
  <c r="AW179" i="32"/>
  <c r="Z171" i="32"/>
  <c r="AX171" i="32" s="1"/>
  <c r="AW171" i="32"/>
  <c r="Z163" i="32"/>
  <c r="AX163" i="32" s="1"/>
  <c r="AW163" i="32"/>
  <c r="Z155" i="32"/>
  <c r="AX155" i="32" s="1"/>
  <c r="AW155" i="32"/>
  <c r="Z147" i="32"/>
  <c r="AX147" i="32" s="1"/>
  <c r="AW147" i="32"/>
  <c r="Z139" i="32"/>
  <c r="AX139" i="32" s="1"/>
  <c r="AW139" i="32"/>
  <c r="Z131" i="32"/>
  <c r="AX131" i="32" s="1"/>
  <c r="AW131" i="32"/>
  <c r="Z123" i="32"/>
  <c r="AX123" i="32" s="1"/>
  <c r="AW123" i="32"/>
  <c r="Z115" i="32"/>
  <c r="AX115" i="32" s="1"/>
  <c r="AW115" i="32"/>
  <c r="Z107" i="32"/>
  <c r="AX107" i="32" s="1"/>
  <c r="AW107" i="32"/>
  <c r="Z99" i="32"/>
  <c r="AX99" i="32" s="1"/>
  <c r="AW99" i="32"/>
  <c r="Z91" i="32"/>
  <c r="AX91" i="32" s="1"/>
  <c r="AW91" i="32"/>
  <c r="Z83" i="32"/>
  <c r="AX83" i="32" s="1"/>
  <c r="AW83" i="32"/>
  <c r="Z75" i="32"/>
  <c r="AX75" i="32" s="1"/>
  <c r="AW75" i="32"/>
  <c r="Z67" i="32"/>
  <c r="AX67" i="32" s="1"/>
  <c r="AW67" i="32"/>
  <c r="Z59" i="32"/>
  <c r="AX59" i="32" s="1"/>
  <c r="AW59" i="32"/>
  <c r="Z51" i="32"/>
  <c r="AX51" i="32" s="1"/>
  <c r="AW51" i="32"/>
  <c r="Z43" i="32"/>
  <c r="AX43" i="32" s="1"/>
  <c r="AW43" i="32"/>
  <c r="Z35" i="32"/>
  <c r="AX35" i="32" s="1"/>
  <c r="AW35" i="32"/>
  <c r="Z27" i="32"/>
  <c r="AX27" i="32" s="1"/>
  <c r="AW27" i="32"/>
  <c r="Z19" i="32"/>
  <c r="AX19" i="32" s="1"/>
  <c r="AW19" i="32"/>
  <c r="Z239" i="32"/>
  <c r="AX239" i="32" s="1"/>
  <c r="Z231" i="32"/>
  <c r="AX231" i="32" s="1"/>
  <c r="Z223" i="32"/>
  <c r="AX223" i="32" s="1"/>
  <c r="Z215" i="32"/>
  <c r="AX215" i="32" s="1"/>
  <c r="Z207" i="32"/>
  <c r="AX207" i="32" s="1"/>
  <c r="Z199" i="32"/>
  <c r="AX199" i="32" s="1"/>
  <c r="Z191" i="32"/>
  <c r="AX191" i="32" s="1"/>
  <c r="Z183" i="32"/>
  <c r="AX183" i="32" s="1"/>
  <c r="AW183" i="32"/>
  <c r="Z175" i="32"/>
  <c r="AX175" i="32" s="1"/>
  <c r="AW175" i="32"/>
  <c r="Z167" i="32"/>
  <c r="AX167" i="32" s="1"/>
  <c r="AW167" i="32"/>
  <c r="Z159" i="32"/>
  <c r="AX159" i="32" s="1"/>
  <c r="AW159" i="32"/>
  <c r="Z151" i="32"/>
  <c r="AX151" i="32" s="1"/>
  <c r="AW151" i="32"/>
  <c r="Z143" i="32"/>
  <c r="AX143" i="32" s="1"/>
  <c r="AW143" i="32"/>
  <c r="Z135" i="32"/>
  <c r="AX135" i="32" s="1"/>
  <c r="AW135" i="32"/>
  <c r="Z127" i="32"/>
  <c r="AX127" i="32" s="1"/>
  <c r="AW127" i="32"/>
  <c r="Z119" i="32"/>
  <c r="AX119" i="32" s="1"/>
  <c r="AW119" i="32"/>
  <c r="Z111" i="32"/>
  <c r="AX111" i="32" s="1"/>
  <c r="AW111" i="32"/>
  <c r="Z103" i="32"/>
  <c r="AX103" i="32" s="1"/>
  <c r="AW103" i="32"/>
  <c r="Z95" i="32"/>
  <c r="AX95" i="32" s="1"/>
  <c r="AW95" i="32"/>
  <c r="Z87" i="32"/>
  <c r="AX87" i="32" s="1"/>
  <c r="AW87" i="32"/>
  <c r="Z79" i="32"/>
  <c r="AX79" i="32" s="1"/>
  <c r="AW79" i="32"/>
  <c r="Z71" i="32"/>
  <c r="AX71" i="32" s="1"/>
  <c r="AW71" i="32"/>
  <c r="Z63" i="32"/>
  <c r="AX63" i="32" s="1"/>
  <c r="AW63" i="32"/>
  <c r="Z55" i="32"/>
  <c r="AX55" i="32" s="1"/>
  <c r="AW55" i="32"/>
  <c r="Z47" i="32"/>
  <c r="AX47" i="32" s="1"/>
  <c r="AW47" i="32"/>
  <c r="Z39" i="32"/>
  <c r="AX39" i="32" s="1"/>
  <c r="AW39" i="32"/>
  <c r="Z31" i="32"/>
  <c r="AX31" i="32" s="1"/>
  <c r="AW31" i="32"/>
  <c r="Z23" i="32"/>
  <c r="AX23" i="32" s="1"/>
  <c r="AW23" i="32"/>
  <c r="Z15" i="32"/>
  <c r="AX15" i="32" s="1"/>
  <c r="AW15" i="32"/>
  <c r="AK115" i="35" l="1"/>
  <c r="AL115" i="35" s="1"/>
  <c r="BN115" i="35"/>
  <c r="BO115" i="35" s="1"/>
  <c r="BP115" i="35" s="1"/>
  <c r="AK78" i="35"/>
  <c r="AL78" i="35" s="1"/>
  <c r="BN78" i="35"/>
  <c r="BO78" i="35" s="1"/>
  <c r="BP78" i="35" s="1"/>
  <c r="AA10" i="35"/>
  <c r="AB10" i="35" s="1"/>
  <c r="BD10" i="35"/>
  <c r="BE10" i="35" s="1"/>
  <c r="BF10" i="35" s="1"/>
  <c r="AK11" i="35"/>
  <c r="AL11" i="35" s="1"/>
  <c r="BN11" i="35"/>
  <c r="BO11" i="35" s="1"/>
  <c r="BP11" i="35" s="1"/>
  <c r="K10" i="3"/>
  <c r="R10" i="32"/>
  <c r="AP10" i="32" s="1"/>
  <c r="AM10" i="32"/>
  <c r="AK10" i="35" l="1"/>
  <c r="AL10" i="35" s="1"/>
  <c r="BN10" i="35"/>
  <c r="BO10" i="35" s="1"/>
  <c r="BP10" i="35" s="1"/>
  <c r="N172" i="3"/>
  <c r="O172" i="3" s="1"/>
  <c r="N147" i="3"/>
  <c r="O147" i="3" s="1"/>
  <c r="N145" i="3"/>
  <c r="O145" i="3" s="1"/>
  <c r="N208" i="3"/>
  <c r="O208" i="3" s="1"/>
  <c r="N168" i="3"/>
  <c r="O168" i="3" s="1"/>
  <c r="N48" i="3"/>
  <c r="O48" i="3" s="1"/>
  <c r="N16" i="3"/>
  <c r="O16" i="3" s="1"/>
  <c r="N52" i="3"/>
  <c r="O52" i="3" s="1"/>
  <c r="N90" i="3"/>
  <c r="O90" i="3" s="1"/>
  <c r="N178" i="3"/>
  <c r="O178" i="3" s="1"/>
  <c r="N19" i="3"/>
  <c r="O19" i="3" s="1"/>
  <c r="N62" i="3"/>
  <c r="O62" i="3" s="1"/>
  <c r="N205" i="3"/>
  <c r="O205" i="3" s="1"/>
  <c r="N271" i="3"/>
  <c r="O271" i="3" s="1"/>
  <c r="N50" i="3"/>
  <c r="O50" i="3" s="1"/>
  <c r="N18" i="3"/>
  <c r="O18" i="3" s="1"/>
  <c r="N122" i="3"/>
  <c r="O122" i="3" s="1"/>
  <c r="N235" i="3"/>
  <c r="O235" i="3" s="1"/>
  <c r="N280" i="3"/>
  <c r="O280" i="3" s="1"/>
  <c r="N261" i="3"/>
  <c r="O261" i="3" s="1"/>
  <c r="N102" i="3"/>
  <c r="O102" i="3" s="1"/>
  <c r="N32" i="3"/>
  <c r="O32" i="3" s="1"/>
  <c r="N157" i="3"/>
  <c r="O157" i="3" s="1"/>
  <c r="N249" i="3"/>
  <c r="O249" i="3" s="1"/>
  <c r="N74" i="3"/>
  <c r="O74" i="3" s="1"/>
  <c r="N275" i="3"/>
  <c r="O275" i="3" s="1"/>
  <c r="N163" i="3"/>
  <c r="O163" i="3" s="1"/>
  <c r="N66" i="3"/>
  <c r="O66" i="3" s="1"/>
  <c r="N61" i="3"/>
  <c r="O61" i="3" s="1"/>
  <c r="N169" i="3"/>
  <c r="O169" i="3" s="1"/>
  <c r="N290" i="3"/>
  <c r="O290" i="3" s="1"/>
  <c r="N34" i="3"/>
  <c r="O34" i="3" s="1"/>
  <c r="N176" i="3"/>
  <c r="O176" i="3" s="1"/>
  <c r="N274" i="3"/>
  <c r="O274" i="3" s="1"/>
  <c r="N215" i="3"/>
  <c r="O215" i="3" s="1"/>
  <c r="N233" i="3"/>
  <c r="O233" i="3" s="1"/>
  <c r="N35" i="3"/>
  <c r="O35" i="3" s="1"/>
  <c r="N255" i="3"/>
  <c r="O255" i="3" s="1"/>
  <c r="N152" i="3"/>
  <c r="O152" i="3" s="1"/>
  <c r="N256" i="3"/>
  <c r="O256" i="3" s="1"/>
  <c r="N204" i="3"/>
  <c r="O204" i="3" s="1"/>
  <c r="N186" i="3"/>
  <c r="O186" i="3" s="1"/>
  <c r="N137" i="3"/>
  <c r="O137" i="3" s="1"/>
  <c r="N121" i="3"/>
  <c r="O121" i="3" s="1"/>
  <c r="N76" i="3"/>
  <c r="O76" i="3" s="1"/>
  <c r="N153" i="3"/>
  <c r="O153" i="3" s="1"/>
  <c r="N25" i="3"/>
  <c r="O25" i="3" s="1"/>
  <c r="N142" i="3"/>
  <c r="O142" i="3" s="1"/>
  <c r="N291" i="3"/>
  <c r="O291" i="3" s="1"/>
  <c r="N105" i="3"/>
  <c r="O105" i="3" s="1"/>
  <c r="N68" i="3"/>
  <c r="O68" i="3" s="1"/>
  <c r="N273" i="3"/>
  <c r="O273" i="3" s="1"/>
  <c r="N298" i="3"/>
  <c r="O298" i="3" s="1"/>
  <c r="N236" i="3"/>
  <c r="O236" i="3" s="1"/>
  <c r="N210" i="3"/>
  <c r="O210" i="3" s="1"/>
  <c r="N196" i="3"/>
  <c r="O196" i="3" s="1"/>
  <c r="N181" i="3"/>
  <c r="O181" i="3" s="1"/>
  <c r="N136" i="3"/>
  <c r="O136" i="3" s="1"/>
  <c r="N120" i="3"/>
  <c r="O120" i="3" s="1"/>
  <c r="N85" i="3"/>
  <c r="O85" i="3" s="1"/>
  <c r="N251" i="3"/>
  <c r="O251" i="3" s="1"/>
  <c r="N177" i="3"/>
  <c r="O177" i="3" s="1"/>
  <c r="N158" i="3"/>
  <c r="O158" i="3" s="1"/>
  <c r="N104" i="3"/>
  <c r="O104" i="3" s="1"/>
  <c r="N206" i="3"/>
  <c r="O206" i="3" s="1"/>
  <c r="N188" i="3"/>
  <c r="O188" i="3" s="1"/>
  <c r="N150" i="3"/>
  <c r="O150" i="3" s="1"/>
  <c r="N131" i="3"/>
  <c r="O131" i="3" s="1"/>
  <c r="N115" i="3"/>
  <c r="O115" i="3" s="1"/>
  <c r="N285" i="3"/>
  <c r="O285" i="3" s="1"/>
  <c r="N33" i="3"/>
  <c r="O33" i="3" s="1"/>
  <c r="N138" i="3"/>
  <c r="O138" i="3" s="1"/>
  <c r="N216" i="3"/>
  <c r="O216" i="3" s="1"/>
  <c r="N29" i="3"/>
  <c r="O29" i="3" s="1"/>
  <c r="N134" i="3"/>
  <c r="O134" i="3" s="1"/>
  <c r="N292" i="3"/>
  <c r="O292" i="3" s="1"/>
  <c r="N276" i="3"/>
  <c r="O276" i="3" s="1"/>
  <c r="N257" i="3"/>
  <c r="O257" i="3" s="1"/>
  <c r="N164" i="3"/>
  <c r="O164" i="3" s="1"/>
  <c r="N98" i="3"/>
  <c r="O98" i="3" s="1"/>
  <c r="N44" i="3"/>
  <c r="O44" i="3" s="1"/>
  <c r="N28" i="3"/>
  <c r="O28" i="3" s="1"/>
  <c r="N12" i="3"/>
  <c r="O12" i="3" s="1"/>
  <c r="N17" i="3"/>
  <c r="O17" i="3" s="1"/>
  <c r="N299" i="3"/>
  <c r="O299" i="3" s="1"/>
  <c r="N245" i="3"/>
  <c r="O245" i="3" s="1"/>
  <c r="N229" i="3"/>
  <c r="O229" i="3" s="1"/>
  <c r="N86" i="3"/>
  <c r="O86" i="3" s="1"/>
  <c r="N63" i="3"/>
  <c r="O63" i="3" s="1"/>
  <c r="N268" i="3"/>
  <c r="O268" i="3" s="1"/>
  <c r="N252" i="3"/>
  <c r="O252" i="3" s="1"/>
  <c r="N174" i="3"/>
  <c r="O174" i="3" s="1"/>
  <c r="N159" i="3"/>
  <c r="O159" i="3" s="1"/>
  <c r="N47" i="3"/>
  <c r="O47" i="3" s="1"/>
  <c r="N31" i="3"/>
  <c r="O31" i="3" s="1"/>
  <c r="N15" i="3"/>
  <c r="O15" i="3" s="1"/>
  <c r="N58" i="3"/>
  <c r="O58" i="3" s="1"/>
  <c r="N53" i="3"/>
  <c r="O53" i="3" s="1"/>
  <c r="N99" i="3"/>
  <c r="O99" i="3" s="1"/>
  <c r="N126" i="3"/>
  <c r="O126" i="3" s="1"/>
  <c r="N286" i="3"/>
  <c r="O286" i="3" s="1"/>
  <c r="N267" i="3"/>
  <c r="O267" i="3" s="1"/>
  <c r="N46" i="3"/>
  <c r="O46" i="3" s="1"/>
  <c r="N30" i="3"/>
  <c r="O30" i="3" s="1"/>
  <c r="N14" i="3"/>
  <c r="O14" i="3" s="1"/>
  <c r="N107" i="3"/>
  <c r="O107" i="3" s="1"/>
  <c r="N75" i="3"/>
  <c r="O75" i="3" s="1"/>
  <c r="N247" i="3"/>
  <c r="O247" i="3" s="1"/>
  <c r="N231" i="3"/>
  <c r="O231" i="3" s="1"/>
  <c r="N200" i="3"/>
  <c r="O200" i="3" s="1"/>
  <c r="N182" i="3"/>
  <c r="O182" i="3" s="1"/>
  <c r="N133" i="3"/>
  <c r="O133" i="3" s="1"/>
  <c r="N117" i="3"/>
  <c r="O117" i="3" s="1"/>
  <c r="N277" i="3"/>
  <c r="O277" i="3" s="1"/>
  <c r="N103" i="3"/>
  <c r="O103" i="3" s="1"/>
  <c r="N226" i="3"/>
  <c r="O226" i="3" s="1"/>
  <c r="N130" i="3"/>
  <c r="O130" i="3" s="1"/>
  <c r="N287" i="3"/>
  <c r="O287" i="3" s="1"/>
  <c r="N101" i="3"/>
  <c r="O101" i="3" s="1"/>
  <c r="N37" i="3"/>
  <c r="O37" i="3" s="1"/>
  <c r="N238" i="3"/>
  <c r="O238" i="3" s="1"/>
  <c r="N114" i="3"/>
  <c r="O114" i="3" s="1"/>
  <c r="N248" i="3"/>
  <c r="O248" i="3" s="1"/>
  <c r="N232" i="3"/>
  <c r="O232" i="3" s="1"/>
  <c r="N207" i="3"/>
  <c r="O207" i="3" s="1"/>
  <c r="N192" i="3"/>
  <c r="O192" i="3" s="1"/>
  <c r="N132" i="3"/>
  <c r="O132" i="3" s="1"/>
  <c r="N116" i="3"/>
  <c r="O116" i="3" s="1"/>
  <c r="N81" i="3"/>
  <c r="O81" i="3" s="1"/>
  <c r="N220" i="3"/>
  <c r="O220" i="3" s="1"/>
  <c r="N170" i="3"/>
  <c r="O170" i="3" s="1"/>
  <c r="N154" i="3"/>
  <c r="O154" i="3" s="1"/>
  <c r="N100" i="3"/>
  <c r="O100" i="3" s="1"/>
  <c r="N202" i="3"/>
  <c r="O202" i="3" s="1"/>
  <c r="N184" i="3"/>
  <c r="O184" i="3" s="1"/>
  <c r="N143" i="3"/>
  <c r="O143" i="3" s="1"/>
  <c r="N127" i="3"/>
  <c r="O127" i="3" s="1"/>
  <c r="N88" i="3"/>
  <c r="O88" i="3" s="1"/>
  <c r="N270" i="3"/>
  <c r="O270" i="3" s="1"/>
  <c r="N246" i="3"/>
  <c r="O246" i="3" s="1"/>
  <c r="N95" i="3"/>
  <c r="O95" i="3" s="1"/>
  <c r="N198" i="3"/>
  <c r="O198" i="3" s="1"/>
  <c r="N230" i="3"/>
  <c r="O230" i="3" s="1"/>
  <c r="N118" i="3"/>
  <c r="O118" i="3" s="1"/>
  <c r="N288" i="3"/>
  <c r="O288" i="3" s="1"/>
  <c r="N269" i="3"/>
  <c r="O269" i="3" s="1"/>
  <c r="N253" i="3"/>
  <c r="O253" i="3" s="1"/>
  <c r="N197" i="3"/>
  <c r="O197" i="3" s="1"/>
  <c r="N160" i="3"/>
  <c r="O160" i="3" s="1"/>
  <c r="N110" i="3"/>
  <c r="O110" i="3" s="1"/>
  <c r="N71" i="3"/>
  <c r="O71" i="3" s="1"/>
  <c r="N40" i="3"/>
  <c r="O40" i="3" s="1"/>
  <c r="N24" i="3"/>
  <c r="O24" i="3" s="1"/>
  <c r="N289" i="3"/>
  <c r="O289" i="3" s="1"/>
  <c r="N300" i="3"/>
  <c r="O300" i="3" s="1"/>
  <c r="N295" i="3"/>
  <c r="O295" i="3" s="1"/>
  <c r="N241" i="3"/>
  <c r="O241" i="3" s="1"/>
  <c r="N225" i="3"/>
  <c r="O225" i="3" s="1"/>
  <c r="N113" i="3"/>
  <c r="O113" i="3" s="1"/>
  <c r="N82" i="3"/>
  <c r="O82" i="3" s="1"/>
  <c r="N59" i="3"/>
  <c r="O59" i="3" s="1"/>
  <c r="N264" i="3"/>
  <c r="O264" i="3" s="1"/>
  <c r="N221" i="3"/>
  <c r="O221" i="3" s="1"/>
  <c r="N171" i="3"/>
  <c r="O171" i="3" s="1"/>
  <c r="N155" i="3"/>
  <c r="O155" i="3" s="1"/>
  <c r="N43" i="3"/>
  <c r="O43" i="3" s="1"/>
  <c r="N27" i="3"/>
  <c r="O27" i="3" s="1"/>
  <c r="N54" i="3"/>
  <c r="O54" i="3" s="1"/>
  <c r="N281" i="3"/>
  <c r="O281" i="3" s="1"/>
  <c r="N21" i="3"/>
  <c r="O21" i="3" s="1"/>
  <c r="N83" i="3"/>
  <c r="O83" i="3" s="1"/>
  <c r="N282" i="3"/>
  <c r="O282" i="3" s="1"/>
  <c r="N263" i="3"/>
  <c r="O263" i="3" s="1"/>
  <c r="N96" i="3"/>
  <c r="O96" i="3" s="1"/>
  <c r="N42" i="3"/>
  <c r="O42" i="3" s="1"/>
  <c r="N26" i="3"/>
  <c r="O26" i="3" s="1"/>
  <c r="N80" i="3"/>
  <c r="O80" i="3" s="1"/>
  <c r="N45" i="3"/>
  <c r="O45" i="3" s="1"/>
  <c r="N301" i="3"/>
  <c r="O301" i="3" s="1"/>
  <c r="N243" i="3"/>
  <c r="O243" i="3" s="1"/>
  <c r="N227" i="3"/>
  <c r="O227" i="3" s="1"/>
  <c r="N218" i="3"/>
  <c r="O218" i="3" s="1"/>
  <c r="N193" i="3"/>
  <c r="O193" i="3" s="1"/>
  <c r="N148" i="3"/>
  <c r="O148" i="3" s="1"/>
  <c r="N129" i="3"/>
  <c r="O129" i="3" s="1"/>
  <c r="N258" i="3"/>
  <c r="O258" i="3" s="1"/>
  <c r="N72" i="3"/>
  <c r="O72" i="3" s="1"/>
  <c r="N201" i="3"/>
  <c r="O201" i="3" s="1"/>
  <c r="N79" i="3"/>
  <c r="O79" i="3" s="1"/>
  <c r="N283" i="3"/>
  <c r="O283" i="3" s="1"/>
  <c r="N151" i="3"/>
  <c r="O151" i="3" s="1"/>
  <c r="N97" i="3"/>
  <c r="O97" i="3" s="1"/>
  <c r="N13" i="3"/>
  <c r="O13" i="3" s="1"/>
  <c r="N194" i="3"/>
  <c r="O194" i="3" s="1"/>
  <c r="N91" i="3"/>
  <c r="O91" i="3" s="1"/>
  <c r="N244" i="3"/>
  <c r="O244" i="3" s="1"/>
  <c r="N228" i="3"/>
  <c r="O228" i="3" s="1"/>
  <c r="N203" i="3"/>
  <c r="O203" i="3" s="1"/>
  <c r="N144" i="3"/>
  <c r="O144" i="3" s="1"/>
  <c r="N128" i="3"/>
  <c r="O128" i="3" s="1"/>
  <c r="N93" i="3"/>
  <c r="O93" i="3" s="1"/>
  <c r="N77" i="3"/>
  <c r="O77" i="3" s="1"/>
  <c r="N217" i="3"/>
  <c r="O217" i="3" s="1"/>
  <c r="N166" i="3"/>
  <c r="O166" i="3" s="1"/>
  <c r="N112" i="3"/>
  <c r="O112" i="3" s="1"/>
  <c r="N195" i="3"/>
  <c r="O195" i="3" s="1"/>
  <c r="N180" i="3"/>
  <c r="O180" i="3" s="1"/>
  <c r="N139" i="3"/>
  <c r="O139" i="3" s="1"/>
  <c r="N123" i="3"/>
  <c r="O123" i="3" s="1"/>
  <c r="N84" i="3"/>
  <c r="O84" i="3" s="1"/>
  <c r="N146" i="3"/>
  <c r="O146" i="3" s="1"/>
  <c r="N212" i="3"/>
  <c r="O212" i="3" s="1"/>
  <c r="N56" i="3"/>
  <c r="O56" i="3" s="1"/>
  <c r="N161" i="3"/>
  <c r="O161" i="3" s="1"/>
  <c r="N187" i="3"/>
  <c r="O187" i="3" s="1"/>
  <c r="N87" i="3"/>
  <c r="O87" i="3" s="1"/>
  <c r="N284" i="3"/>
  <c r="O284" i="3" s="1"/>
  <c r="N265" i="3"/>
  <c r="O265" i="3" s="1"/>
  <c r="N222" i="3"/>
  <c r="O222" i="3" s="1"/>
  <c r="N175" i="3"/>
  <c r="O175" i="3" s="1"/>
  <c r="N156" i="3"/>
  <c r="O156" i="3" s="1"/>
  <c r="N106" i="3"/>
  <c r="O106" i="3" s="1"/>
  <c r="N67" i="3"/>
  <c r="O67" i="3" s="1"/>
  <c r="N36" i="3"/>
  <c r="O36" i="3" s="1"/>
  <c r="N20" i="3"/>
  <c r="O20" i="3" s="1"/>
  <c r="N254" i="3"/>
  <c r="O254" i="3" s="1"/>
  <c r="N234" i="3"/>
  <c r="O234" i="3" s="1"/>
  <c r="N272" i="3"/>
  <c r="O272" i="3" s="1"/>
  <c r="N237" i="3"/>
  <c r="O237" i="3" s="1"/>
  <c r="N94" i="3"/>
  <c r="O94" i="3" s="1"/>
  <c r="N78" i="3"/>
  <c r="O78" i="3" s="1"/>
  <c r="N55" i="3"/>
  <c r="O55" i="3" s="1"/>
  <c r="N260" i="3"/>
  <c r="O260" i="3" s="1"/>
  <c r="N214" i="3"/>
  <c r="O214" i="3" s="1"/>
  <c r="N39" i="3"/>
  <c r="O39" i="3" s="1"/>
  <c r="N23" i="3"/>
  <c r="O23" i="3" s="1"/>
  <c r="N92" i="3"/>
  <c r="O92" i="3" s="1"/>
  <c r="N73" i="3"/>
  <c r="O73" i="3" s="1"/>
  <c r="N65" i="3"/>
  <c r="O65" i="3" s="1"/>
  <c r="N266" i="3"/>
  <c r="O266" i="3" s="1"/>
  <c r="N242" i="3"/>
  <c r="O242" i="3" s="1"/>
  <c r="N294" i="3"/>
  <c r="O294" i="3" s="1"/>
  <c r="N278" i="3"/>
  <c r="O278" i="3" s="1"/>
  <c r="N259" i="3"/>
  <c r="O259" i="3" s="1"/>
  <c r="N69" i="3"/>
  <c r="O69" i="3" s="1"/>
  <c r="N38" i="3"/>
  <c r="O38" i="3" s="1"/>
  <c r="N22" i="3"/>
  <c r="O22" i="3" s="1"/>
  <c r="N262" i="3"/>
  <c r="O262" i="3" s="1"/>
  <c r="N250" i="3"/>
  <c r="O250" i="3" s="1"/>
  <c r="N297" i="3"/>
  <c r="O297" i="3" s="1"/>
  <c r="N239" i="3"/>
  <c r="O239" i="3" s="1"/>
  <c r="N223" i="3"/>
  <c r="O223" i="3" s="1"/>
  <c r="N211" i="3"/>
  <c r="O211" i="3" s="1"/>
  <c r="N189" i="3"/>
  <c r="O189" i="3" s="1"/>
  <c r="N141" i="3"/>
  <c r="O141" i="3" s="1"/>
  <c r="N125" i="3"/>
  <c r="O125" i="3" s="1"/>
  <c r="N51" i="3"/>
  <c r="O51" i="3" s="1"/>
  <c r="N165" i="3"/>
  <c r="O165" i="3" s="1"/>
  <c r="N41" i="3"/>
  <c r="O41" i="3" s="1"/>
  <c r="N190" i="3"/>
  <c r="O190" i="3" s="1"/>
  <c r="N60" i="3"/>
  <c r="O60" i="3" s="1"/>
  <c r="N279" i="3"/>
  <c r="O279" i="3" s="1"/>
  <c r="N109" i="3"/>
  <c r="O109" i="3" s="1"/>
  <c r="N70" i="3"/>
  <c r="O70" i="3" s="1"/>
  <c r="N219" i="3"/>
  <c r="O219" i="3" s="1"/>
  <c r="N296" i="3"/>
  <c r="O296" i="3" s="1"/>
  <c r="N183" i="3"/>
  <c r="O183" i="3" s="1"/>
  <c r="N302" i="3"/>
  <c r="O302" i="3" s="1"/>
  <c r="N240" i="3"/>
  <c r="O240" i="3" s="1"/>
  <c r="N224" i="3"/>
  <c r="O224" i="3" s="1"/>
  <c r="N199" i="3"/>
  <c r="O199" i="3" s="1"/>
  <c r="N185" i="3"/>
  <c r="O185" i="3" s="1"/>
  <c r="N140" i="3"/>
  <c r="O140" i="3" s="1"/>
  <c r="N124" i="3"/>
  <c r="O124" i="3" s="1"/>
  <c r="N89" i="3"/>
  <c r="O89" i="3" s="1"/>
  <c r="N213" i="3"/>
  <c r="O213" i="3" s="1"/>
  <c r="N162" i="3"/>
  <c r="O162" i="3" s="1"/>
  <c r="N108" i="3"/>
  <c r="O108" i="3" s="1"/>
  <c r="N209" i="3"/>
  <c r="O209" i="3" s="1"/>
  <c r="N191" i="3"/>
  <c r="O191" i="3" s="1"/>
  <c r="N173" i="3"/>
  <c r="O173" i="3" s="1"/>
  <c r="N135" i="3"/>
  <c r="O135" i="3" s="1"/>
  <c r="N119" i="3"/>
  <c r="O119" i="3" s="1"/>
  <c r="N57" i="3"/>
  <c r="O57" i="3" s="1"/>
  <c r="N111" i="3"/>
  <c r="O111" i="3" s="1"/>
  <c r="N293" i="3"/>
  <c r="O293" i="3" s="1"/>
  <c r="N49" i="3"/>
  <c r="O49" i="3" s="1"/>
  <c r="N149" i="3"/>
  <c r="O149" i="3" s="1"/>
  <c r="N64" i="3"/>
  <c r="O64" i="3" s="1"/>
  <c r="P208" i="3" l="1"/>
  <c r="N167" i="3"/>
  <c r="O167" i="3" s="1"/>
  <c r="P172" i="3"/>
  <c r="P147" i="3"/>
  <c r="P145" i="3"/>
  <c r="N11" i="3"/>
  <c r="O11" i="3" s="1"/>
  <c r="N179" i="3"/>
  <c r="O179" i="3" s="1"/>
  <c r="N10" i="3"/>
  <c r="O10" i="3" s="1"/>
  <c r="P256" i="3" l="1"/>
  <c r="P276" i="3"/>
  <c r="P198" i="3"/>
  <c r="P162" i="3"/>
  <c r="P204" i="3"/>
  <c r="P257" i="3"/>
  <c r="P262" i="3"/>
  <c r="P168" i="3"/>
  <c r="P233" i="3"/>
  <c r="P267" i="3"/>
  <c r="P197" i="3"/>
  <c r="P157" i="3"/>
  <c r="P277" i="3"/>
  <c r="P45" i="3"/>
  <c r="P181" i="3"/>
  <c r="P24" i="3"/>
  <c r="P105" i="3"/>
  <c r="P154" i="3"/>
  <c r="P58" i="3"/>
  <c r="P84" i="3"/>
  <c r="P196" i="3"/>
  <c r="P248" i="3"/>
  <c r="P254" i="3"/>
  <c r="P60" i="3"/>
  <c r="P272" i="3"/>
  <c r="P32" i="3"/>
  <c r="P245" i="3"/>
  <c r="P151" i="3"/>
  <c r="P138" i="3"/>
  <c r="P94" i="3"/>
  <c r="P178" i="3"/>
  <c r="P25" i="3"/>
  <c r="P253" i="3"/>
  <c r="P67" i="3"/>
  <c r="P188" i="3"/>
  <c r="P130" i="3"/>
  <c r="P269" i="3"/>
  <c r="P80" i="3"/>
  <c r="P44" i="3"/>
  <c r="P218" i="3"/>
  <c r="P292" i="3"/>
  <c r="P171" i="3"/>
  <c r="P69" i="3"/>
  <c r="P163" i="3"/>
  <c r="P251" i="3"/>
  <c r="P19" i="3"/>
  <c r="P128" i="3"/>
  <c r="P236" i="3"/>
  <c r="P90" i="3"/>
  <c r="P107" i="3"/>
  <c r="P161" i="3"/>
  <c r="P57" i="3"/>
  <c r="P121" i="3"/>
  <c r="P182" i="3"/>
  <c r="P265" i="3"/>
  <c r="P148" i="3"/>
  <c r="P187" i="3"/>
  <c r="P133" i="3"/>
  <c r="P230" i="3"/>
  <c r="P282" i="3"/>
  <c r="P50" i="3"/>
  <c r="P223" i="3"/>
  <c r="P110" i="3"/>
  <c r="P22" i="3"/>
  <c r="P235" i="3"/>
  <c r="P222" i="3"/>
  <c r="P258" i="3"/>
  <c r="P93" i="3"/>
  <c r="P141" i="3"/>
  <c r="P293" i="3"/>
  <c r="P167" i="3"/>
  <c r="P242" i="3"/>
  <c r="P232" i="3"/>
  <c r="P73" i="3"/>
  <c r="P247" i="3"/>
  <c r="P189" i="3"/>
  <c r="P264" i="3"/>
  <c r="P74" i="3"/>
  <c r="P159" i="3"/>
  <c r="P70" i="3"/>
  <c r="P284" i="3"/>
  <c r="P268" i="3"/>
  <c r="P210" i="3"/>
  <c r="P156" i="3"/>
  <c r="P38" i="3"/>
  <c r="P15" i="3"/>
  <c r="P165" i="3"/>
  <c r="P183" i="3"/>
  <c r="P120" i="3"/>
  <c r="P85" i="3"/>
  <c r="P271" i="3"/>
  <c r="P241" i="3"/>
  <c r="P143" i="3"/>
  <c r="P61" i="3"/>
  <c r="P192" i="3"/>
  <c r="P20" i="3"/>
  <c r="P205" i="3"/>
  <c r="P217" i="3"/>
  <c r="P17" i="3"/>
  <c r="P286" i="3"/>
  <c r="P150" i="3"/>
  <c r="P103" i="3"/>
  <c r="P59" i="3"/>
  <c r="P244" i="3"/>
  <c r="P174" i="3"/>
  <c r="P278" i="3"/>
  <c r="P194" i="3"/>
  <c r="P209" i="3"/>
  <c r="P95" i="3"/>
  <c r="P191" i="3"/>
  <c r="P31" i="3"/>
  <c r="P270" i="3"/>
  <c r="P12" i="3"/>
  <c r="P219" i="3"/>
  <c r="P300" i="3"/>
  <c r="P98" i="3"/>
  <c r="P87" i="3"/>
  <c r="P227" i="3"/>
  <c r="P56" i="3"/>
  <c r="P119" i="3"/>
  <c r="P287" i="3"/>
  <c r="P71" i="3"/>
  <c r="P275" i="3"/>
  <c r="P302" i="3"/>
  <c r="P11" i="3"/>
  <c r="P111" i="3"/>
  <c r="P132" i="3"/>
  <c r="P108" i="3"/>
  <c r="P238" i="3"/>
  <c r="P55" i="3"/>
  <c r="P199" i="3"/>
  <c r="P164" i="3"/>
  <c r="P214" i="3"/>
  <c r="P240" i="3"/>
  <c r="P288" i="3"/>
  <c r="P126" i="3"/>
  <c r="P166" i="3"/>
  <c r="P299" i="3"/>
  <c r="P113" i="3"/>
  <c r="P193" i="3"/>
  <c r="P125" i="3"/>
  <c r="P142" i="3"/>
  <c r="P290" i="3"/>
  <c r="P229" i="3"/>
  <c r="P201" i="3"/>
  <c r="P158" i="3"/>
  <c r="P81" i="3"/>
  <c r="P237" i="3"/>
  <c r="P206" i="3"/>
  <c r="P170" i="3"/>
  <c r="P26" i="3"/>
  <c r="P173" i="3"/>
  <c r="P296" i="3"/>
  <c r="P136" i="3"/>
  <c r="P207" i="3"/>
  <c r="P289" i="3"/>
  <c r="P239" i="3"/>
  <c r="P176" i="3"/>
  <c r="P100" i="3"/>
  <c r="P28" i="3"/>
  <c r="P273" i="3"/>
  <c r="P131" i="3"/>
  <c r="P101" i="3"/>
  <c r="P202" i="3"/>
  <c r="P295" i="3"/>
  <c r="P83" i="3"/>
  <c r="P106" i="3"/>
  <c r="P280" i="3"/>
  <c r="P35" i="3"/>
  <c r="P252" i="3"/>
  <c r="P115" i="3"/>
  <c r="P155" i="3"/>
  <c r="P261" i="3"/>
  <c r="P255" i="3"/>
  <c r="P86" i="3"/>
  <c r="P30" i="3"/>
  <c r="P13" i="3"/>
  <c r="P139" i="3"/>
  <c r="P135" i="3"/>
  <c r="P177" i="3"/>
  <c r="P260" i="3"/>
  <c r="P63" i="3"/>
  <c r="P14" i="3"/>
  <c r="P283" i="3"/>
  <c r="P112" i="3"/>
  <c r="P41" i="3"/>
  <c r="P89" i="3"/>
  <c r="P134" i="3"/>
  <c r="P27" i="3"/>
  <c r="P23" i="3"/>
  <c r="P88" i="3"/>
  <c r="P216" i="3"/>
  <c r="P16" i="3"/>
  <c r="P52" i="3"/>
  <c r="P231" i="3"/>
  <c r="P109" i="3"/>
  <c r="P96" i="3"/>
  <c r="P146" i="3"/>
  <c r="P54" i="3"/>
  <c r="P64" i="3"/>
  <c r="P301" i="3"/>
  <c r="P99" i="3"/>
  <c r="P76" i="3"/>
  <c r="P66" i="3"/>
  <c r="P129" i="3"/>
  <c r="P124" i="3"/>
  <c r="P203" i="3"/>
  <c r="P91" i="3"/>
  <c r="P220" i="3"/>
  <c r="P144" i="3"/>
  <c r="P114" i="3"/>
  <c r="P234" i="3"/>
  <c r="P285" i="3"/>
  <c r="P43" i="3"/>
  <c r="P62" i="3"/>
  <c r="P179" i="3"/>
  <c r="P185" i="3"/>
  <c r="P40" i="3"/>
  <c r="P250" i="3"/>
  <c r="P211" i="3"/>
  <c r="P221" i="3"/>
  <c r="P297" i="3"/>
  <c r="P34" i="3"/>
  <c r="P79" i="3"/>
  <c r="P279" i="3"/>
  <c r="P175" i="3"/>
  <c r="P18" i="3"/>
  <c r="P169" i="3"/>
  <c r="P47" i="3"/>
  <c r="P77" i="3"/>
  <c r="P49" i="3"/>
  <c r="P104" i="3"/>
  <c r="P92" i="3"/>
  <c r="P46" i="3"/>
  <c r="P149" i="3"/>
  <c r="P291" i="3"/>
  <c r="P226" i="3"/>
  <c r="P78" i="3"/>
  <c r="P294" i="3"/>
  <c r="P186" i="3"/>
  <c r="P29" i="3"/>
  <c r="P246" i="3"/>
  <c r="P281" i="3"/>
  <c r="P39" i="3"/>
  <c r="P137" i="3"/>
  <c r="P122" i="3"/>
  <c r="P274" i="3"/>
  <c r="P53" i="3"/>
  <c r="P72" i="3"/>
  <c r="P195" i="3"/>
  <c r="P190" i="3"/>
  <c r="P213" i="3"/>
  <c r="P266" i="3"/>
  <c r="P82" i="3"/>
  <c r="P42" i="3"/>
  <c r="P48" i="3"/>
  <c r="P75" i="3"/>
  <c r="P97" i="3"/>
  <c r="P180" i="3"/>
  <c r="P51" i="3"/>
  <c r="P140" i="3"/>
  <c r="P152" i="3"/>
  <c r="P33" i="3"/>
  <c r="P127" i="3"/>
  <c r="P21" i="3"/>
  <c r="P259" i="3"/>
  <c r="P298" i="3"/>
  <c r="P37" i="3"/>
  <c r="P184" i="3"/>
  <c r="P160" i="3"/>
  <c r="P243" i="3"/>
  <c r="P249" i="3"/>
  <c r="P228" i="3"/>
  <c r="P212" i="3"/>
  <c r="P224" i="3"/>
  <c r="P153" i="3"/>
  <c r="P117" i="3"/>
  <c r="P116" i="3"/>
  <c r="P118" i="3"/>
  <c r="P225" i="3"/>
  <c r="P263" i="3"/>
  <c r="P36" i="3"/>
  <c r="P65" i="3"/>
  <c r="P102" i="3"/>
  <c r="P215" i="3"/>
  <c r="P123" i="3"/>
  <c r="P68" i="3"/>
  <c r="P200" i="3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tc={4DD900CB-DEBC-4D0B-894C-CA640805B7E3}</author>
    <author>tc={BE2DB52F-2B64-4133-92B1-72C48A27697D}</author>
    <author>tc={5B45F156-D8FF-4E5C-96FB-D296369DC6C9}</author>
  </authors>
  <commentList>
    <comment ref="E9" authorId="0" shapeId="0" xr:uid="{4DD900CB-DEBC-4D0B-894C-CA640805B7E3}">
      <text>
        <t>[Kommenttiketju]
Excel-versiosi avulla voit lukea tämän kommenttiketjun, mutta siihen tehdyt muutokset poistetaan, jos tiedosto avataan uudemmassa Excel-versiossa. Lisätietoja: https://go.microsoft.com/fwlink/?linkid=870924
Kommentti:
    Päivitetty 3.6.2025 Kuntaliiton oman tasauslaskelman mukaiseksi Verohallinnon ennakkotietojen perusteella. Poikkeaa siis VM:n huhtikuun arviolaskelmasta. Ks. Tarkemmin erillinen excel-tiedosto, jossa tasauslaskelma yksityiskohtaisesti.</t>
      </text>
    </comment>
    <comment ref="B167" authorId="1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S167" authorId="2" shapeId="0" xr:uid="{5B45F156-D8FF-4E5C-96FB-D296369DC6C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tc={13917C57-30AE-44B5-AF3A-643114F29397}</author>
    <author>tc={C671030D-4701-4BCC-A1CE-EB698F9C5133}</author>
    <author>tc={7F95DA54-408C-495E-BA05-FE73AA01FEEC}</author>
  </authors>
  <commentList>
    <comment ref="AN9" authorId="0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X9" authorId="1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D167" authorId="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tc={C1AE9AAD-9D9E-454D-8254-A89202E076A5}</author>
  </authors>
  <commentList>
    <comment ref="B167" authorId="0" shapeId="0" xr:uid="{C1AE9AAD-9D9E-454D-8254-A89202E076A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tc={1B57A684-54B5-4006-B4C1-5E1C1AFE4C61}</author>
    <author>tc={FE63DAA9-82AE-49D3-99D8-46E4157B4414}</author>
    <author>tc={C6FBE4D7-FCBE-4379-95ED-D7102C9F11FE}</author>
  </authors>
  <commentList>
    <comment ref="X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Y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V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W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BD9" authorId="4" shapeId="0" xr:uid="{1B57A684-54B5-4006-B4C1-5E1C1AFE4C61}">
      <text>
        <t>[Kommenttiketju]
Excel-versiosi avulla voit lukea tämän kommenttiketjun, mutta siihen tehdyt muutokset poistetaan, jos tiedosto avataan uudemmassa Excel-versiossa. Lisätietoja: https://go.microsoft.com/fwlink/?linkid=870924
Kommentti:
    Vuonna 2025 laskelmassa näkyvät pysyvä lisäsiirtotarve ja vos-lisäys on viety valtionosuusprosenttiin eli sisältyy kunnan omarahoitusosuuteen.</t>
      </text>
    </comment>
    <comment ref="X167" authorId="5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Y167" authorId="6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sharedStrings.xml><?xml version="1.0" encoding="utf-8"?>
<sst xmlns="http://schemas.openxmlformats.org/spreadsheetml/2006/main" count="3745" uniqueCount="638">
  <si>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</si>
  <si>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</si>
  <si>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</si>
  <si>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</si>
  <si>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</si>
  <si>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</si>
  <si>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</si>
  <si>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</si>
  <si>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</si>
  <si>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</si>
  <si>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</si>
  <si>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</si>
  <si>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</si>
  <si>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</si>
  <si>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VM:n valtionosuudet ja veromenetysten korvaus yhteensä</t>
  </si>
  <si>
    <t>5701 Opetus- ja kulttuuritoimen valtionosuus (ns. OKM-vos)</t>
  </si>
  <si>
    <t>Kotikunta-korvaukset, netto</t>
  </si>
  <si>
    <t>Maakunta-nro</t>
  </si>
  <si>
    <t>Hyvin-vointi-alue-nro</t>
  </si>
  <si>
    <t>Muutos yhteensä %</t>
  </si>
  <si>
    <t>Muutos yhteensä €/as.</t>
  </si>
  <si>
    <t>Asukasluku 31.12.2021</t>
  </si>
  <si>
    <t>Kunnan  peruspalvelujen valtionosuus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</si>
  <si>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</si>
  <si>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</si>
  <si>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</si>
  <si>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</si>
  <si>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</si>
  <si>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</si>
  <si>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</si>
  <si>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</si>
  <si>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</si>
  <si>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</si>
  <si>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</si>
  <si>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</si>
  <si>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</si>
  <si>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</si>
  <si>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</si>
  <si>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</si>
  <si>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</si>
  <si>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</si>
  <si>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</si>
  <si>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</si>
  <si>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</si>
  <si>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</si>
  <si>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</si>
  <si>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</si>
  <si>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</si>
  <si>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</si>
  <si>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</si>
  <si>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</si>
  <si>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</si>
  <si>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</si>
  <si>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</si>
  <si>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</si>
  <si>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</si>
  <si>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</si>
  <si>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</si>
  <si>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</si>
  <si>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</si>
  <si>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</si>
  <si>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</si>
  <si>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</si>
  <si>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</si>
  <si>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</si>
  <si>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</si>
  <si>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</si>
  <si>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</si>
  <si>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</si>
  <si>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</si>
  <si>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</si>
  <si>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</si>
  <si>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</si>
  <si>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</si>
  <si>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</si>
  <si>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</si>
  <si>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</si>
  <si>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</si>
  <si>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</si>
  <si>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</si>
  <si>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</si>
  <si>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</si>
  <si>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</si>
  <si>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</si>
  <si>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</si>
  <si>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</si>
  <si>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</si>
  <si>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</si>
  <si>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</si>
  <si>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</si>
  <si>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</si>
  <si>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</si>
  <si>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</si>
  <si>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</si>
  <si>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</si>
  <si>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</si>
  <si>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</si>
  <si>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</si>
  <si>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</si>
  <si>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</si>
  <si>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</si>
  <si>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</si>
  <si>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</si>
  <si>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</si>
  <si>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</si>
  <si>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</si>
  <si>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</si>
  <si>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</si>
  <si>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</si>
  <si>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</si>
  <si>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</si>
  <si>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</si>
  <si>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</si>
  <si>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</si>
  <si>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</si>
  <si>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</si>
  <si>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</si>
  <si>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</si>
  <si>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</si>
  <si>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</si>
  <si>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</si>
  <si>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</si>
  <si>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</si>
  <si>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</si>
  <si>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</si>
  <si>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</si>
  <si>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</si>
  <si>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</si>
  <si>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</si>
  <si>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</si>
  <si>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</si>
  <si>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</si>
  <si>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</si>
  <si>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</si>
  <si>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</si>
  <si>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</si>
  <si>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</si>
  <si>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</si>
  <si>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</si>
  <si>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</si>
  <si>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</si>
  <si>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</si>
  <si>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</si>
  <si>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</si>
  <si>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</si>
  <si>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</si>
  <si>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</si>
  <si>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</si>
  <si>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</si>
  <si>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</si>
  <si>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</si>
  <si>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</si>
  <si>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</si>
  <si>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</si>
  <si>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</si>
  <si>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</si>
  <si>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</si>
  <si>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</si>
  <si>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</si>
  <si>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</si>
  <si>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</si>
  <si>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</si>
  <si>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</si>
  <si>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</si>
  <si>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</si>
  <si>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</si>
  <si>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</si>
  <si>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</si>
  <si>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</si>
  <si>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</si>
  <si>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</si>
  <si>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</si>
  <si>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</si>
  <si>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</si>
  <si>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</si>
  <si>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</si>
  <si>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</si>
  <si>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</si>
  <si>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</si>
  <si>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</si>
  <si>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</si>
  <si>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</si>
  <si>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</si>
  <si>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</si>
  <si>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</si>
  <si>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</si>
  <si>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</si>
  <si>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</si>
  <si>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</si>
  <si>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</si>
  <si>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</si>
  <si>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</si>
  <si>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</si>
  <si>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</si>
  <si>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</si>
  <si>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</si>
  <si>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</si>
  <si>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</si>
  <si>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</si>
  <si>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</si>
  <si>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</si>
  <si>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</si>
  <si>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</si>
  <si>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</si>
  <si>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</si>
  <si>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</si>
  <si>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</si>
  <si>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</si>
  <si>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</si>
  <si>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</si>
  <si>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</si>
  <si>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</si>
  <si>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</si>
  <si>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</si>
  <si>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</si>
  <si>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</si>
  <si>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</si>
  <si>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</si>
  <si>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</si>
  <si>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</si>
  <si>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</si>
  <si>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</si>
  <si>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</si>
  <si>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</si>
  <si>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</si>
  <si>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</si>
  <si>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</si>
  <si>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</si>
  <si>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</si>
  <si>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</si>
  <si>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</si>
  <si>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</si>
  <si>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</si>
  <si>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</si>
  <si>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</si>
  <si>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</si>
  <si>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</si>
  <si>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</si>
  <si>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</si>
  <si>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</si>
  <si>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</si>
  <si>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</si>
  <si>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</si>
  <si>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</si>
  <si>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</si>
  <si>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</si>
  <si>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</si>
  <si>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</si>
  <si>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</si>
  <si>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</si>
  <si>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</si>
  <si>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</si>
  <si>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</si>
  <si>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</si>
  <si>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</si>
  <si>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</si>
  <si>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</si>
  <si>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</si>
  <si>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</si>
  <si>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</si>
  <si>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</si>
  <si>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</si>
  <si>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</si>
  <si>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</si>
  <si>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</si>
  <si>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</si>
  <si>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</si>
  <si>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</si>
  <si>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</si>
  <si>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</si>
  <si>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</si>
  <si>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</si>
  <si>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</si>
  <si>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</si>
  <si>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</si>
  <si>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</si>
  <si>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</si>
  <si>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</si>
  <si>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</si>
  <si>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</si>
  <si>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</si>
  <si>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</si>
  <si>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</si>
  <si>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</si>
  <si>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</si>
  <si>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</si>
  <si>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</si>
  <si>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</si>
  <si>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</si>
  <si>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</si>
  <si>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</si>
  <si>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</si>
  <si>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</si>
  <si>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</si>
  <si>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</si>
  <si>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</si>
  <si>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</si>
  <si>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</si>
  <si>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</si>
  <si>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</si>
  <si>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</si>
  <si>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</si>
  <si>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</si>
  <si>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</si>
  <si>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</si>
  <si>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</si>
  <si>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</si>
  <si>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</si>
  <si>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</si>
  <si>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</si>
  <si>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</si>
  <si>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</si>
  <si>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</si>
  <si>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</si>
  <si>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</si>
  <si>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</si>
  <si>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</si>
  <si>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järjestelmä-muutoksen tasaus vuodelle 2023</t>
  </si>
  <si>
    <t>5501 Peruspalvelujen valtionosuus ilman tasausta</t>
  </si>
  <si>
    <t>Koko maa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</si>
  <si>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</si>
  <si>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</si>
  <si>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</si>
  <si>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</si>
  <si>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</si>
  <si>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</si>
  <si>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</si>
  <si>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</si>
  <si>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</si>
  <si>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</si>
  <si>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</si>
  <si>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</si>
  <si>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</si>
  <si>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</si>
  <si>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</si>
  <si>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</si>
  <si>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</si>
  <si>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</si>
  <si>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</si>
  <si>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</si>
  <si>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</si>
  <si>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</si>
  <si>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</si>
  <si>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</si>
  <si>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</si>
  <si>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</si>
  <si>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</si>
  <si>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</si>
  <si>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</si>
  <si>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</si>
  <si>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</si>
  <si>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</si>
  <si>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</si>
  <si>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Manner-Suomi</t>
  </si>
  <si>
    <t xml:space="preserve">Muutos €/as. </t>
  </si>
  <si>
    <t>Hva</t>
  </si>
  <si>
    <t>Mk</t>
  </si>
  <si>
    <t>Asukasluku 31.12.2023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</si>
  <si>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</si>
  <si>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</si>
  <si>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</si>
  <si>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</si>
  <si>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Vos 2025 €/as.</t>
  </si>
  <si>
    <t>Väestö 31.12.2023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</si>
  <si>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</si>
  <si>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</si>
  <si>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</si>
  <si>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Vos 2025 yhteensä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</si>
  <si>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</si>
  <si>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</si>
  <si>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</si>
  <si>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</si>
  <si>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</si>
  <si>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</si>
  <si>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</si>
  <si>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</si>
  <si>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</si>
  <si>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</si>
  <si>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</si>
  <si>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</si>
  <si>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</si>
  <si>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</si>
  <si>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</si>
  <si>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</si>
  <si>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</si>
  <si>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</si>
  <si>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</si>
  <si>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</si>
  <si>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</si>
  <si>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</si>
  <si>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</si>
  <si>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5502   Verotuloihin perustuva valtionosuuden tasaus 2025</t>
  </si>
  <si>
    <t>5890 Verotulo-menetysten korvaus 2025</t>
  </si>
  <si>
    <t>Muutos</t>
  </si>
  <si>
    <t>Muutos, €</t>
  </si>
  <si>
    <t>Huom! %-muutos ei ole käyttökelpoinen jos negatiivista verrataan positiiviseen tai päinvastoin tai jos negatiivinen luku muuttuu</t>
  </si>
  <si>
    <t>Maa-kunta-nro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</si>
  <si>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</si>
  <si>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</si>
  <si>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</si>
  <si>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</si>
  <si>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</si>
  <si>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</si>
  <si>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</si>
  <si>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</si>
  <si>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</si>
  <si>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</si>
  <si>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</si>
  <si>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</si>
  <si>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</si>
  <si>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</si>
  <si>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</si>
  <si>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</si>
  <si>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</si>
  <si>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</si>
  <si>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</si>
  <si>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</si>
  <si>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</si>
  <si>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</si>
  <si>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</si>
  <si>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</si>
  <si>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</si>
  <si>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</si>
  <si>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</si>
  <si>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</si>
  <si>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</si>
  <si>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</si>
  <si>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</si>
  <si>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</si>
  <si>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</si>
  <si>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</si>
  <si>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</si>
  <si>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</si>
  <si>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</si>
  <si>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</si>
  <si>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</si>
  <si>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</si>
  <si>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</si>
  <si>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</si>
  <si>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</si>
  <si>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</si>
  <si>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</si>
  <si>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</si>
  <si>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</si>
  <si>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</si>
  <si>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</si>
  <si>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</si>
  <si>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</si>
  <si>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</si>
  <si>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</si>
  <si>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</si>
  <si>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</si>
  <si>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</si>
  <si>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</si>
  <si>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</si>
  <si>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</si>
  <si>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</si>
  <si>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</si>
  <si>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</si>
  <si>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</si>
  <si>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</si>
  <si>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</si>
  <si>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</si>
  <si>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</si>
  <si>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</si>
  <si>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</si>
  <si>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</si>
  <si>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</si>
  <si>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</si>
  <si>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</si>
  <si>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</si>
  <si>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</si>
  <si>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</si>
  <si>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</si>
  <si>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</si>
  <si>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</si>
  <si>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</si>
  <si>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</si>
  <si>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</si>
  <si>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</si>
  <si>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</si>
  <si>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</si>
  <si>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</si>
  <si>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</si>
  <si>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</si>
  <si>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</si>
  <si>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</si>
  <si>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</si>
  <si>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Työttömät ja palveluissa olevat</t>
  </si>
  <si>
    <t>Ikä 16+</t>
  </si>
  <si>
    <t>Ikä 18-64</t>
  </si>
  <si>
    <t>Hyvinvoinnin ja terveyden edistäminen (HYTE-kerroin)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</si>
  <si>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</si>
  <si>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</si>
  <si>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</si>
  <si>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</si>
  <si>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</si>
  <si>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</si>
  <si>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</si>
  <si>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</si>
  <si>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</si>
  <si>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</si>
  <si>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</si>
  <si>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</si>
  <si>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</si>
  <si>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</si>
  <si>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</si>
  <si>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</si>
  <si>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</si>
  <si>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</si>
  <si>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</si>
  <si>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</si>
  <si>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* Sote-erät ei ole virallinen valtionosuustermi, mutta käytetään tässä yleisnimityksenä sekä kuntakohtaisia että kaikille kunnille yhteisiä sote-uudistuksen seurauksena tulleita valtionosuuden osatekijöitä</t>
  </si>
  <si>
    <t>5701 Opetus- ja kulttuuritoimen valtionosuus 2025</t>
  </si>
  <si>
    <t>Valtionosuudet yhteensä 2025</t>
  </si>
  <si>
    <t>Kuntien valtionosuudet ja veromenetysten korvaukset 2026, yhteenveto</t>
  </si>
  <si>
    <t>Tiivistelmä VM:n ensimmäisestä ennakkollisesta valtionosuuslaskelmasta vuodelle 2026 + OKM:n valtionosuus vuoden 2025 vos-päätöksen mukaisesti</t>
  </si>
  <si>
    <t>Valtionosuuksien laskentatiedot vuodelle 2026 / VM 30.4.2025</t>
  </si>
  <si>
    <t xml:space="preserve">Kunnan  peruspalvelujen valtionosuus yhteensä (D+E) </t>
  </si>
  <si>
    <t>Kunnan valtionosuudet yhteensä (H+I)</t>
  </si>
  <si>
    <t>Valtionosuuksien muutos yhteensä € 2025-26</t>
  </si>
  <si>
    <t>Valtionosuudet 2025</t>
  </si>
  <si>
    <t>Aineiston nimi: Kuntien ennakolliset valtionosuudet 2026</t>
  </si>
  <si>
    <t>Asukasluku 31.12.2024</t>
  </si>
  <si>
    <t>Kuntien valtionosuudet yhteensä 2025-26, muutosvertailu</t>
  </si>
  <si>
    <t>Vos 2026 yhteensä</t>
  </si>
  <si>
    <t>Väestö 31.12.2024</t>
  </si>
  <si>
    <t>% vos:sta -26</t>
  </si>
  <si>
    <t>% väestöstä -25</t>
  </si>
  <si>
    <t>Vos 2026 €/as.</t>
  </si>
  <si>
    <t>Valtionosuuden osatekijöiden muutos 2025-26, € ja %</t>
  </si>
  <si>
    <t>Ikä 0–5</t>
  </si>
  <si>
    <t>Ikä 6</t>
  </si>
  <si>
    <t>Ikä 7–12</t>
  </si>
  <si>
    <t>Ikä 13–15</t>
  </si>
  <si>
    <t>0–5-vuotiaat</t>
  </si>
  <si>
    <t>7–12-vuotiaat</t>
  </si>
  <si>
    <t>13–15-vuotiaat</t>
  </si>
  <si>
    <t>16 vuotta täyttäneet</t>
  </si>
  <si>
    <t>18–64-vuotiaat</t>
  </si>
  <si>
    <t>Laskennalliset kustannukset, IKÄRAKENNE yhteensä, €</t>
  </si>
  <si>
    <t>6-vuotiaat</t>
  </si>
  <si>
    <t>Ikärakenne 2023-2024 ja ikärakenteen mukaiset laskennalliset kustannukset valtionosuuksissa 2025-26</t>
  </si>
  <si>
    <t>Muutos 2025-26</t>
  </si>
  <si>
    <t>Muutos 2025-26, €</t>
  </si>
  <si>
    <t>Muutos 2025-26, €/as.</t>
  </si>
  <si>
    <t>Vuosi:</t>
  </si>
  <si>
    <t>Perushinta:</t>
  </si>
  <si>
    <t>Ikäryhmä:</t>
  </si>
  <si>
    <t>Ennakolliset 2026</t>
  </si>
  <si>
    <t>Muutos 2026-25, €/asukas ja %</t>
  </si>
  <si>
    <t>Peruspalvelujen valtionosuus ilman tasausta 2025</t>
  </si>
  <si>
    <t>Peruspalvelujen valtionosuus ilman tasausta 2026</t>
  </si>
  <si>
    <t>5503   Verotuloihin perustuva valtionosuuden tasaus 2026</t>
  </si>
  <si>
    <t>5891 Verotulo-menetysten korvaus 2026</t>
  </si>
  <si>
    <t>VM:n valtionosuudet ja verotulo-menetysten korvaus yhteensä 2025</t>
  </si>
  <si>
    <t>VM:n valtionosuudet ja verotulo-menetysten korvaus yhteensä 2026</t>
  </si>
  <si>
    <t>5702 Opetus- ja kulttuuritoimen valtionosuus 2025</t>
  </si>
  <si>
    <t>Valtionosuudet yhteensä 2026</t>
  </si>
  <si>
    <t>5501 Peruspalvelujen valtionosuus ilman tasausta 2025</t>
  </si>
  <si>
    <t>5502 Peruspalvelujen valtionosuus ilman tasausta 2026</t>
  </si>
  <si>
    <t>Huom! Asukaskohtaiset luvut laskettu 2025 osalta 31.12.2023 asukasluvulla ja vuoden 2026 osalta 31.12.2024 asukasluvulla.</t>
  </si>
  <si>
    <t>Sote-erät vuosien 2023-26 valtionosuuksissa*</t>
  </si>
  <si>
    <t>Sote-uudistuksen järjestelmämuutoksen tasaus vuodelle 2026</t>
  </si>
  <si>
    <t>Sote-uudistuksen muutosrajoitin 2026</t>
  </si>
  <si>
    <t>Määräaikaisen v 2024 tehdyn lisäyksen takaisinperintä (1/3) 2026</t>
  </si>
  <si>
    <t>Jälkikäteistarkistuksesta johtuva valtionosuuden  lisäsiirtotarve vuodelta 2023, 501 milj. € (1/3) 2026</t>
  </si>
  <si>
    <t>Sote-erät yhteensä 2026</t>
  </si>
  <si>
    <t>Sote-erät vuosien 2023-26 valtionosuuksissa</t>
  </si>
  <si>
    <t>Kuntien valtionosuudet ja veromenetysten korvaukset €/as. 2026</t>
  </si>
  <si>
    <t>Valtionosuudet €/as. 2025</t>
  </si>
  <si>
    <t>5701 Opetus- ja kulttuuritoimen valtionosuus 2025 (ei ennakkolaskelmaa vuodesta 2026)</t>
  </si>
  <si>
    <t>Kotikuntakorvauksista ei ole vielä vuoden 2026 tietoja</t>
  </si>
  <si>
    <t>Kunta-numero</t>
  </si>
  <si>
    <t>Vos-leikkaus €/as.)</t>
  </si>
  <si>
    <t>Leikkaus-%</t>
  </si>
  <si>
    <t>"Valtionosuusjärjestelmän säästö" (=kehysriihessä päätetty leikkaus, -2%)</t>
  </si>
  <si>
    <t>Peruspalvejen valtionosuus yhteensä ilman vos-leikkausta</t>
  </si>
  <si>
    <t>Kunnan peruspalvelujen valtionosuus yht. €/as.</t>
  </si>
  <si>
    <t>Peruspalvelujen valtionosuus yht. ilman vos-leikkausta €/as.</t>
  </si>
  <si>
    <t>Valtionosuuteen tehtävän 75 miljoonan euron leikkauksen vaikutus</t>
  </si>
  <si>
    <t>Lähde: Valtionosuuksien laskentatiedot vuodelle 2026 / VM 30.4.2025</t>
  </si>
  <si>
    <t>"Säästö"-sarakkeen luvut löytyvät VM:n laskelman välilehdeltä "Lisäykset ja vähennykset"</t>
  </si>
  <si>
    <t>Lähde: VM:n valtionosuuslaskelmat 2025 ja 2026</t>
  </si>
  <si>
    <t>§</t>
  </si>
  <si>
    <t>OKM:n valtionosuusrahoitus 2025 OPH:n 22.4.2024 tietojen mukaan</t>
  </si>
  <si>
    <t>Aineiston tiedot: VM:n vuoden 2025 valtionosuuslaskelma 30.4.2025, Kuntaliiton tasauslaskelma 3.6.2025 ja OKM:n valtionosuudet vuodelle 2025, OPH 22.4.2025</t>
  </si>
  <si>
    <t>Valtionosuudetn yhteensä 2026</t>
  </si>
  <si>
    <t>HUOM! Tätä laskelmaa ei ole päivitetty, vaan kaikki VM:n laskelmaluvuilla</t>
  </si>
  <si>
    <t>Verotuloihin perustuva valtionosuuden tasaus on Kuntaliiton laskelma Verohallinnon 30.5.2025 ennakkotietojen mukaan.</t>
  </si>
  <si>
    <t>3.6.2025</t>
  </si>
  <si>
    <t>Muutosvertailut KL / Olli Riikonen 3.6.2025</t>
  </si>
  <si>
    <t>Siltä osin laskelma siis poikkeaa VM:n huhtikuun arviotietoihin perustuvasta laskelmasta.</t>
  </si>
  <si>
    <t>Kuntaliiton tasauslaskelma on erillisenä excel-tiedostona.</t>
  </si>
  <si>
    <t>Arvio 2026</t>
  </si>
  <si>
    <t>Kunnan peruspalvelujen valtionosuuden perushinnat 2015-26</t>
  </si>
  <si>
    <t>Opetus- ja kulttuuritoimen valtinosuuden keskimääräiset yksikköhinnat 2015-26*</t>
  </si>
  <si>
    <t>Lähde: OPH / Kuntaliiton arvio vuodelle 2026</t>
  </si>
  <si>
    <t>Päivämäärä (milloin aineisto on tuotettu tai tarkistettu): 13.6.2025</t>
  </si>
  <si>
    <t>Kuntaliiton julkaisu 13.6.2025</t>
  </si>
  <si>
    <t>Hva-nro</t>
  </si>
  <si>
    <t>Mk-nro</t>
  </si>
  <si>
    <t>VM:n ennakollinen valtionosuuslaskelma vuodelle 2026</t>
  </si>
  <si>
    <t>Kaikki laskentatekijät</t>
  </si>
  <si>
    <t>Laskennalliset kustannukset 2026, IKÄRAKENNE 31.12.2024 mukaan</t>
  </si>
  <si>
    <t>Laskennalliset kustannukset 2026; MUUT KRITEERIT</t>
  </si>
  <si>
    <t>Lisäykset ja vähennykset</t>
  </si>
  <si>
    <t>Ikärakenteen laskennalliset kustannukset ikäryhmittäin, €:</t>
  </si>
  <si>
    <t>Muut laskennalliset kustannukset, €</t>
  </si>
  <si>
    <t>Perushinnat:</t>
  </si>
  <si>
    <t>HYTE-kerroin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</si>
  <si>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</si>
  <si>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</si>
  <si>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</si>
  <si>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</si>
  <si>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</si>
  <si>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</si>
  <si>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lask. kustannukset yhteensä</t>
  </si>
  <si>
    <t>Ikärak.ja muut lask.kust.yht.</t>
  </si>
  <si>
    <t>Kunnan omarahoitusosuus</t>
  </si>
  <si>
    <t>Vos lask.kustannuksista</t>
  </si>
  <si>
    <t>Lisäosat yhteensä</t>
  </si>
  <si>
    <t>Aloittavien koulujen rahoitukseen liittyvä vähennys (-0,01 €/as)</t>
  </si>
  <si>
    <t>Kumulatiivinen verotuloihin perustuvan tasauksen muutoksen neutralisointi</t>
  </si>
  <si>
    <t>Kunnan rahoitusosuus perustoimeentulotuesta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</si>
  <si>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</si>
  <si>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</si>
  <si>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</si>
  <si>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Valtionosuusjärjestelmän säästö (Lisätoimet 2025), -2%</t>
  </si>
  <si>
    <t>Määräaikainen vähennys tehtävien vähentämiseen liittyen</t>
  </si>
  <si>
    <t>TE25: Kunnan työttömyysetuuksien rahoitusvastuun laajentamisen korvaus</t>
  </si>
  <si>
    <t>TE25: Uudistuksen rahoituksen siirtymäajan porrastus (25 % kustannusperusteinen / 75 % vos-kriteerit)</t>
  </si>
  <si>
    <t>Lisäykset ja vähennykset yhteensä</t>
  </si>
  <si>
    <t>Valtionosuus ennen verotuloihin perustuvaa tasausta</t>
  </si>
  <si>
    <t>Verotuloihin perustuva valtionosuuden tasaus</t>
  </si>
  <si>
    <t>Peruspalvelujen valtionosuus yhteensä</t>
  </si>
  <si>
    <t>Verotulo-menetysten korvaus</t>
  </si>
  <si>
    <t>VM-vos ja veromenetysten korvaus yht.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</si>
</sst>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6" formatCode="#,##0\ &quot;€&quot;;[Red]\-#,##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\ &quot;€&quot;"/>
    <numFmt numFmtId="170" formatCode="#,##0.00_ ;[Red]\-#,##0.00\ "/>
    <numFmt numFmtId="171" formatCode="0.00000"/>
    <numFmt numFmtId="172" formatCode="0_ ;[Red]\-0\ "/>
    <numFmt numFmtId="173" formatCode="0.000\ %"/>
  </numFmts>
  <fonts count="176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b/>
      <sz val="9"/>
      <name val="Work Sans"/>
      <scheme val="minor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FFFF"/>
      <name val="Work Sans"/>
      <scheme val="minor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FFFFFF"/>
      <name val="Arial"/>
      <family val="2"/>
    </font>
    <font>
      <i/>
      <sz val="9"/>
      <name val="Work Sans"/>
      <family val="2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i/>
      <sz val="16"/>
      <color theme="10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4"/>
      <color rgb="FF000000"/>
      <name val="Work Sans"/>
      <scheme val="minor"/>
    </font>
    <font>
      <b/>
      <sz val="14"/>
      <color rgb="FF00000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b/>
      <sz val="14"/>
      <color rgb="FFFFFFFF"/>
      <name val="Arial"/>
      <family val="2"/>
    </font>
    <font>
      <sz val="14"/>
      <name val="Work Sans"/>
      <family val="2"/>
      <scheme val="minor"/>
    </font>
    <font>
      <b/>
      <i/>
      <sz val="11"/>
      <color rgb="FFFF0000"/>
      <name val="Arial"/>
      <family val="2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u/>
      <sz val="12"/>
      <color theme="5" tint="-0.499984740745262"/>
      <name val="Work Sans"/>
      <scheme val="minor"/>
    </font>
    <font>
      <u/>
      <sz val="12"/>
      <name val="Work Sans"/>
      <scheme val="minor"/>
    </font>
    <font>
      <b/>
      <u/>
      <sz val="12"/>
      <color theme="5" tint="-0.499984740745262"/>
      <name val="Work Sans"/>
      <scheme val="minor"/>
    </font>
    <font>
      <b/>
      <sz val="26"/>
      <color theme="4"/>
      <name val="Work Sans"/>
      <scheme val="minor"/>
    </font>
    <font>
      <b/>
      <sz val="12"/>
      <color theme="4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i/>
      <sz val="11"/>
      <color theme="1"/>
      <name val="Arial"/>
      <family val="2"/>
    </font>
    <font>
      <sz val="36"/>
      <color rgb="FF000000"/>
      <name val="Work Sans"/>
    </font>
    <font>
      <sz val="36"/>
      <color theme="5" tint="-0.499984740745262"/>
      <name val="Work Sans"/>
      <family val="2"/>
      <scheme val="minor"/>
    </font>
    <font>
      <b/>
      <sz val="36"/>
      <color rgb="FF000000"/>
      <name val="Arial Narrow"/>
      <family val="2"/>
    </font>
    <font>
      <b/>
      <sz val="36"/>
      <name val="Arial Narrow"/>
      <family val="2"/>
    </font>
    <font>
      <sz val="36"/>
      <color rgb="FF000000"/>
      <name val="Arial Narrow"/>
      <family val="2"/>
    </font>
    <font>
      <sz val="36"/>
      <name val="Arial Narrow"/>
      <family val="2"/>
    </font>
    <font>
      <sz val="36"/>
      <color theme="1"/>
      <name val="Arial"/>
      <family val="2"/>
    </font>
    <font>
      <b/>
      <sz val="36"/>
      <color theme="1"/>
      <name val="Arial"/>
      <family val="2"/>
    </font>
    <font>
      <sz val="14"/>
      <color rgb="FF000000"/>
      <name val="Work Sans"/>
    </font>
    <font>
      <sz val="11"/>
      <color theme="1"/>
      <name val="Arial Narrow"/>
      <family val="2"/>
    </font>
    <font>
      <b/>
      <i/>
      <sz val="11"/>
      <color rgb="FFFF0000"/>
      <name val="Arial Narrow"/>
      <family val="2"/>
    </font>
    <font>
      <sz val="11"/>
      <color theme="1"/>
      <name val="Arial"/>
      <family val="2"/>
    </font>
    <font>
      <sz val="12"/>
      <color theme="5" tint="-0.499984740745262"/>
      <name val="Work Sans"/>
      <family val="2"/>
      <scheme val="minor"/>
    </font>
    <font>
      <sz val="20"/>
      <name val="Arial Narrow"/>
      <family val="2"/>
    </font>
    <font>
      <sz val="20"/>
      <name val="Work Sans"/>
    </font>
    <font>
      <b/>
      <sz val="20"/>
      <name val="Arial Narrow"/>
      <family val="2"/>
    </font>
    <font>
      <b/>
      <sz val="20"/>
      <name val="Work Sans"/>
    </font>
    <font>
      <b/>
      <sz val="11"/>
      <color rgb="FFFF0000"/>
      <name val="Arial Narrow"/>
      <family val="2"/>
    </font>
    <font>
      <b/>
      <sz val="11"/>
      <color theme="1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35" fillId="0" borderId="0" applyNumberFormat="0" applyFill="0" applyBorder="0" applyAlignment="0" applyProtection="0"/>
    <xf numFmtId="0" fontId="4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60" fillId="0" borderId="0"/>
    <xf numFmtId="0" fontId="5" fillId="0" borderId="0"/>
    <xf numFmtId="165" fontId="5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3" fillId="0" borderId="0"/>
    <xf numFmtId="0" fontId="4" fillId="0" borderId="0"/>
    <xf numFmtId="0" fontId="75" fillId="0" borderId="0"/>
    <xf numFmtId="0" fontId="76" fillId="0" borderId="20" applyNumberFormat="0" applyFill="0" applyAlignment="0" applyProtection="0"/>
    <xf numFmtId="43" fontId="5" fillId="0" borderId="0" applyFont="0" applyFill="0" applyBorder="0" applyAlignment="0" applyProtection="0"/>
    <xf numFmtId="0" fontId="77" fillId="0" borderId="21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494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5" fillId="0" borderId="0" xfId="0" applyFont="1"/>
    <xf numFmtId="3" fontId="26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0" fontId="26" fillId="0" borderId="0" xfId="0" applyFont="1" applyAlignment="1">
      <alignment horizontal="right"/>
    </xf>
    <xf numFmtId="0" fontId="28" fillId="0" borderId="0" xfId="0" applyFont="1"/>
    <xf numFmtId="166" fontId="28" fillId="0" borderId="0" xfId="0" applyNumberFormat="1" applyFont="1"/>
    <xf numFmtId="3" fontId="31" fillId="0" borderId="0" xfId="0" applyNumberFormat="1" applyFont="1"/>
    <xf numFmtId="3" fontId="30" fillId="0" borderId="0" xfId="0" applyNumberFormat="1" applyFont="1" applyAlignment="1">
      <alignment horizontal="right"/>
    </xf>
    <xf numFmtId="166" fontId="30" fillId="0" borderId="0" xfId="0" applyNumberFormat="1" applyFont="1"/>
    <xf numFmtId="3" fontId="28" fillId="0" borderId="0" xfId="0" applyNumberFormat="1" applyFont="1"/>
    <xf numFmtId="16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6" fillId="0" borderId="0" xfId="0" applyFont="1"/>
    <xf numFmtId="3" fontId="30" fillId="0" borderId="0" xfId="0" applyNumberFormat="1" applyFont="1"/>
    <xf numFmtId="166" fontId="30" fillId="0" borderId="0" xfId="0" applyNumberFormat="1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0" fontId="38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42" fillId="0" borderId="0" xfId="0" applyFont="1"/>
    <xf numFmtId="3" fontId="32" fillId="0" borderId="0" xfId="0" applyNumberFormat="1" applyFont="1" applyAlignment="1">
      <alignment horizontal="right"/>
    </xf>
    <xf numFmtId="3" fontId="34" fillId="15" borderId="0" xfId="0" applyNumberFormat="1" applyFont="1" applyFill="1" applyAlignment="1">
      <alignment horizontal="center" vertical="center" wrapText="1"/>
    </xf>
    <xf numFmtId="0" fontId="34" fillId="15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46" fillId="0" borderId="0" xfId="0" applyFont="1" applyAlignment="1">
      <alignment horizontal="left"/>
    </xf>
    <xf numFmtId="0" fontId="47" fillId="0" borderId="0" xfId="0" applyFont="1"/>
    <xf numFmtId="0" fontId="45" fillId="0" borderId="0" xfId="0" applyFont="1"/>
    <xf numFmtId="3" fontId="49" fillId="0" borderId="0" xfId="0" applyNumberFormat="1" applyFont="1"/>
    <xf numFmtId="0" fontId="54" fillId="0" borderId="0" xfId="0" applyFont="1"/>
    <xf numFmtId="3" fontId="54" fillId="0" borderId="0" xfId="0" applyNumberFormat="1" applyFont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49" fillId="0" borderId="0" xfId="0" applyFont="1"/>
    <xf numFmtId="0" fontId="28" fillId="21" borderId="0" xfId="0" applyFont="1" applyFill="1" applyAlignment="1">
      <alignment horizontal="center" vertical="center" wrapText="1"/>
    </xf>
    <xf numFmtId="0" fontId="48" fillId="0" borderId="0" xfId="0" applyFont="1"/>
    <xf numFmtId="0" fontId="48" fillId="0" borderId="0" xfId="0" applyFont="1" applyAlignment="1">
      <alignment horizontal="right"/>
    </xf>
    <xf numFmtId="0" fontId="57" fillId="0" borderId="0" xfId="0" applyFont="1"/>
    <xf numFmtId="0" fontId="43" fillId="0" borderId="0" xfId="35" applyFont="1"/>
    <xf numFmtId="3" fontId="47" fillId="0" borderId="0" xfId="0" applyNumberFormat="1" applyFont="1"/>
    <xf numFmtId="0" fontId="59" fillId="0" borderId="0" xfId="0" applyFont="1"/>
    <xf numFmtId="0" fontId="14" fillId="0" borderId="0" xfId="0" applyFont="1"/>
    <xf numFmtId="166" fontId="30" fillId="0" borderId="16" xfId="0" applyNumberFormat="1" applyFont="1" applyBorder="1"/>
    <xf numFmtId="166" fontId="28" fillId="0" borderId="16" xfId="0" applyNumberFormat="1" applyFont="1" applyBorder="1"/>
    <xf numFmtId="3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0" fontId="35" fillId="0" borderId="0" xfId="35"/>
    <xf numFmtId="0" fontId="65" fillId="0" borderId="0" xfId="0" applyFont="1"/>
    <xf numFmtId="0" fontId="68" fillId="0" borderId="0" xfId="0" applyFont="1"/>
    <xf numFmtId="0" fontId="30" fillId="0" borderId="0" xfId="39" applyFont="1" applyProtection="1">
      <protection locked="0"/>
    </xf>
    <xf numFmtId="14" fontId="49" fillId="0" borderId="0" xfId="0" applyNumberFormat="1" applyFont="1" applyAlignment="1">
      <alignment horizontal="left"/>
    </xf>
    <xf numFmtId="4" fontId="45" fillId="0" borderId="0" xfId="0" applyNumberFormat="1" applyFont="1"/>
    <xf numFmtId="0" fontId="71" fillId="0" borderId="0" xfId="0" applyFont="1"/>
    <xf numFmtId="0" fontId="72" fillId="0" borderId="0" xfId="0" applyFont="1"/>
    <xf numFmtId="0" fontId="73" fillId="0" borderId="0" xfId="0" applyFont="1" applyAlignment="1">
      <alignment horizontal="center" wrapText="1"/>
    </xf>
    <xf numFmtId="0" fontId="68" fillId="0" borderId="17" xfId="0" applyFont="1" applyBorder="1"/>
    <xf numFmtId="4" fontId="67" fillId="0" borderId="0" xfId="0" applyNumberFormat="1" applyFont="1" applyAlignment="1">
      <alignment horizontal="right"/>
    </xf>
    <xf numFmtId="0" fontId="67" fillId="0" borderId="0" xfId="0" applyFont="1" applyAlignment="1">
      <alignment horizontal="right"/>
    </xf>
    <xf numFmtId="0" fontId="67" fillId="0" borderId="17" xfId="0" applyFont="1" applyBorder="1" applyAlignment="1">
      <alignment horizontal="right"/>
    </xf>
    <xf numFmtId="4" fontId="67" fillId="0" borderId="0" xfId="0" applyNumberFormat="1" applyFont="1"/>
    <xf numFmtId="170" fontId="67" fillId="0" borderId="0" xfId="0" applyNumberFormat="1" applyFont="1" applyAlignment="1">
      <alignment horizontal="right"/>
    </xf>
    <xf numFmtId="0" fontId="67" fillId="0" borderId="0" xfId="0" applyFont="1"/>
    <xf numFmtId="4" fontId="67" fillId="0" borderId="17" xfId="0" applyNumberFormat="1" applyFont="1" applyBorder="1" applyAlignment="1">
      <alignment horizontal="right"/>
    </xf>
    <xf numFmtId="0" fontId="67" fillId="0" borderId="17" xfId="0" applyFont="1" applyBorder="1"/>
    <xf numFmtId="4" fontId="67" fillId="0" borderId="0" xfId="36" applyNumberFormat="1" applyFont="1" applyAlignment="1">
      <alignment horizontal="right"/>
    </xf>
    <xf numFmtId="4" fontId="67" fillId="0" borderId="17" xfId="27" applyNumberFormat="1" applyFont="1" applyFill="1" applyBorder="1" applyAlignment="1">
      <alignment horizontal="right"/>
    </xf>
    <xf numFmtId="4" fontId="67" fillId="0" borderId="17" xfId="0" applyNumberFormat="1" applyFont="1" applyBorder="1"/>
    <xf numFmtId="0" fontId="53" fillId="0" borderId="0" xfId="0" applyFont="1" applyAlignment="1">
      <alignment horizontal="right"/>
    </xf>
    <xf numFmtId="4" fontId="67" fillId="0" borderId="17" xfId="0" applyNumberFormat="1" applyFont="1" applyBorder="1" applyAlignment="1">
      <alignment wrapText="1"/>
    </xf>
    <xf numFmtId="0" fontId="67" fillId="0" borderId="0" xfId="36" applyFont="1"/>
    <xf numFmtId="4" fontId="67" fillId="0" borderId="0" xfId="40" applyNumberFormat="1" applyFont="1" applyProtection="1">
      <protection locked="0"/>
    </xf>
    <xf numFmtId="4" fontId="67" fillId="0" borderId="0" xfId="40" applyNumberFormat="1" applyFont="1"/>
    <xf numFmtId="0" fontId="34" fillId="14" borderId="0" xfId="0" applyFont="1" applyFill="1" applyAlignment="1">
      <alignment horizontal="center" vertical="center" wrapText="1"/>
    </xf>
    <xf numFmtId="3" fontId="34" fillId="1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74" fillId="19" borderId="0" xfId="0" applyNumberFormat="1" applyFont="1" applyFill="1" applyAlignment="1">
      <alignment horizontal="center" vertical="center" wrapText="1"/>
    </xf>
    <xf numFmtId="0" fontId="65" fillId="0" borderId="0" xfId="1" applyFont="1" applyFill="1" applyBorder="1" applyAlignment="1">
      <alignment horizontal="left"/>
    </xf>
    <xf numFmtId="3" fontId="31" fillId="0" borderId="16" xfId="0" applyNumberFormat="1" applyFont="1" applyBorder="1" applyAlignment="1">
      <alignment horizontal="right"/>
    </xf>
    <xf numFmtId="0" fontId="28" fillId="0" borderId="16" xfId="0" applyFont="1" applyBorder="1"/>
    <xf numFmtId="166" fontId="30" fillId="0" borderId="16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horizontal="right"/>
    </xf>
    <xf numFmtId="3" fontId="31" fillId="0" borderId="19" xfId="0" applyNumberFormat="1" applyFont="1" applyBorder="1" applyAlignment="1">
      <alignment horizontal="right"/>
    </xf>
    <xf numFmtId="0" fontId="28" fillId="0" borderId="19" xfId="0" applyFont="1" applyBorder="1"/>
    <xf numFmtId="166" fontId="30" fillId="0" borderId="19" xfId="0" applyNumberFormat="1" applyFont="1" applyBorder="1"/>
    <xf numFmtId="166" fontId="30" fillId="0" borderId="19" xfId="0" applyNumberFormat="1" applyFont="1" applyBorder="1" applyAlignment="1">
      <alignment horizontal="right" vertical="top"/>
    </xf>
    <xf numFmtId="166" fontId="30" fillId="0" borderId="19" xfId="0" applyNumberFormat="1" applyFont="1" applyBorder="1" applyAlignment="1">
      <alignment horizontal="right"/>
    </xf>
    <xf numFmtId="166" fontId="28" fillId="22" borderId="16" xfId="0" applyNumberFormat="1" applyFont="1" applyFill="1" applyBorder="1" applyAlignment="1">
      <alignment horizontal="right" vertical="top"/>
    </xf>
    <xf numFmtId="166" fontId="30" fillId="0" borderId="16" xfId="39" applyNumberFormat="1" applyFont="1" applyBorder="1" applyProtection="1">
      <protection locked="0"/>
    </xf>
    <xf numFmtId="166" fontId="30" fillId="0" borderId="16" xfId="39" applyNumberFormat="1" applyFont="1" applyBorder="1" applyAlignment="1" applyProtection="1">
      <alignment horizontal="right"/>
      <protection locked="0"/>
    </xf>
    <xf numFmtId="166" fontId="28" fillId="22" borderId="19" xfId="0" applyNumberFormat="1" applyFont="1" applyFill="1" applyBorder="1" applyAlignment="1">
      <alignment horizontal="right" vertical="top"/>
    </xf>
    <xf numFmtId="166" fontId="30" fillId="0" borderId="19" xfId="39" applyNumberFormat="1" applyFont="1" applyBorder="1" applyProtection="1">
      <protection locked="0"/>
    </xf>
    <xf numFmtId="168" fontId="30" fillId="21" borderId="16" xfId="0" applyNumberFormat="1" applyFont="1" applyFill="1" applyBorder="1" applyAlignment="1">
      <alignment vertical="top"/>
    </xf>
    <xf numFmtId="0" fontId="70" fillId="0" borderId="0" xfId="0" applyFont="1"/>
    <xf numFmtId="0" fontId="65" fillId="0" borderId="0" xfId="0" applyFont="1" applyAlignment="1">
      <alignment horizontal="left"/>
    </xf>
    <xf numFmtId="166" fontId="31" fillId="0" borderId="16" xfId="0" applyNumberFormat="1" applyFont="1" applyBorder="1" applyAlignment="1">
      <alignment horizontal="right"/>
    </xf>
    <xf numFmtId="166" fontId="30" fillId="0" borderId="18" xfId="0" applyNumberFormat="1" applyFont="1" applyBorder="1" applyAlignment="1">
      <alignment horizontal="right"/>
    </xf>
    <xf numFmtId="0" fontId="69" fillId="0" borderId="0" xfId="0" applyFont="1" applyAlignment="1">
      <alignment vertical="center"/>
    </xf>
    <xf numFmtId="0" fontId="78" fillId="0" borderId="0" xfId="1" applyFont="1" applyFill="1" applyBorder="1" applyAlignment="1">
      <alignment horizontal="left"/>
    </xf>
    <xf numFmtId="166" fontId="30" fillId="0" borderId="23" xfId="0" applyNumberFormat="1" applyFont="1" applyBorder="1" applyAlignment="1">
      <alignment horizontal="right"/>
    </xf>
    <xf numFmtId="166" fontId="30" fillId="19" borderId="23" xfId="0" applyNumberFormat="1" applyFont="1" applyFill="1" applyBorder="1"/>
    <xf numFmtId="166" fontId="30" fillId="19" borderId="18" xfId="0" applyNumberFormat="1" applyFont="1" applyFill="1" applyBorder="1"/>
    <xf numFmtId="166" fontId="30" fillId="0" borderId="24" xfId="0" applyNumberFormat="1" applyFont="1" applyBorder="1" applyAlignment="1">
      <alignment horizontal="right" vertical="top"/>
    </xf>
    <xf numFmtId="166" fontId="30" fillId="0" borderId="22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vertical="top"/>
    </xf>
    <xf numFmtId="14" fontId="79" fillId="0" borderId="0" xfId="35" quotePrefix="1" applyNumberFormat="1" applyFont="1" applyFill="1" applyBorder="1" applyAlignment="1">
      <alignment horizontal="left"/>
    </xf>
    <xf numFmtId="10" fontId="30" fillId="0" borderId="16" xfId="0" applyNumberFormat="1" applyFont="1" applyBorder="1" applyAlignment="1">
      <alignment vertical="top"/>
    </xf>
    <xf numFmtId="0" fontId="28" fillId="0" borderId="16" xfId="0" applyFont="1" applyBorder="1" applyAlignment="1">
      <alignment horizontal="right" vertical="top"/>
    </xf>
    <xf numFmtId="0" fontId="28" fillId="0" borderId="16" xfId="0" applyFont="1" applyBorder="1" applyAlignment="1">
      <alignment vertical="top"/>
    </xf>
    <xf numFmtId="166" fontId="28" fillId="0" borderId="16" xfId="0" applyNumberFormat="1" applyFont="1" applyBorder="1" applyAlignment="1">
      <alignment vertical="top"/>
    </xf>
    <xf numFmtId="166" fontId="28" fillId="0" borderId="16" xfId="0" applyNumberFormat="1" applyFont="1" applyBorder="1" applyAlignment="1">
      <alignment horizontal="right" vertical="top"/>
    </xf>
    <xf numFmtId="166" fontId="28" fillId="19" borderId="16" xfId="0" applyNumberFormat="1" applyFont="1" applyFill="1" applyBorder="1" applyAlignment="1">
      <alignment vertical="top"/>
    </xf>
    <xf numFmtId="0" fontId="28" fillId="0" borderId="0" xfId="0" applyFont="1" applyAlignment="1">
      <alignment vertical="top"/>
    </xf>
    <xf numFmtId="166" fontId="28" fillId="21" borderId="16" xfId="0" applyNumberFormat="1" applyFont="1" applyFill="1" applyBorder="1" applyAlignment="1">
      <alignment vertical="top"/>
    </xf>
    <xf numFmtId="168" fontId="28" fillId="21" borderId="16" xfId="0" applyNumberFormat="1" applyFont="1" applyFill="1" applyBorder="1" applyAlignment="1">
      <alignment vertical="top"/>
    </xf>
    <xf numFmtId="3" fontId="28" fillId="21" borderId="16" xfId="0" applyNumberFormat="1" applyFont="1" applyFill="1" applyBorder="1" applyAlignment="1">
      <alignment vertical="top"/>
    </xf>
    <xf numFmtId="166" fontId="28" fillId="21" borderId="19" xfId="0" applyNumberFormat="1" applyFont="1" applyFill="1" applyBorder="1" applyAlignment="1">
      <alignment vertical="top"/>
    </xf>
    <xf numFmtId="168" fontId="30" fillId="21" borderId="19" xfId="0" applyNumberFormat="1" applyFont="1" applyFill="1" applyBorder="1" applyAlignment="1">
      <alignment vertical="top"/>
    </xf>
    <xf numFmtId="0" fontId="69" fillId="0" borderId="25" xfId="0" applyFont="1" applyBorder="1" applyAlignment="1">
      <alignment horizontal="center" vertical="center" wrapText="1"/>
    </xf>
    <xf numFmtId="0" fontId="69" fillId="22" borderId="25" xfId="0" applyFont="1" applyFill="1" applyBorder="1" applyAlignment="1">
      <alignment horizontal="center" vertical="center" wrapText="1"/>
    </xf>
    <xf numFmtId="166" fontId="69" fillId="0" borderId="25" xfId="0" applyNumberFormat="1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vertical="top"/>
    </xf>
    <xf numFmtId="10" fontId="28" fillId="0" borderId="16" xfId="0" applyNumberFormat="1" applyFont="1" applyBorder="1" applyAlignment="1">
      <alignment vertical="top"/>
    </xf>
    <xf numFmtId="0" fontId="81" fillId="0" borderId="0" xfId="0" applyFont="1"/>
    <xf numFmtId="0" fontId="80" fillId="0" borderId="0" xfId="0" applyFont="1"/>
    <xf numFmtId="166" fontId="30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166" fontId="28" fillId="0" borderId="0" xfId="0" applyNumberFormat="1" applyFont="1" applyAlignment="1">
      <alignment vertical="top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top"/>
    </xf>
    <xf numFmtId="166" fontId="28" fillId="0" borderId="0" xfId="0" applyNumberFormat="1" applyFont="1" applyAlignment="1">
      <alignment horizontal="right" vertical="top"/>
    </xf>
    <xf numFmtId="0" fontId="30" fillId="0" borderId="0" xfId="0" applyFont="1" applyAlignment="1">
      <alignment vertical="top"/>
    </xf>
    <xf numFmtId="166" fontId="30" fillId="0" borderId="0" xfId="0" applyNumberFormat="1" applyFont="1" applyAlignment="1">
      <alignment horizontal="right" vertical="top"/>
    </xf>
    <xf numFmtId="0" fontId="30" fillId="0" borderId="0" xfId="39" applyFont="1" applyAlignment="1" applyProtection="1">
      <alignment horizontal="right"/>
      <protection locked="0"/>
    </xf>
    <xf numFmtId="0" fontId="85" fillId="0" borderId="0" xfId="0" applyFont="1"/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14" fontId="82" fillId="0" borderId="0" xfId="0" applyNumberFormat="1" applyFont="1" applyAlignment="1">
      <alignment horizontal="left"/>
    </xf>
    <xf numFmtId="10" fontId="29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/>
    </xf>
    <xf numFmtId="166" fontId="30" fillId="0" borderId="0" xfId="0" applyNumberFormat="1" applyFont="1" applyAlignment="1">
      <alignment vertical="top"/>
    </xf>
    <xf numFmtId="166" fontId="30" fillId="17" borderId="0" xfId="0" applyNumberFormat="1" applyFont="1" applyFill="1" applyAlignment="1">
      <alignment horizontal="center" wrapText="1"/>
    </xf>
    <xf numFmtId="166" fontId="28" fillId="17" borderId="0" xfId="0" applyNumberFormat="1" applyFont="1" applyFill="1" applyAlignment="1">
      <alignment horizontal="center" wrapText="1"/>
    </xf>
    <xf numFmtId="3" fontId="30" fillId="21" borderId="0" xfId="0" applyNumberFormat="1" applyFont="1" applyFill="1" applyAlignment="1">
      <alignment horizontal="center" wrapText="1"/>
    </xf>
    <xf numFmtId="166" fontId="30" fillId="21" borderId="0" xfId="0" applyNumberFormat="1" applyFont="1" applyFill="1" applyAlignment="1">
      <alignment horizontal="center" wrapText="1"/>
    </xf>
    <xf numFmtId="166" fontId="28" fillId="21" borderId="0" xfId="0" applyNumberFormat="1" applyFont="1" applyFill="1" applyAlignment="1">
      <alignment horizontal="center" wrapText="1"/>
    </xf>
    <xf numFmtId="0" fontId="86" fillId="0" borderId="0" xfId="0" applyFont="1"/>
    <xf numFmtId="166" fontId="30" fillId="16" borderId="0" xfId="0" applyNumberFormat="1" applyFont="1" applyFill="1" applyAlignment="1">
      <alignment horizontal="center" wrapText="1"/>
    </xf>
    <xf numFmtId="166" fontId="83" fillId="16" borderId="0" xfId="0" applyNumberFormat="1" applyFont="1" applyFill="1" applyAlignment="1">
      <alignment horizontal="center" wrapText="1"/>
    </xf>
    <xf numFmtId="0" fontId="30" fillId="16" borderId="0" xfId="0" applyFont="1" applyFill="1" applyAlignment="1">
      <alignment horizontal="center" wrapText="1"/>
    </xf>
    <xf numFmtId="0" fontId="28" fillId="16" borderId="0" xfId="0" applyFont="1" applyFill="1" applyAlignment="1">
      <alignment horizontal="center" wrapText="1"/>
    </xf>
    <xf numFmtId="0" fontId="87" fillId="0" borderId="0" xfId="0" applyFont="1"/>
    <xf numFmtId="0" fontId="55" fillId="0" borderId="0" xfId="0" applyFont="1"/>
    <xf numFmtId="166" fontId="55" fillId="0" borderId="16" xfId="0" applyNumberFormat="1" applyFont="1" applyBorder="1" applyAlignment="1">
      <alignment vertical="top"/>
    </xf>
    <xf numFmtId="168" fontId="55" fillId="0" borderId="16" xfId="0" applyNumberFormat="1" applyFont="1" applyBorder="1" applyAlignment="1">
      <alignment vertical="top"/>
    </xf>
    <xf numFmtId="10" fontId="55" fillId="0" borderId="16" xfId="0" applyNumberFormat="1" applyFont="1" applyBorder="1" applyAlignment="1">
      <alignment vertical="top"/>
    </xf>
    <xf numFmtId="0" fontId="88" fillId="0" borderId="0" xfId="1" applyFont="1" applyFill="1" applyBorder="1" applyAlignment="1">
      <alignment horizontal="left"/>
    </xf>
    <xf numFmtId="0" fontId="15" fillId="0" borderId="0" xfId="0" applyFont="1"/>
    <xf numFmtId="0" fontId="89" fillId="0" borderId="0" xfId="0" applyFont="1"/>
    <xf numFmtId="0" fontId="30" fillId="15" borderId="0" xfId="0" applyFont="1" applyFill="1"/>
    <xf numFmtId="0" fontId="30" fillId="15" borderId="0" xfId="0" applyFont="1" applyFill="1" applyAlignment="1">
      <alignment vertical="top"/>
    </xf>
    <xf numFmtId="0" fontId="0" fillId="0" borderId="0" xfId="0" applyAlignment="1">
      <alignment vertical="top"/>
    </xf>
    <xf numFmtId="166" fontId="28" fillId="22" borderId="16" xfId="0" applyNumberFormat="1" applyFont="1" applyFill="1" applyBorder="1" applyAlignment="1">
      <alignment vertical="top"/>
    </xf>
    <xf numFmtId="168" fontId="28" fillId="0" borderId="16" xfId="0" applyNumberFormat="1" applyFont="1" applyBorder="1" applyAlignment="1">
      <alignment vertical="top"/>
    </xf>
    <xf numFmtId="0" fontId="39" fillId="0" borderId="0" xfId="35" applyFont="1"/>
    <xf numFmtId="0" fontId="90" fillId="0" borderId="0" xfId="1" applyFont="1" applyFill="1" applyBorder="1" applyAlignment="1">
      <alignment horizontal="left"/>
    </xf>
    <xf numFmtId="0" fontId="91" fillId="0" borderId="0" xfId="0" applyFont="1"/>
    <xf numFmtId="0" fontId="66" fillId="0" borderId="0" xfId="35" applyFont="1" applyBorder="1" applyAlignment="1">
      <alignment vertical="center"/>
    </xf>
    <xf numFmtId="0" fontId="92" fillId="0" borderId="0" xfId="0" applyFont="1"/>
    <xf numFmtId="0" fontId="58" fillId="0" borderId="0" xfId="0" applyFont="1"/>
    <xf numFmtId="166" fontId="28" fillId="0" borderId="0" xfId="0" applyNumberFormat="1" applyFont="1" applyAlignment="1">
      <alignment horizontal="right"/>
    </xf>
    <xf numFmtId="3" fontId="33" fillId="0" borderId="0" xfId="0" applyNumberFormat="1" applyFont="1"/>
    <xf numFmtId="3" fontId="93" fillId="0" borderId="0" xfId="0" applyNumberFormat="1" applyFont="1"/>
    <xf numFmtId="0" fontId="28" fillId="0" borderId="0" xfId="0" applyFont="1" applyAlignment="1">
      <alignment horizontal="left" wrapText="1"/>
    </xf>
    <xf numFmtId="3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11" fillId="23" borderId="0" xfId="0" applyFont="1" applyFill="1"/>
    <xf numFmtId="168" fontId="30" fillId="0" borderId="16" xfId="0" applyNumberFormat="1" applyFont="1" applyBorder="1" applyAlignment="1">
      <alignment vertical="top"/>
    </xf>
    <xf numFmtId="166" fontId="30" fillId="0" borderId="23" xfId="0" applyNumberFormat="1" applyFont="1" applyBorder="1"/>
    <xf numFmtId="4" fontId="0" fillId="0" borderId="0" xfId="0" applyNumberFormat="1"/>
    <xf numFmtId="14" fontId="72" fillId="0" borderId="0" xfId="0" applyNumberFormat="1" applyFont="1" applyAlignment="1">
      <alignment horizontal="left"/>
    </xf>
    <xf numFmtId="0" fontId="95" fillId="0" borderId="0" xfId="0" applyFont="1"/>
    <xf numFmtId="3" fontId="67" fillId="0" borderId="0" xfId="0" applyNumberFormat="1" applyFont="1"/>
    <xf numFmtId="0" fontId="0" fillId="0" borderId="0" xfId="0" applyAlignment="1">
      <alignment horizontal="right"/>
    </xf>
    <xf numFmtId="170" fontId="67" fillId="0" borderId="0" xfId="0" applyNumberFormat="1" applyFont="1"/>
    <xf numFmtId="0" fontId="0" fillId="0" borderId="0" xfId="0" applyAlignment="1">
      <alignment horizontal="left"/>
    </xf>
    <xf numFmtId="0" fontId="67" fillId="0" borderId="0" xfId="0" applyFont="1" applyAlignment="1">
      <alignment horizontal="left"/>
    </xf>
    <xf numFmtId="0" fontId="0" fillId="6" borderId="0" xfId="0" applyFill="1"/>
    <xf numFmtId="4" fontId="94" fillId="0" borderId="0" xfId="0" applyNumberFormat="1" applyFont="1"/>
    <xf numFmtId="0" fontId="94" fillId="0" borderId="0" xfId="0" applyFont="1" applyAlignment="1">
      <alignment horizontal="left"/>
    </xf>
    <xf numFmtId="0" fontId="68" fillId="0" borderId="0" xfId="0" applyFont="1" applyAlignment="1">
      <alignment horizontal="right"/>
    </xf>
    <xf numFmtId="0" fontId="96" fillId="0" borderId="0" xfId="0" applyFont="1" applyAlignment="1">
      <alignment horizontal="left"/>
    </xf>
    <xf numFmtId="0" fontId="97" fillId="0" borderId="0" xfId="0" applyFont="1"/>
    <xf numFmtId="3" fontId="42" fillId="0" borderId="0" xfId="0" applyNumberFormat="1" applyFont="1" applyAlignment="1">
      <alignment horizontal="right"/>
    </xf>
    <xf numFmtId="0" fontId="96" fillId="0" borderId="0" xfId="0" applyFont="1" applyAlignment="1">
      <alignment horizontal="center"/>
    </xf>
    <xf numFmtId="14" fontId="98" fillId="0" borderId="0" xfId="0" applyNumberFormat="1" applyFont="1" applyAlignment="1">
      <alignment horizontal="left"/>
    </xf>
    <xf numFmtId="0" fontId="42" fillId="15" borderId="0" xfId="0" applyFont="1" applyFill="1"/>
    <xf numFmtId="0" fontId="99" fillId="0" borderId="0" xfId="0" applyFont="1"/>
    <xf numFmtId="14" fontId="89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168" fontId="55" fillId="0" borderId="19" xfId="0" applyNumberFormat="1" applyFont="1" applyBorder="1" applyAlignment="1">
      <alignment vertical="top"/>
    </xf>
    <xf numFmtId="166" fontId="30" fillId="0" borderId="18" xfId="0" applyNumberFormat="1" applyFont="1" applyBorder="1"/>
    <xf numFmtId="0" fontId="100" fillId="0" borderId="0" xfId="0" applyFont="1"/>
    <xf numFmtId="3" fontId="101" fillId="0" borderId="0" xfId="0" applyNumberFormat="1" applyFont="1" applyAlignment="1">
      <alignment horizontal="right"/>
    </xf>
    <xf numFmtId="0" fontId="101" fillId="0" borderId="0" xfId="0" applyFont="1" applyAlignment="1">
      <alignment horizontal="right"/>
    </xf>
    <xf numFmtId="3" fontId="102" fillId="0" borderId="0" xfId="0" applyNumberFormat="1" applyFont="1" applyAlignment="1">
      <alignment horizontal="right"/>
    </xf>
    <xf numFmtId="0" fontId="103" fillId="0" borderId="0" xfId="0" applyFont="1"/>
    <xf numFmtId="0" fontId="103" fillId="0" borderId="0" xfId="0" applyFont="1" applyAlignment="1">
      <alignment horizontal="center"/>
    </xf>
    <xf numFmtId="0" fontId="104" fillId="0" borderId="0" xfId="0" applyFont="1"/>
    <xf numFmtId="0" fontId="106" fillId="0" borderId="0" xfId="0" applyFont="1"/>
    <xf numFmtId="3" fontId="107" fillId="0" borderId="0" xfId="0" applyNumberFormat="1" applyFont="1" applyAlignment="1">
      <alignment horizontal="right"/>
    </xf>
    <xf numFmtId="0" fontId="107" fillId="0" borderId="0" xfId="0" applyFont="1" applyAlignment="1">
      <alignment horizontal="right"/>
    </xf>
    <xf numFmtId="0" fontId="102" fillId="0" borderId="0" xfId="0" applyFont="1" applyAlignment="1">
      <alignment horizontal="right"/>
    </xf>
    <xf numFmtId="10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/>
    </xf>
    <xf numFmtId="0" fontId="102" fillId="0" borderId="0" xfId="0" applyFont="1"/>
    <xf numFmtId="0" fontId="105" fillId="0" borderId="0" xfId="0" applyFont="1"/>
    <xf numFmtId="0" fontId="108" fillId="0" borderId="0" xfId="0" applyFont="1"/>
    <xf numFmtId="166" fontId="28" fillId="0" borderId="19" xfId="0" applyNumberFormat="1" applyFont="1" applyBorder="1" applyAlignment="1">
      <alignment horizontal="right" vertical="top"/>
    </xf>
    <xf numFmtId="0" fontId="28" fillId="0" borderId="16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horizontal="center" vertical="center" wrapText="1"/>
    </xf>
    <xf numFmtId="166" fontId="30" fillId="22" borderId="16" xfId="0" applyNumberFormat="1" applyFont="1" applyFill="1" applyBorder="1" applyAlignment="1">
      <alignment horizontal="right" vertical="top"/>
    </xf>
    <xf numFmtId="0" fontId="110" fillId="0" borderId="0" xfId="0" applyFont="1"/>
    <xf numFmtId="3" fontId="30" fillId="0" borderId="16" xfId="0" applyNumberFormat="1" applyFont="1" applyBorder="1" applyAlignment="1">
      <alignment vertical="top"/>
    </xf>
    <xf numFmtId="3" fontId="46" fillId="0" borderId="0" xfId="0" applyNumberFormat="1" applyFont="1"/>
    <xf numFmtId="2" fontId="48" fillId="0" borderId="0" xfId="0" applyNumberFormat="1" applyFont="1"/>
    <xf numFmtId="0" fontId="46" fillId="0" borderId="0" xfId="0" applyFont="1"/>
    <xf numFmtId="171" fontId="48" fillId="0" borderId="0" xfId="0" applyNumberFormat="1" applyFont="1"/>
    <xf numFmtId="2" fontId="49" fillId="0" borderId="0" xfId="0" applyNumberFormat="1" applyFont="1"/>
    <xf numFmtId="169" fontId="48" fillId="0" borderId="0" xfId="27" applyNumberFormat="1" applyFont="1" applyFill="1" applyBorder="1" applyAlignment="1">
      <alignment horizontal="right"/>
    </xf>
    <xf numFmtId="3" fontId="48" fillId="0" borderId="0" xfId="0" applyNumberFormat="1" applyFont="1"/>
    <xf numFmtId="0" fontId="48" fillId="0" borderId="0" xfId="0" applyFont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166" fontId="47" fillId="0" borderId="0" xfId="0" applyNumberFormat="1" applyFont="1"/>
    <xf numFmtId="0" fontId="51" fillId="0" borderId="0" xfId="0" applyFont="1" applyAlignment="1">
      <alignment horizontal="right"/>
    </xf>
    <xf numFmtId="0" fontId="46" fillId="0" borderId="0" xfId="0" applyFont="1" applyAlignment="1">
      <alignment vertical="top"/>
    </xf>
    <xf numFmtId="3" fontId="48" fillId="0" borderId="0" xfId="0" applyNumberFormat="1" applyFont="1" applyAlignment="1">
      <alignment vertical="top"/>
    </xf>
    <xf numFmtId="3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49" fillId="0" borderId="17" xfId="0" applyNumberFormat="1" applyFont="1" applyBorder="1"/>
    <xf numFmtId="166" fontId="49" fillId="0" borderId="0" xfId="0" applyNumberFormat="1" applyFont="1"/>
    <xf numFmtId="166" fontId="49" fillId="0" borderId="0" xfId="0" applyNumberFormat="1" applyFont="1" applyAlignment="1">
      <alignment horizontal="center"/>
    </xf>
    <xf numFmtId="0" fontId="49" fillId="0" borderId="0" xfId="0" applyFont="1" applyAlignment="1">
      <alignment horizontal="center"/>
    </xf>
    <xf numFmtId="166" fontId="48" fillId="0" borderId="0" xfId="0" applyNumberFormat="1" applyFont="1" applyAlignment="1">
      <alignment wrapText="1"/>
    </xf>
    <xf numFmtId="0" fontId="48" fillId="0" borderId="0" xfId="0" applyFont="1" applyAlignment="1">
      <alignment wrapText="1"/>
    </xf>
    <xf numFmtId="166" fontId="48" fillId="0" borderId="0" xfId="0" applyNumberFormat="1" applyFont="1" applyAlignment="1">
      <alignment vertical="top" wrapText="1"/>
    </xf>
    <xf numFmtId="1" fontId="48" fillId="0" borderId="0" xfId="27" applyNumberFormat="1" applyFont="1" applyFill="1" applyBorder="1" applyAlignment="1">
      <alignment horizontal="center"/>
    </xf>
    <xf numFmtId="0" fontId="48" fillId="0" borderId="0" xfId="0" applyFont="1" applyAlignment="1">
      <alignment horizontal="right" vertical="top"/>
    </xf>
    <xf numFmtId="0" fontId="48" fillId="0" borderId="0" xfId="0" applyFont="1" applyAlignment="1">
      <alignment horizontal="right" vertical="center" wrapText="1"/>
    </xf>
    <xf numFmtId="168" fontId="56" fillId="0" borderId="19" xfId="0" applyNumberFormat="1" applyFont="1" applyBorder="1" applyAlignment="1">
      <alignment vertical="top"/>
    </xf>
    <xf numFmtId="10" fontId="111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/>
    </xf>
    <xf numFmtId="0" fontId="112" fillId="0" borderId="0" xfId="0" applyFont="1"/>
    <xf numFmtId="0" fontId="56" fillId="0" borderId="16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28" fillId="0" borderId="19" xfId="0" applyFont="1" applyBorder="1" applyAlignment="1">
      <alignment horizontal="right" vertical="top"/>
    </xf>
    <xf numFmtId="166" fontId="28" fillId="0" borderId="19" xfId="0" applyNumberFormat="1" applyFont="1" applyBorder="1" applyAlignment="1">
      <alignment vertical="top"/>
    </xf>
    <xf numFmtId="0" fontId="28" fillId="0" borderId="19" xfId="0" applyFont="1" applyBorder="1" applyAlignment="1">
      <alignment vertical="top"/>
    </xf>
    <xf numFmtId="166" fontId="56" fillId="0" borderId="19" xfId="0" applyNumberFormat="1" applyFont="1" applyBorder="1" applyAlignment="1">
      <alignment vertical="top"/>
    </xf>
    <xf numFmtId="10" fontId="56" fillId="0" borderId="19" xfId="0" applyNumberFormat="1" applyFont="1" applyBorder="1" applyAlignment="1">
      <alignment vertical="top"/>
    </xf>
    <xf numFmtId="0" fontId="56" fillId="0" borderId="18" xfId="0" applyFont="1" applyBorder="1" applyAlignment="1">
      <alignment horizontal="center" vertical="center"/>
    </xf>
    <xf numFmtId="166" fontId="56" fillId="0" borderId="23" xfId="0" applyNumberFormat="1" applyFont="1" applyBorder="1" applyAlignment="1">
      <alignment vertical="top"/>
    </xf>
    <xf numFmtId="166" fontId="55" fillId="0" borderId="18" xfId="0" applyNumberFormat="1" applyFont="1" applyBorder="1" applyAlignment="1">
      <alignment vertical="top"/>
    </xf>
    <xf numFmtId="0" fontId="11" fillId="13" borderId="0" xfId="0" applyFont="1" applyFill="1"/>
    <xf numFmtId="0" fontId="14" fillId="13" borderId="16" xfId="0" applyFont="1" applyFill="1" applyBorder="1" applyAlignment="1">
      <alignment horizontal="center" vertical="center"/>
    </xf>
    <xf numFmtId="0" fontId="14" fillId="13" borderId="0" xfId="0" applyFont="1" applyFill="1" applyAlignment="1">
      <alignment vertical="top"/>
    </xf>
    <xf numFmtId="0" fontId="113" fillId="0" borderId="0" xfId="1" applyFont="1" applyFill="1" applyBorder="1" applyAlignment="1">
      <alignment horizontal="left"/>
    </xf>
    <xf numFmtId="0" fontId="114" fillId="0" borderId="0" xfId="0" applyFont="1" applyAlignment="1">
      <alignment horizontal="left"/>
    </xf>
    <xf numFmtId="3" fontId="54" fillId="0" borderId="0" xfId="0" applyNumberFormat="1" applyFont="1"/>
    <xf numFmtId="0" fontId="115" fillId="0" borderId="0" xfId="0" applyFont="1"/>
    <xf numFmtId="0" fontId="116" fillId="0" borderId="0" xfId="0" applyFont="1"/>
    <xf numFmtId="171" fontId="52" fillId="0" borderId="0" xfId="0" applyNumberFormat="1" applyFont="1"/>
    <xf numFmtId="2" fontId="50" fillId="0" borderId="0" xfId="0" applyNumberFormat="1" applyFont="1"/>
    <xf numFmtId="10" fontId="50" fillId="0" borderId="0" xfId="0" applyNumberFormat="1" applyFont="1"/>
    <xf numFmtId="0" fontId="117" fillId="0" borderId="0" xfId="0" applyFont="1"/>
    <xf numFmtId="0" fontId="52" fillId="0" borderId="0" xfId="0" applyFont="1" applyAlignment="1">
      <alignment horizontal="right"/>
    </xf>
    <xf numFmtId="0" fontId="118" fillId="0" borderId="0" xfId="0" applyFont="1" applyAlignment="1">
      <alignment horizontal="left" vertical="center" wrapText="1"/>
    </xf>
    <xf numFmtId="166" fontId="117" fillId="0" borderId="0" xfId="0" applyNumberFormat="1" applyFont="1"/>
    <xf numFmtId="166" fontId="50" fillId="0" borderId="0" xfId="0" applyNumberFormat="1" applyFont="1"/>
    <xf numFmtId="0" fontId="50" fillId="0" borderId="0" xfId="0" applyFont="1"/>
    <xf numFmtId="0" fontId="119" fillId="0" borderId="0" xfId="0" applyFont="1"/>
    <xf numFmtId="166" fontId="30" fillId="20" borderId="0" xfId="0" applyNumberFormat="1" applyFont="1" applyFill="1" applyAlignment="1">
      <alignment horizontal="center" wrapText="1"/>
    </xf>
    <xf numFmtId="0" fontId="28" fillId="20" borderId="0" xfId="0" applyFont="1" applyFill="1" applyAlignment="1">
      <alignment horizontal="center" wrapText="1"/>
    </xf>
    <xf numFmtId="0" fontId="58" fillId="0" borderId="0" xfId="0" applyFont="1" applyAlignment="1">
      <alignment horizontal="left"/>
    </xf>
    <xf numFmtId="0" fontId="40" fillId="0" borderId="0" xfId="35" applyFont="1"/>
    <xf numFmtId="166" fontId="30" fillId="0" borderId="19" xfId="0" applyNumberFormat="1" applyFont="1" applyBorder="1" applyAlignment="1">
      <alignment vertical="top"/>
    </xf>
    <xf numFmtId="166" fontId="55" fillId="0" borderId="19" xfId="0" applyNumberFormat="1" applyFont="1" applyBorder="1" applyAlignment="1">
      <alignment vertical="top"/>
    </xf>
    <xf numFmtId="0" fontId="30" fillId="0" borderId="16" xfId="0" applyFont="1" applyBorder="1"/>
    <xf numFmtId="0" fontId="30" fillId="0" borderId="16" xfId="0" applyFont="1" applyBorder="1" applyAlignment="1">
      <alignment vertical="top"/>
    </xf>
    <xf numFmtId="168" fontId="56" fillId="0" borderId="16" xfId="0" applyNumberFormat="1" applyFont="1" applyBorder="1" applyAlignment="1">
      <alignment vertical="top"/>
    </xf>
    <xf numFmtId="4" fontId="120" fillId="0" borderId="0" xfId="0" applyNumberFormat="1" applyFont="1" applyAlignment="1">
      <alignment wrapText="1"/>
    </xf>
    <xf numFmtId="169" fontId="121" fillId="0" borderId="0" xfId="0" applyNumberFormat="1" applyFont="1" applyAlignment="1">
      <alignment horizontal="right"/>
    </xf>
    <xf numFmtId="0" fontId="122" fillId="0" borderId="0" xfId="35" applyFont="1" applyFill="1" applyBorder="1" applyAlignment="1">
      <alignment horizontal="left"/>
    </xf>
    <xf numFmtId="0" fontId="34" fillId="15" borderId="16" xfId="0" applyFont="1" applyFill="1" applyBorder="1" applyAlignment="1">
      <alignment horizontal="center" vertical="center" wrapText="1"/>
    </xf>
    <xf numFmtId="3" fontId="34" fillId="15" borderId="16" xfId="0" applyNumberFormat="1" applyFont="1" applyFill="1" applyBorder="1" applyAlignment="1">
      <alignment horizontal="center" vertical="center" wrapText="1"/>
    </xf>
    <xf numFmtId="3" fontId="74" fillId="19" borderId="16" xfId="0" applyNumberFormat="1" applyFont="1" applyFill="1" applyBorder="1" applyAlignment="1">
      <alignment horizontal="center" vertical="center" wrapText="1"/>
    </xf>
    <xf numFmtId="3" fontId="123" fillId="0" borderId="0" xfId="0" applyNumberFormat="1" applyFont="1" applyAlignment="1">
      <alignment horizontal="right"/>
    </xf>
    <xf numFmtId="0" fontId="123" fillId="0" borderId="0" xfId="0" applyFont="1" applyAlignment="1">
      <alignment horizontal="right"/>
    </xf>
    <xf numFmtId="0" fontId="123" fillId="0" borderId="0" xfId="0" applyFont="1"/>
    <xf numFmtId="0" fontId="123" fillId="0" borderId="0" xfId="0" applyFont="1" applyAlignment="1">
      <alignment horizontal="center"/>
    </xf>
    <xf numFmtId="0" fontId="125" fillId="0" borderId="0" xfId="42" applyFont="1" applyFill="1"/>
    <xf numFmtId="0" fontId="124" fillId="0" borderId="0" xfId="1" applyFont="1" applyFill="1" applyBorder="1"/>
    <xf numFmtId="0" fontId="126" fillId="0" borderId="0" xfId="0" applyFont="1"/>
    <xf numFmtId="3" fontId="127" fillId="0" borderId="0" xfId="0" applyNumberFormat="1" applyFont="1" applyAlignment="1">
      <alignment horizontal="right"/>
    </xf>
    <xf numFmtId="0" fontId="127" fillId="0" borderId="0" xfId="0" applyFont="1" applyAlignment="1">
      <alignment horizontal="right"/>
    </xf>
    <xf numFmtId="3" fontId="126" fillId="0" borderId="0" xfId="0" applyNumberFormat="1" applyFont="1" applyAlignment="1">
      <alignment horizontal="right"/>
    </xf>
    <xf numFmtId="0" fontId="128" fillId="0" borderId="0" xfId="0" applyFont="1"/>
    <xf numFmtId="0" fontId="128" fillId="0" borderId="0" xfId="0" applyFont="1" applyAlignment="1">
      <alignment horizontal="center"/>
    </xf>
    <xf numFmtId="0" fontId="129" fillId="0" borderId="0" xfId="0" applyFont="1"/>
    <xf numFmtId="0" fontId="130" fillId="0" borderId="0" xfId="0" applyFont="1"/>
    <xf numFmtId="166" fontId="69" fillId="0" borderId="18" xfId="0" applyNumberFormat="1" applyFont="1" applyBorder="1" applyAlignment="1">
      <alignment vertical="top"/>
    </xf>
    <xf numFmtId="166" fontId="69" fillId="0" borderId="22" xfId="0" applyNumberFormat="1" applyFont="1" applyBorder="1" applyAlignment="1">
      <alignment vertical="top"/>
    </xf>
    <xf numFmtId="166" fontId="69" fillId="0" borderId="16" xfId="0" applyNumberFormat="1" applyFont="1" applyBorder="1" applyAlignment="1">
      <alignment vertical="top"/>
    </xf>
    <xf numFmtId="166" fontId="69" fillId="0" borderId="23" xfId="0" applyNumberFormat="1" applyFont="1" applyBorder="1" applyAlignment="1">
      <alignment vertical="top"/>
    </xf>
    <xf numFmtId="166" fontId="69" fillId="0" borderId="16" xfId="0" applyNumberFormat="1" applyFont="1" applyBorder="1" applyAlignment="1">
      <alignment horizontal="right" vertical="top"/>
    </xf>
    <xf numFmtId="166" fontId="70" fillId="0" borderId="23" xfId="0" applyNumberFormat="1" applyFont="1" applyBorder="1" applyAlignment="1">
      <alignment horizontal="right"/>
    </xf>
    <xf numFmtId="3" fontId="70" fillId="0" borderId="24" xfId="0" applyNumberFormat="1" applyFont="1" applyBorder="1" applyAlignment="1">
      <alignment horizontal="right"/>
    </xf>
    <xf numFmtId="166" fontId="70" fillId="0" borderId="16" xfId="0" applyNumberFormat="1" applyFont="1" applyBorder="1" applyAlignment="1">
      <alignment vertical="top"/>
    </xf>
    <xf numFmtId="166" fontId="70" fillId="0" borderId="19" xfId="39" applyNumberFormat="1" applyFont="1" applyBorder="1" applyProtection="1">
      <protection locked="0"/>
    </xf>
    <xf numFmtId="166" fontId="70" fillId="0" borderId="18" xfId="0" applyNumberFormat="1" applyFont="1" applyBorder="1" applyAlignment="1">
      <alignment horizontal="right"/>
    </xf>
    <xf numFmtId="3" fontId="70" fillId="0" borderId="22" xfId="0" applyNumberFormat="1" applyFont="1" applyBorder="1" applyAlignment="1">
      <alignment horizontal="right"/>
    </xf>
    <xf numFmtId="166" fontId="70" fillId="0" borderId="16" xfId="39" applyNumberFormat="1" applyFont="1" applyBorder="1" applyProtection="1">
      <protection locked="0"/>
    </xf>
    <xf numFmtId="166" fontId="70" fillId="0" borderId="16" xfId="39" applyNumberFormat="1" applyFont="1" applyBorder="1" applyAlignment="1" applyProtection="1">
      <alignment horizontal="right"/>
      <protection locked="0"/>
    </xf>
    <xf numFmtId="172" fontId="69" fillId="0" borderId="16" xfId="0" applyNumberFormat="1" applyFont="1" applyBorder="1" applyAlignment="1">
      <alignment vertical="top"/>
    </xf>
    <xf numFmtId="172" fontId="69" fillId="0" borderId="22" xfId="0" applyNumberFormat="1" applyFont="1" applyBorder="1" applyAlignment="1">
      <alignment vertical="top"/>
    </xf>
    <xf numFmtId="3" fontId="69" fillId="0" borderId="16" xfId="0" applyNumberFormat="1" applyFont="1" applyBorder="1" applyAlignment="1">
      <alignment vertical="top"/>
    </xf>
    <xf numFmtId="173" fontId="69" fillId="0" borderId="16" xfId="0" applyNumberFormat="1" applyFont="1" applyBorder="1" applyAlignment="1">
      <alignment vertical="top"/>
    </xf>
    <xf numFmtId="166" fontId="70" fillId="0" borderId="16" xfId="0" applyNumberFormat="1" applyFont="1" applyBorder="1"/>
    <xf numFmtId="172" fontId="70" fillId="0" borderId="16" xfId="0" applyNumberFormat="1" applyFont="1" applyBorder="1"/>
    <xf numFmtId="172" fontId="70" fillId="0" borderId="22" xfId="0" applyNumberFormat="1" applyFont="1" applyBorder="1" applyAlignment="1">
      <alignment vertical="top"/>
    </xf>
    <xf numFmtId="172" fontId="70" fillId="0" borderId="24" xfId="0" applyNumberFormat="1" applyFont="1" applyBorder="1" applyAlignment="1">
      <alignment vertical="top"/>
    </xf>
    <xf numFmtId="3" fontId="70" fillId="0" borderId="16" xfId="0" applyNumberFormat="1" applyFont="1" applyBorder="1"/>
    <xf numFmtId="173" fontId="70" fillId="0" borderId="16" xfId="0" applyNumberFormat="1" applyFont="1" applyBorder="1"/>
    <xf numFmtId="0" fontId="131" fillId="15" borderId="0" xfId="0" applyFont="1" applyFill="1" applyAlignment="1">
      <alignment horizontal="center" vertical="center" wrapText="1"/>
    </xf>
    <xf numFmtId="0" fontId="131" fillId="14" borderId="0" xfId="0" applyFont="1" applyFill="1" applyAlignment="1">
      <alignment horizontal="center" vertical="center" wrapText="1"/>
    </xf>
    <xf numFmtId="3" fontId="131" fillId="14" borderId="0" xfId="0" applyNumberFormat="1" applyFont="1" applyFill="1" applyAlignment="1">
      <alignment horizontal="center" vertical="center" wrapText="1"/>
    </xf>
    <xf numFmtId="166" fontId="69" fillId="18" borderId="16" xfId="0" applyNumberFormat="1" applyFont="1" applyFill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69" fillId="0" borderId="16" xfId="0" applyFont="1" applyBorder="1" applyAlignment="1">
      <alignment vertical="top"/>
    </xf>
    <xf numFmtId="0" fontId="70" fillId="0" borderId="16" xfId="0" applyFont="1" applyBorder="1"/>
    <xf numFmtId="0" fontId="69" fillId="0" borderId="19" xfId="0" applyFont="1" applyBorder="1"/>
    <xf numFmtId="0" fontId="69" fillId="0" borderId="16" xfId="0" applyFont="1" applyBorder="1"/>
    <xf numFmtId="166" fontId="69" fillId="18" borderId="16" xfId="0" applyNumberFormat="1" applyFont="1" applyFill="1" applyBorder="1" applyAlignment="1">
      <alignment horizontal="left" vertical="center" wrapText="1"/>
    </xf>
    <xf numFmtId="0" fontId="132" fillId="0" borderId="0" xfId="0" applyFont="1"/>
    <xf numFmtId="0" fontId="133" fillId="0" borderId="0" xfId="0" applyFont="1"/>
    <xf numFmtId="0" fontId="134" fillId="0" borderId="0" xfId="0" applyFont="1"/>
    <xf numFmtId="171" fontId="72" fillId="0" borderId="0" xfId="0" applyNumberFormat="1" applyFont="1"/>
    <xf numFmtId="2" fontId="135" fillId="0" borderId="0" xfId="0" applyNumberFormat="1" applyFont="1"/>
    <xf numFmtId="0" fontId="136" fillId="0" borderId="0" xfId="0" applyFont="1"/>
    <xf numFmtId="0" fontId="72" fillId="0" borderId="0" xfId="0" applyFont="1" applyAlignment="1">
      <alignment horizontal="right"/>
    </xf>
    <xf numFmtId="0" fontId="137" fillId="0" borderId="0" xfId="0" applyFont="1" applyAlignment="1">
      <alignment horizontal="left" vertical="center" wrapText="1"/>
    </xf>
    <xf numFmtId="166" fontId="136" fillId="0" borderId="0" xfId="0" applyNumberFormat="1" applyFont="1"/>
    <xf numFmtId="166" fontId="135" fillId="0" borderId="0" xfId="0" applyNumberFormat="1" applyFont="1"/>
    <xf numFmtId="0" fontId="135" fillId="0" borderId="0" xfId="0" applyFont="1"/>
    <xf numFmtId="0" fontId="138" fillId="0" borderId="0" xfId="0" applyFont="1"/>
    <xf numFmtId="168" fontId="55" fillId="0" borderId="0" xfId="0" applyNumberFormat="1" applyFont="1" applyAlignment="1">
      <alignment vertical="top"/>
    </xf>
    <xf numFmtId="0" fontId="139" fillId="0" borderId="0" xfId="0" applyFont="1"/>
    <xf numFmtId="0" fontId="140" fillId="0" borderId="0" xfId="0" applyFont="1"/>
    <xf numFmtId="3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right"/>
    </xf>
    <xf numFmtId="3" fontId="69" fillId="0" borderId="0" xfId="0" applyNumberFormat="1" applyFont="1" applyAlignment="1">
      <alignment horizontal="right"/>
    </xf>
    <xf numFmtId="0" fontId="141" fillId="0" borderId="0" xfId="0" applyFont="1"/>
    <xf numFmtId="0" fontId="69" fillId="0" borderId="0" xfId="0" applyFont="1"/>
    <xf numFmtId="3" fontId="70" fillId="0" borderId="0" xfId="0" applyNumberFormat="1" applyFont="1" applyAlignment="1">
      <alignment horizontal="right"/>
    </xf>
    <xf numFmtId="0" fontId="70" fillId="0" borderId="0" xfId="0" applyFont="1" applyAlignment="1">
      <alignment horizontal="right"/>
    </xf>
    <xf numFmtId="0" fontId="69" fillId="0" borderId="0" xfId="0" applyFont="1" applyAlignment="1">
      <alignment horizontal="right"/>
    </xf>
    <xf numFmtId="0" fontId="79" fillId="0" borderId="0" xfId="35" applyFont="1"/>
    <xf numFmtId="10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/>
    </xf>
    <xf numFmtId="0" fontId="144" fillId="0" borderId="0" xfId="0" applyFont="1"/>
    <xf numFmtId="0" fontId="145" fillId="0" borderId="0" xfId="0" applyFont="1"/>
    <xf numFmtId="0" fontId="146" fillId="0" borderId="0" xfId="0" applyFont="1"/>
    <xf numFmtId="0" fontId="92" fillId="0" borderId="0" xfId="0" applyFont="1" applyAlignment="1">
      <alignment horizontal="left"/>
    </xf>
    <xf numFmtId="0" fontId="147" fillId="0" borderId="0" xfId="0" applyFont="1"/>
    <xf numFmtId="3" fontId="148" fillId="0" borderId="0" xfId="0" applyNumberFormat="1" applyFont="1" applyAlignment="1">
      <alignment horizontal="right"/>
    </xf>
    <xf numFmtId="0" fontId="148" fillId="0" borderId="0" xfId="0" applyFont="1" applyAlignment="1">
      <alignment horizontal="right"/>
    </xf>
    <xf numFmtId="0" fontId="147" fillId="0" borderId="0" xfId="0" applyFont="1" applyAlignment="1">
      <alignment horizontal="right"/>
    </xf>
    <xf numFmtId="0" fontId="148" fillId="0" borderId="0" xfId="0" applyFont="1"/>
    <xf numFmtId="0" fontId="148" fillId="0" borderId="0" xfId="0" applyFont="1" applyAlignment="1">
      <alignment horizontal="center"/>
    </xf>
    <xf numFmtId="0" fontId="149" fillId="0" borderId="0" xfId="35" applyFont="1" applyFill="1"/>
    <xf numFmtId="0" fontId="66" fillId="0" borderId="0" xfId="35" applyFont="1" applyFill="1"/>
    <xf numFmtId="10" fontId="147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 vertical="center" wrapText="1"/>
    </xf>
    <xf numFmtId="3" fontId="147" fillId="0" borderId="0" xfId="0" applyNumberFormat="1" applyFont="1" applyAlignment="1">
      <alignment horizontal="center" vertical="center" wrapText="1"/>
    </xf>
    <xf numFmtId="0" fontId="150" fillId="0" borderId="0" xfId="35" applyFont="1"/>
    <xf numFmtId="0" fontId="151" fillId="0" borderId="0" xfId="0" applyFont="1" applyAlignment="1">
      <alignment horizontal="center"/>
    </xf>
    <xf numFmtId="166" fontId="148" fillId="0" borderId="0" xfId="0" applyNumberFormat="1" applyFont="1" applyAlignment="1">
      <alignment horizontal="right"/>
    </xf>
    <xf numFmtId="166" fontId="148" fillId="0" borderId="0" xfId="0" applyNumberFormat="1" applyFont="1" applyAlignment="1">
      <alignment vertical="top"/>
    </xf>
    <xf numFmtId="166" fontId="148" fillId="0" borderId="0" xfId="0" applyNumberFormat="1" applyFont="1"/>
    <xf numFmtId="166" fontId="148" fillId="0" borderId="0" xfId="0" applyNumberFormat="1" applyFont="1" applyAlignment="1">
      <alignment horizontal="right" vertical="top"/>
    </xf>
    <xf numFmtId="166" fontId="147" fillId="0" borderId="0" xfId="0" applyNumberFormat="1" applyFont="1" applyAlignment="1">
      <alignment horizontal="right" vertical="top"/>
    </xf>
    <xf numFmtId="0" fontId="152" fillId="0" borderId="0" xfId="1" applyFont="1" applyFill="1" applyBorder="1" applyAlignment="1">
      <alignment horizontal="left"/>
    </xf>
    <xf numFmtId="0" fontId="153" fillId="0" borderId="0" xfId="1" applyFont="1" applyFill="1" applyBorder="1" applyAlignment="1">
      <alignment horizontal="left"/>
    </xf>
    <xf numFmtId="166" fontId="31" fillId="19" borderId="0" xfId="0" applyNumberFormat="1" applyFont="1" applyFill="1"/>
    <xf numFmtId="0" fontId="154" fillId="0" borderId="0" xfId="0" applyFont="1"/>
    <xf numFmtId="0" fontId="155" fillId="0" borderId="0" xfId="0" applyFont="1"/>
    <xf numFmtId="4" fontId="155" fillId="0" borderId="0" xfId="0" applyNumberFormat="1" applyFont="1"/>
    <xf numFmtId="170" fontId="156" fillId="0" borderId="0" xfId="0" applyNumberFormat="1" applyFont="1"/>
    <xf numFmtId="0" fontId="154" fillId="0" borderId="0" xfId="0" applyFont="1" applyAlignment="1">
      <alignment horizontal="right"/>
    </xf>
    <xf numFmtId="3" fontId="155" fillId="0" borderId="0" xfId="0" applyNumberFormat="1" applyFont="1"/>
    <xf numFmtId="1" fontId="155" fillId="0" borderId="0" xfId="0" applyNumberFormat="1" applyFont="1"/>
    <xf numFmtId="4" fontId="50" fillId="0" borderId="0" xfId="0" applyNumberFormat="1" applyFont="1" applyAlignment="1">
      <alignment horizontal="right"/>
    </xf>
    <xf numFmtId="4" fontId="155" fillId="0" borderId="17" xfId="0" applyNumberFormat="1" applyFont="1" applyBorder="1" applyAlignment="1">
      <alignment horizontal="right"/>
    </xf>
    <xf numFmtId="166" fontId="30" fillId="0" borderId="0" xfId="39" applyNumberFormat="1" applyFont="1" applyProtection="1">
      <protection locked="0"/>
    </xf>
    <xf numFmtId="166" fontId="30" fillId="0" borderId="0" xfId="39" applyNumberFormat="1" applyFont="1" applyAlignment="1" applyProtection="1">
      <alignment horizontal="right"/>
      <protection locked="0"/>
    </xf>
    <xf numFmtId="0" fontId="69" fillId="0" borderId="16" xfId="0" applyFont="1" applyBorder="1" applyAlignment="1">
      <alignment vertical="center"/>
    </xf>
    <xf numFmtId="0" fontId="4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69" fillId="0" borderId="16" xfId="0" applyFont="1" applyBorder="1" applyAlignment="1">
      <alignment vertical="center" wrapText="1"/>
    </xf>
    <xf numFmtId="0" fontId="157" fillId="0" borderId="0" xfId="0" applyFont="1"/>
    <xf numFmtId="0" fontId="158" fillId="0" borderId="0" xfId="0" applyFont="1"/>
    <xf numFmtId="0" fontId="159" fillId="0" borderId="0" xfId="0" applyFont="1"/>
    <xf numFmtId="0" fontId="160" fillId="0" borderId="0" xfId="0" applyFont="1"/>
    <xf numFmtId="0" fontId="161" fillId="0" borderId="0" xfId="0" applyFont="1"/>
    <xf numFmtId="0" fontId="161" fillId="0" borderId="0" xfId="0" applyFont="1" applyAlignment="1">
      <alignment horizontal="right"/>
    </xf>
    <xf numFmtId="3" fontId="161" fillId="0" borderId="0" xfId="0" applyNumberFormat="1" applyFont="1"/>
    <xf numFmtId="3" fontId="159" fillId="0" borderId="0" xfId="0" applyNumberFormat="1" applyFont="1"/>
    <xf numFmtId="0" fontId="162" fillId="0" borderId="0" xfId="0" applyFont="1"/>
    <xf numFmtId="0" fontId="163" fillId="0" borderId="0" xfId="0" applyFont="1"/>
    <xf numFmtId="0" fontId="164" fillId="0" borderId="0" xfId="0" applyFont="1"/>
    <xf numFmtId="0" fontId="165" fillId="0" borderId="0" xfId="0" applyFont="1"/>
    <xf numFmtId="0" fontId="33" fillId="0" borderId="0" xfId="0" applyFont="1"/>
    <xf numFmtId="171" fontId="28" fillId="0" borderId="0" xfId="0" applyNumberFormat="1" applyFont="1"/>
    <xf numFmtId="0" fontId="166" fillId="0" borderId="0" xfId="0" applyFont="1"/>
    <xf numFmtId="166" fontId="33" fillId="0" borderId="0" xfId="0" applyNumberFormat="1" applyFont="1"/>
    <xf numFmtId="14" fontId="167" fillId="0" borderId="0" xfId="0" applyNumberFormat="1" applyFont="1" applyAlignment="1">
      <alignment horizontal="left"/>
    </xf>
    <xf numFmtId="0" fontId="168" fillId="0" borderId="0" xfId="0" applyFont="1"/>
    <xf numFmtId="0" fontId="121" fillId="0" borderId="0" xfId="0" applyFont="1"/>
    <xf numFmtId="0" fontId="31" fillId="0" borderId="0" xfId="0" applyFont="1"/>
    <xf numFmtId="0" fontId="169" fillId="0" borderId="0" xfId="0" applyFont="1"/>
    <xf numFmtId="3" fontId="170" fillId="0" borderId="0" xfId="0" applyNumberFormat="1" applyFont="1"/>
    <xf numFmtId="0" fontId="170" fillId="0" borderId="0" xfId="0" applyFont="1"/>
    <xf numFmtId="3" fontId="170" fillId="0" borderId="0" xfId="0" applyNumberFormat="1" applyFont="1" applyAlignment="1">
      <alignment horizontal="right"/>
    </xf>
    <xf numFmtId="0" fontId="171" fillId="0" borderId="0" xfId="0" applyFont="1"/>
    <xf numFmtId="3" fontId="172" fillId="0" borderId="0" xfId="0" applyNumberFormat="1" applyFont="1"/>
    <xf numFmtId="0" fontId="172" fillId="0" borderId="0" xfId="0" applyFont="1"/>
    <xf numFmtId="0" fontId="173" fillId="0" borderId="0" xfId="0" applyFont="1"/>
    <xf numFmtId="0" fontId="170" fillId="0" borderId="0" xfId="42" applyFont="1" applyFill="1" applyBorder="1"/>
    <xf numFmtId="0" fontId="33" fillId="0" borderId="0" xfId="0" applyFont="1" applyAlignment="1">
      <alignment horizontal="left"/>
    </xf>
    <xf numFmtId="169" fontId="28" fillId="0" borderId="0" xfId="27" applyNumberFormat="1" applyFont="1" applyFill="1" applyBorder="1" applyAlignment="1">
      <alignment horizontal="right"/>
    </xf>
    <xf numFmtId="0" fontId="174" fillId="0" borderId="0" xfId="0" applyFont="1" applyAlignment="1">
      <alignment horizontal="right"/>
    </xf>
    <xf numFmtId="0" fontId="170" fillId="0" borderId="0" xfId="0" applyFont="1" applyAlignment="1">
      <alignment horizontal="left"/>
    </xf>
    <xf numFmtId="169" fontId="33" fillId="0" borderId="0" xfId="0" applyNumberFormat="1" applyFont="1" applyAlignment="1">
      <alignment wrapText="1"/>
    </xf>
    <xf numFmtId="165" fontId="28" fillId="0" borderId="0" xfId="27" applyFont="1" applyFill="1" applyBorder="1" applyAlignment="1">
      <alignment horizontal="left"/>
    </xf>
    <xf numFmtId="0" fontId="174" fillId="0" borderId="0" xfId="0" applyFont="1"/>
    <xf numFmtId="4" fontId="31" fillId="0" borderId="0" xfId="0" applyNumberFormat="1" applyFont="1" applyAlignment="1">
      <alignment wrapText="1"/>
    </xf>
    <xf numFmtId="0" fontId="175" fillId="0" borderId="0" xfId="0" applyFont="1"/>
    <xf numFmtId="169" fontId="33" fillId="0" borderId="0" xfId="0" applyNumberFormat="1" applyFont="1" applyAlignment="1">
      <alignment horizontal="right"/>
    </xf>
    <xf numFmtId="169" fontId="33" fillId="0" borderId="0" xfId="0" applyNumberFormat="1" applyFont="1"/>
    <xf numFmtId="3" fontId="29" fillId="0" borderId="0" xfId="0" applyNumberFormat="1" applyFont="1" applyAlignment="1">
      <alignment horizontal="left" vertical="center" wrapText="1"/>
    </xf>
    <xf numFmtId="8" fontId="82" fillId="0" borderId="0" xfId="0" applyNumberFormat="1" applyFont="1" applyAlignment="1">
      <alignment horizontal="left"/>
    </xf>
    <xf numFmtId="6" fontId="82" fillId="0" borderId="0" xfId="0" applyNumberFormat="1" applyFont="1" applyAlignment="1">
      <alignment horizontal="left"/>
    </xf>
    <xf numFmtId="165" fontId="28" fillId="0" borderId="0" xfId="27" applyFont="1" applyFill="1" applyBorder="1" applyAlignment="1">
      <alignment horizontal="right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3" fontId="30" fillId="0" borderId="0" xfId="0" applyNumberFormat="1" applyFont="1" applyAlignment="1">
      <alignment horizontal="left" vertical="center" wrapText="1"/>
    </xf>
    <xf numFmtId="3" fontId="28" fillId="24" borderId="0" xfId="0" applyNumberFormat="1" applyFont="1" applyFill="1" applyAlignment="1">
      <alignment horizontal="left" vertical="center" wrapText="1"/>
    </xf>
    <xf numFmtId="4" fontId="30" fillId="0" borderId="0" xfId="0" applyNumberFormat="1" applyFont="1" applyAlignment="1">
      <alignment horizontal="left" vertical="center" wrapText="1"/>
    </xf>
    <xf numFmtId="4" fontId="30" fillId="0" borderId="0" xfId="0" applyNumberFormat="1" applyFont="1" applyAlignment="1">
      <alignment vertical="center" wrapText="1"/>
    </xf>
    <xf numFmtId="166" fontId="30" fillId="0" borderId="0" xfId="0" applyNumberFormat="1" applyFont="1" applyAlignment="1">
      <alignment horizontal="left" vertical="center" wrapText="1"/>
    </xf>
    <xf numFmtId="166" fontId="28" fillId="24" borderId="0" xfId="0" applyNumberFormat="1" applyFont="1" applyFill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3" fontId="28" fillId="0" borderId="0" xfId="0" applyNumberFormat="1" applyFont="1" applyAlignment="1">
      <alignment horizontal="left" vertical="center" wrapText="1"/>
    </xf>
    <xf numFmtId="0" fontId="28" fillId="25" borderId="0" xfId="0" applyFont="1" applyFill="1" applyAlignment="1">
      <alignment vertical="center" wrapText="1"/>
    </xf>
    <xf numFmtId="0" fontId="33" fillId="0" borderId="0" xfId="0" applyFont="1" applyAlignment="1">
      <alignment vertical="top"/>
    </xf>
    <xf numFmtId="3" fontId="28" fillId="0" borderId="0" xfId="0" applyNumberFormat="1" applyFont="1" applyAlignment="1">
      <alignment vertical="top"/>
    </xf>
    <xf numFmtId="3" fontId="28" fillId="24" borderId="0" xfId="0" applyNumberFormat="1" applyFont="1" applyFill="1" applyAlignment="1">
      <alignment vertical="top"/>
    </xf>
    <xf numFmtId="166" fontId="28" fillId="24" borderId="0" xfId="0" applyNumberFormat="1" applyFont="1" applyFill="1" applyAlignment="1">
      <alignment vertical="top"/>
    </xf>
    <xf numFmtId="166" fontId="121" fillId="0" borderId="0" xfId="0" applyNumberFormat="1" applyFont="1" applyAlignment="1">
      <alignment vertical="top"/>
    </xf>
    <xf numFmtId="166" fontId="121" fillId="25" borderId="0" xfId="0" applyNumberFormat="1" applyFont="1" applyFill="1" applyAlignment="1">
      <alignment vertical="top"/>
    </xf>
    <xf numFmtId="0" fontId="121" fillId="0" borderId="0" xfId="0" applyFont="1" applyAlignment="1">
      <alignment vertical="top"/>
    </xf>
    <xf numFmtId="3" fontId="28" fillId="24" borderId="0" xfId="0" applyNumberFormat="1" applyFont="1" applyFill="1"/>
    <xf numFmtId="166" fontId="28" fillId="24" borderId="0" xfId="0" applyNumberFormat="1" applyFont="1" applyFill="1"/>
    <xf numFmtId="166" fontId="168" fillId="0" borderId="0" xfId="0" applyNumberFormat="1" applyFont="1" applyAlignment="1">
      <alignment vertical="top"/>
    </xf>
    <xf numFmtId="0" fontId="33" fillId="24" borderId="0" xfId="0" applyFont="1" applyFill="1"/>
    <xf numFmtId="0" fontId="31" fillId="0" borderId="0" xfId="0" applyFont="1" applyAlignment="1">
      <alignment horizontal="right"/>
    </xf>
    <xf numFmtId="3" fontId="33" fillId="24" borderId="0" xfId="0" applyNumberFormat="1" applyFont="1" applyFill="1"/>
    <xf numFmtId="0" fontId="28" fillId="24" borderId="0" xfId="0" applyFont="1" applyFill="1"/>
    <xf numFmtId="0" fontId="121" fillId="25" borderId="0" xfId="0" applyFont="1" applyFill="1"/>
    <xf numFmtId="0" fontId="64" fillId="0" borderId="0" xfId="0" applyFont="1" applyAlignment="1">
      <alignment horizontal="left" vertical="top"/>
    </xf>
    <xf numFmtId="2" fontId="82" fillId="0" borderId="0" xfId="0" applyNumberFormat="1" applyFont="1" applyAlignment="1">
      <alignment horizontal="left"/>
    </xf>
    <xf numFmtId="168" fontId="33" fillId="0" borderId="0" xfId="0" applyNumberFormat="1" applyFont="1" applyAlignment="1">
      <alignment horizontal="left"/>
    </xf>
    <xf numFmtId="3" fontId="49" fillId="0" borderId="0" xfId="0" applyNumberFormat="1" applyFont="1" applyBorder="1"/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10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08"/>
      <tableStyleElement type="headerRow" dxfId="107"/>
      <tableStyleElement type="totalRow" dxfId="106"/>
      <tableStyleElement type="firstColumn" dxfId="105"/>
      <tableStyleElement type="lastColumn" dxfId="104"/>
      <tableStyleElement type="firstRowStripe" dxfId="103"/>
      <tableStyleElement type="secondRowStripe" dxfId="102"/>
      <tableStyleElement type="firstColumnStripe" dxfId="101"/>
      <tableStyleElement type="secondColumnStripe" dxfId="100"/>
    </tableStyle>
    <tableStyle name="TableStyleLight11 2" pivot="0" count="9" xr9:uid="{8E0DD61B-1AE7-44A9-8629-B9960A16E7BF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secondRowStripe" dxfId="93"/>
      <tableStyleElement type="firstColumnStripe" dxfId="92"/>
      <tableStyleElement type="secondColumnStripe" dxfId="91"/>
    </tableStyle>
    <tableStyle name="TableStyleLight11 3" pivot="0" count="9" xr9:uid="{5733B871-48EA-47A2-AD0A-8730802FAFEA}">
      <tableStyleElement type="wholeTable" dxfId="90"/>
      <tableStyleElement type="headerRow" dxfId="89"/>
      <tableStyleElement type="totalRow" dxfId="88"/>
      <tableStyleElement type="firstColumn" dxfId="87"/>
      <tableStyleElement type="lastColumn" dxfId="86"/>
      <tableStyleElement type="firstRowStripe" dxfId="85"/>
      <tableStyleElement type="secondRowStripe" dxfId="84"/>
      <tableStyleElement type="firstColumnStripe" dxfId="83"/>
      <tableStyleElement type="secondColumnStripe" dxfId="82"/>
    </tableStyle>
    <tableStyle name="TableStyleLight13 2" pivot="0" count="9" xr9:uid="{5DD8EE3B-BCA0-4452-A019-2CBFA31A4FBE}">
      <tableStyleElement type="wholeTable" dxfId="81"/>
      <tableStyleElement type="headerRow" dxfId="80"/>
      <tableStyleElement type="totalRow" dxfId="79"/>
      <tableStyleElement type="firstColumn" dxfId="78"/>
      <tableStyleElement type="lastColumn" dxfId="77"/>
      <tableStyleElement type="firstRowStripe" dxfId="76"/>
      <tableStyleElement type="secondRowStripe" dxfId="75"/>
      <tableStyleElement type="firstColumnStripe" dxfId="74"/>
      <tableStyleElement type="secondColumnStripe" dxfId="73"/>
    </tableStyle>
    <tableStyle name="TableStyleLight13 3" pivot="0" count="9" xr9:uid="{FB153379-1423-445C-9D7C-5CEC663C435F}">
      <tableStyleElement type="wholeTable" dxfId="72"/>
      <tableStyleElement type="headerRow" dxfId="71"/>
      <tableStyleElement type="totalRow" dxfId="70"/>
      <tableStyleElement type="firstColumn" dxfId="69"/>
      <tableStyleElement type="lastColumn" dxfId="68"/>
      <tableStyleElement type="firstRowStripe" dxfId="67"/>
      <tableStyleElement type="secondRowStripe" dxfId="66"/>
      <tableStyleElement type="firstColumnStripe" dxfId="65"/>
      <tableStyleElement type="secondColumnStripe" dxfId="64"/>
    </tableStyle>
    <tableStyle name="TableStyleLight13 4" pivot="0" count="9" xr9:uid="{BA2436B3-4803-48D0-8BA9-BD002E467BCF}">
      <tableStyleElement type="wholeTable" dxfId="63"/>
      <tableStyleElement type="headerRow" dxfId="62"/>
      <tableStyleElement type="totalRow" dxfId="61"/>
      <tableStyleElement type="firstColumn" dxfId="60"/>
      <tableStyleElement type="lastColumn" dxfId="59"/>
      <tableStyleElement type="firstRowStripe" dxfId="58"/>
      <tableStyleElement type="secondRowStripe" dxfId="57"/>
      <tableStyleElement type="firstColumnStripe" dxfId="56"/>
      <tableStyleElement type="secondColumnStripe" dxfId="55"/>
    </tableStyle>
    <tableStyle name="TableStyleLight13 5" pivot="0" count="9" xr9:uid="{D3B2D819-C60E-44A7-B21B-0D1E4F2C310A}">
      <tableStyleElement type="wholeTable" dxfId="54"/>
      <tableStyleElement type="headerRow" dxfId="53"/>
      <tableStyleElement type="totalRow" dxfId="52"/>
      <tableStyleElement type="firstColumn" dxfId="51"/>
      <tableStyleElement type="lastColumn" dxfId="50"/>
      <tableStyleElement type="firstRowStripe" dxfId="49"/>
      <tableStyleElement type="secondRowStripe" dxfId="48"/>
      <tableStyleElement type="firstColumnStripe" dxfId="47"/>
      <tableStyleElement type="secondColumnStripe" dxfId="46"/>
    </tableStyle>
    <tableStyle name="TableStyleMedium2 2" pivot="0" count="7" xr9:uid="{1C1F9C04-E619-4501-9509-B14A7D8D49F6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firstColumnStripe" dxfId="39"/>
    </tableStyle>
    <tableStyle name="TableStyleMedium2 3" pivot="0" count="7" xr9:uid="{8F46EDF1-C1E0-4C90-A042-DECD1E1DEE18}">
      <tableStyleElement type="wholeTable" dxfId="38"/>
      <tableStyleElement type="headerRow" dxfId="37"/>
      <tableStyleElement type="totalRow" dxfId="36"/>
      <tableStyleElement type="firstColumn" dxfId="35"/>
      <tableStyleElement type="lastColumn" dxfId="34"/>
      <tableStyleElement type="firstRowStripe" dxfId="33"/>
      <tableStyleElement type="firstColumnStripe" dxfId="32"/>
    </tableStyle>
    <tableStyle name="TableStyleMedium2 4" pivot="0" count="7" xr9:uid="{E9F60862-622D-4C61-BA85-E07D6600B1AA}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  <tableStyle name="TableStyleMedium2 5" pivot="0" count="7" xr9:uid="{A52F9130-B477-4222-B551-B1674DA52B7C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TableStyleMedium2 6" pivot="0" count="7" xr9:uid="{E4CDED47-D532-4521-8A9E-F467EFD449CD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19050</xdr:colOff>
      <xdr:row>0</xdr:row>
      <xdr:rowOff>361950</xdr:rowOff>
    </xdr:from>
    <xdr:to>
      <xdr:col>40</xdr:col>
      <xdr:colOff>458502</xdr:colOff>
      <xdr:row>8</xdr:row>
      <xdr:rowOff>400408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57F1642B-04C2-ED85-B498-9E47D99E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11975" y="361950"/>
          <a:ext cx="9326277" cy="25625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5-06-03T14:22:45.54" personId="{261C2C5C-719C-4B81-9431-61E2133A3C01}" id="{4DD900CB-DEBC-4D0B-894C-CA640805B7E3}">
    <text>Päivitetty 3.6.2025 Kuntaliiton oman tasauslaskelman mukaiseksi Verohallinnon ennakkotietojen perusteella. Poikkeaa siis VM:n huhtikuun arviolaskelmasta. Ks. Tarkemmin erillinen excel-tiedosto, jossa tasauslaskelma yksityiskohtaisesti.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S167" dT="2024-08-05T07:07:11.27" personId="{261C2C5C-719C-4B81-9431-61E2133A3C01}" id="{5B45F156-D8FF-4E5C-96FB-D296369DC6C9}">
    <text xml:space="preserve">Kuntaliitos Pertunmaan kanssa 2025.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N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X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C1AE9AAD-9D9E-454D-8254-A89202E076A5}">
    <text xml:space="preserve">Kuntaliitos Pertunmaan kanssa 2025.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Y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V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W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BD9" dT="2025-05-05T11:42:16.27" personId="{261C2C5C-719C-4B81-9431-61E2133A3C01}" id="{1B57A684-54B5-4006-B4C1-5E1C1AFE4C61}">
    <text>Vuonna 2025 laskelmassa näkyvät pysyvä lisäsiirtotarve ja vos-lisäys on viety valtionosuusprosenttiin eli sisältyy kunnan omarahoitusosuuteen.</text>
  </threadedComment>
  <threadedComment ref="X167" dT="2024-08-05T13:59:47.40" personId="{261C2C5C-719C-4B81-9431-61E2133A3C01}" id="{FE63DAA9-82AE-49D3-99D8-46E4157B4414}">
    <text xml:space="preserve">Pertunmaan osuus lisätty
</text>
  </threadedComment>
  <threadedComment ref="Y167" dT="2024-08-05T14:00:00.43" personId="{261C2C5C-719C-4B81-9431-61E2133A3C01}" id="{C6FBE4D7-FCBE-4379-95ED-D7102C9F11FE}">
    <text>Pertunmaan osuus lisätty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5/vop6os25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9" sqref="B9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522</v>
      </c>
      <c r="D4"/>
    </row>
    <row r="5" spans="2:10" ht="15">
      <c r="B5" s="3" t="s">
        <v>586</v>
      </c>
      <c r="D5"/>
    </row>
    <row r="6" spans="2:10" ht="15">
      <c r="B6" s="3" t="s">
        <v>0</v>
      </c>
      <c r="D6"/>
      <c r="E6"/>
    </row>
    <row r="7" spans="2:10" ht="15">
      <c r="B7" s="3" t="s">
        <v>598</v>
      </c>
      <c r="D7"/>
    </row>
    <row r="8" spans="2:10" ht="15.75">
      <c r="C8" s="165"/>
      <c r="D8"/>
    </row>
    <row r="9" spans="2:10"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X88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2" sqref="A2"/>
    </sheetView>
  </sheetViews>
  <sheetFormatPr defaultRowHeight="14.25"/>
  <cols>
    <col min="1" max="1" width="15.85546875" customWidth="1"/>
    <col min="3" max="3" width="57.28515625" bestFit="1" customWidth="1"/>
    <col min="4" max="14" width="11.42578125" customWidth="1"/>
    <col min="15" max="15" width="20.7109375" style="291" bestFit="1" customWidth="1"/>
  </cols>
  <sheetData>
    <row r="1" spans="1:15" ht="15.75">
      <c r="A1" s="56">
        <v>45821</v>
      </c>
      <c r="B1" s="34"/>
      <c r="C1" s="34"/>
      <c r="D1" s="57"/>
      <c r="E1" s="34"/>
      <c r="F1" s="34"/>
      <c r="G1" s="34"/>
      <c r="H1" s="34"/>
      <c r="I1" s="34"/>
      <c r="J1" s="34"/>
      <c r="K1" s="58"/>
      <c r="L1" s="58"/>
    </row>
    <row r="2" spans="1:15" ht="18.75">
      <c r="A2" s="59" t="s">
        <v>595</v>
      </c>
      <c r="B2" s="34"/>
      <c r="C2" s="34"/>
      <c r="D2" s="57"/>
      <c r="E2" s="34"/>
      <c r="F2" s="34"/>
      <c r="G2" s="34"/>
      <c r="H2" s="34"/>
      <c r="I2" s="34"/>
      <c r="J2" s="34"/>
      <c r="K2" s="58"/>
      <c r="L2" s="58"/>
    </row>
    <row r="3" spans="1:15" ht="15.75">
      <c r="A3" s="39" t="s">
        <v>325</v>
      </c>
      <c r="B3" s="34"/>
      <c r="C3" s="34"/>
      <c r="D3" s="58"/>
      <c r="E3" s="34"/>
      <c r="F3" s="34"/>
      <c r="G3" s="34"/>
      <c r="H3" s="34"/>
      <c r="I3" s="34"/>
      <c r="J3" s="34"/>
      <c r="K3" s="58"/>
      <c r="L3" s="58"/>
    </row>
    <row r="4" spans="1:15" ht="15.75">
      <c r="A4" s="39"/>
      <c r="B4" s="34"/>
      <c r="C4" s="34"/>
      <c r="D4" s="58"/>
      <c r="E4" s="60"/>
      <c r="F4" s="60"/>
      <c r="G4" s="60"/>
      <c r="H4" s="60"/>
      <c r="I4" s="60"/>
      <c r="J4" s="60"/>
      <c r="K4" s="34"/>
      <c r="L4" s="34"/>
    </row>
    <row r="5" spans="1:15" ht="15.75">
      <c r="A5" s="39"/>
      <c r="B5" s="34"/>
      <c r="C5" s="34"/>
      <c r="D5" s="54">
        <v>2015</v>
      </c>
      <c r="E5" s="54">
        <v>2016</v>
      </c>
      <c r="F5" s="54">
        <v>2017</v>
      </c>
      <c r="G5" s="54">
        <v>2018</v>
      </c>
      <c r="H5" s="54">
        <v>2019</v>
      </c>
      <c r="I5" s="54">
        <v>2020</v>
      </c>
      <c r="J5" s="54">
        <v>2021</v>
      </c>
      <c r="K5" s="54">
        <v>2022</v>
      </c>
      <c r="L5" s="61">
        <v>2023</v>
      </c>
      <c r="M5" s="54">
        <v>2024</v>
      </c>
      <c r="N5" s="61">
        <v>2025</v>
      </c>
      <c r="O5" s="405" t="s">
        <v>549</v>
      </c>
    </row>
    <row r="6" spans="1:15" ht="15.75">
      <c r="A6" s="39"/>
      <c r="B6" s="54" t="s">
        <v>326</v>
      </c>
      <c r="C6" s="34"/>
      <c r="D6" s="62">
        <v>25.44</v>
      </c>
      <c r="E6" s="62">
        <v>25.61</v>
      </c>
      <c r="F6" s="62">
        <v>25.23</v>
      </c>
      <c r="G6" s="62">
        <v>25.34</v>
      </c>
      <c r="H6" s="62">
        <v>25.37</v>
      </c>
      <c r="I6" s="62">
        <v>25.49</v>
      </c>
      <c r="J6" s="62">
        <v>25.67</v>
      </c>
      <c r="K6" s="63">
        <v>23.59</v>
      </c>
      <c r="L6" s="64">
        <v>22.09</v>
      </c>
      <c r="M6" s="65">
        <v>21.92</v>
      </c>
      <c r="N6" s="69">
        <v>25.02</v>
      </c>
      <c r="O6" s="406">
        <v>25.82</v>
      </c>
    </row>
    <row r="7" spans="1:15" ht="15.75">
      <c r="A7" s="39"/>
      <c r="B7" s="54" t="s">
        <v>327</v>
      </c>
      <c r="C7" s="34"/>
      <c r="D7" s="62">
        <v>3520.93</v>
      </c>
      <c r="E7" s="62">
        <v>3636.07</v>
      </c>
      <c r="F7" s="62">
        <v>3627.38</v>
      </c>
      <c r="G7" s="62">
        <v>3599.08</v>
      </c>
      <c r="H7" s="62">
        <v>3524.51</v>
      </c>
      <c r="I7" s="62">
        <v>3654.97</v>
      </c>
      <c r="J7" s="62">
        <v>3747.29</v>
      </c>
      <c r="K7" s="63">
        <v>4291.07</v>
      </c>
      <c r="L7" s="64">
        <v>1359.93</v>
      </c>
      <c r="M7" s="65">
        <v>1388.69</v>
      </c>
      <c r="N7" s="69">
        <v>1467.53</v>
      </c>
      <c r="O7" s="406">
        <v>1516.36</v>
      </c>
    </row>
    <row r="8" spans="1:15" ht="15">
      <c r="A8" s="39"/>
      <c r="B8" s="34"/>
      <c r="C8" s="34"/>
      <c r="D8" s="65"/>
      <c r="E8" s="65"/>
      <c r="F8" s="65"/>
      <c r="G8" s="65"/>
      <c r="H8" s="65"/>
      <c r="I8" s="65"/>
      <c r="J8" s="65"/>
      <c r="K8" s="66"/>
      <c r="L8" s="69"/>
      <c r="M8" s="65"/>
      <c r="N8" s="69"/>
      <c r="O8" s="290"/>
    </row>
    <row r="9" spans="1:15" ht="15">
      <c r="A9" s="67"/>
      <c r="B9" s="67"/>
      <c r="C9" s="67"/>
      <c r="D9" s="62" t="s">
        <v>328</v>
      </c>
      <c r="E9" s="62" t="s">
        <v>328</v>
      </c>
      <c r="F9" s="62" t="s">
        <v>328</v>
      </c>
      <c r="G9" s="62" t="s">
        <v>328</v>
      </c>
      <c r="H9" s="62" t="s">
        <v>328</v>
      </c>
      <c r="I9" s="62" t="s">
        <v>328</v>
      </c>
      <c r="J9" s="62" t="s">
        <v>328</v>
      </c>
      <c r="K9" s="62" t="s">
        <v>328</v>
      </c>
      <c r="L9" s="68" t="s">
        <v>328</v>
      </c>
      <c r="M9" s="62" t="s">
        <v>328</v>
      </c>
      <c r="N9" s="68" t="s">
        <v>328</v>
      </c>
      <c r="O9" s="412" t="s">
        <v>328</v>
      </c>
    </row>
    <row r="10" spans="1:15" ht="15.75">
      <c r="A10" s="67"/>
      <c r="B10" s="54" t="s">
        <v>329</v>
      </c>
      <c r="C10" s="67"/>
      <c r="D10" s="65"/>
      <c r="E10" s="65"/>
      <c r="F10" s="65"/>
      <c r="G10" s="65"/>
      <c r="H10" s="65"/>
      <c r="I10" s="65"/>
      <c r="J10" s="65"/>
      <c r="K10" s="67"/>
      <c r="L10" s="69"/>
      <c r="M10" s="65"/>
      <c r="N10" s="69"/>
      <c r="O10" s="407"/>
    </row>
    <row r="11" spans="1:15" ht="15">
      <c r="A11" s="67"/>
      <c r="B11" s="67"/>
      <c r="C11" s="67" t="s">
        <v>330</v>
      </c>
      <c r="D11" s="65">
        <v>8483.82</v>
      </c>
      <c r="E11" s="65">
        <v>8635.58</v>
      </c>
      <c r="F11" s="65">
        <v>8399.0300000000007</v>
      </c>
      <c r="G11" s="65">
        <v>8333.6</v>
      </c>
      <c r="H11" s="65">
        <v>8172.53</v>
      </c>
      <c r="I11" s="65">
        <v>8511.9500000000007</v>
      </c>
      <c r="J11" s="65">
        <v>8761.9500000000007</v>
      </c>
      <c r="K11" s="70">
        <v>9713.2999999999993</v>
      </c>
      <c r="L11" s="71">
        <v>8010.94</v>
      </c>
      <c r="M11" s="65">
        <v>8186.31</v>
      </c>
      <c r="N11" s="72">
        <v>8449.9500000000007</v>
      </c>
      <c r="O11" s="407">
        <v>8779.61</v>
      </c>
    </row>
    <row r="12" spans="1:15" ht="15">
      <c r="A12" s="67"/>
      <c r="B12" s="67"/>
      <c r="C12" s="67" t="s">
        <v>331</v>
      </c>
      <c r="D12" s="65">
        <v>8947.4699999999993</v>
      </c>
      <c r="E12" s="65">
        <v>9156.2800000000007</v>
      </c>
      <c r="F12" s="65">
        <v>8904.17</v>
      </c>
      <c r="G12" s="65">
        <v>8842.7000000000007</v>
      </c>
      <c r="H12" s="65">
        <v>8677.2800000000007</v>
      </c>
      <c r="I12" s="65">
        <v>9043.6200000000008</v>
      </c>
      <c r="J12" s="65">
        <v>9284.9</v>
      </c>
      <c r="K12" s="70">
        <v>10305.709999999999</v>
      </c>
      <c r="L12" s="71">
        <v>8499.51</v>
      </c>
      <c r="M12" s="65">
        <v>8686.5</v>
      </c>
      <c r="N12" s="72">
        <v>8975.6</v>
      </c>
      <c r="O12" s="407">
        <v>9335.8799999999992</v>
      </c>
    </row>
    <row r="13" spans="1:15" ht="15">
      <c r="A13" s="67"/>
      <c r="B13" s="67"/>
      <c r="C13" s="67" t="s">
        <v>332</v>
      </c>
      <c r="D13" s="65">
        <v>7269.02</v>
      </c>
      <c r="E13" s="65">
        <v>7513.12</v>
      </c>
      <c r="F13" s="65">
        <v>7459.07</v>
      </c>
      <c r="G13" s="65">
        <v>7410.99</v>
      </c>
      <c r="H13" s="65">
        <v>7277.45</v>
      </c>
      <c r="I13" s="65">
        <v>7573.36</v>
      </c>
      <c r="J13" s="65">
        <v>7759.16</v>
      </c>
      <c r="K13" s="70">
        <v>8596.2999999999993</v>
      </c>
      <c r="L13" s="71">
        <v>7071.51</v>
      </c>
      <c r="M13" s="65">
        <v>7231.33</v>
      </c>
      <c r="N13" s="72">
        <v>7564.89</v>
      </c>
      <c r="O13" s="407">
        <v>8001.13</v>
      </c>
    </row>
    <row r="14" spans="1:15" ht="15">
      <c r="A14" s="67"/>
      <c r="B14" s="67"/>
      <c r="C14" s="67" t="s">
        <v>333</v>
      </c>
      <c r="D14" s="65">
        <v>12478.59</v>
      </c>
      <c r="E14" s="65">
        <v>12895.47</v>
      </c>
      <c r="F14" s="65">
        <v>12805.09</v>
      </c>
      <c r="G14" s="65">
        <v>12728.2</v>
      </c>
      <c r="H14" s="65">
        <v>12502.93</v>
      </c>
      <c r="I14" s="65">
        <v>12981.41</v>
      </c>
      <c r="J14" s="65">
        <v>13287.99</v>
      </c>
      <c r="K14" s="70">
        <v>14733.47</v>
      </c>
      <c r="L14" s="71">
        <v>12129.17</v>
      </c>
      <c r="M14" s="65">
        <v>12434.58</v>
      </c>
      <c r="N14" s="72">
        <v>12944.95</v>
      </c>
      <c r="O14" s="407">
        <v>13556.58</v>
      </c>
    </row>
    <row r="15" spans="1:15" ht="15">
      <c r="A15" s="67"/>
      <c r="B15" s="67"/>
      <c r="C15" s="67" t="s">
        <v>334</v>
      </c>
      <c r="D15" s="65">
        <v>3981.85</v>
      </c>
      <c r="E15" s="65">
        <v>4114.9699999999993</v>
      </c>
      <c r="F15" s="65">
        <v>4081.91</v>
      </c>
      <c r="G15" s="65">
        <v>4077.09</v>
      </c>
      <c r="H15" s="65">
        <v>3996.54</v>
      </c>
      <c r="I15" s="65">
        <v>4139.3100000000004</v>
      </c>
      <c r="J15" s="65">
        <v>4264.3999999999996</v>
      </c>
      <c r="K15" s="70">
        <v>4728.28</v>
      </c>
      <c r="L15" s="71"/>
      <c r="M15" s="65"/>
      <c r="N15" s="72"/>
      <c r="O15" s="407"/>
    </row>
    <row r="16" spans="1:15" ht="15">
      <c r="A16" s="67"/>
      <c r="B16" s="67"/>
      <c r="C16" s="67" t="s">
        <v>335</v>
      </c>
      <c r="D16" s="65">
        <v>1033.3800000000001</v>
      </c>
      <c r="E16" s="65">
        <v>1059.4199999999998</v>
      </c>
      <c r="F16" s="65">
        <v>1050.8699999999999</v>
      </c>
      <c r="G16" s="65">
        <v>1026.1300000000001</v>
      </c>
      <c r="H16" s="65">
        <v>993.6</v>
      </c>
      <c r="I16" s="65">
        <v>1022.15</v>
      </c>
      <c r="J16" s="65">
        <v>1039.29</v>
      </c>
      <c r="K16" s="70">
        <v>1157.2</v>
      </c>
      <c r="L16" s="71"/>
      <c r="M16" s="65"/>
      <c r="N16" s="72"/>
      <c r="O16" s="407"/>
    </row>
    <row r="17" spans="1:24" ht="15">
      <c r="A17" s="67"/>
      <c r="B17" s="67"/>
      <c r="C17" s="67" t="s">
        <v>336</v>
      </c>
      <c r="D17" s="65">
        <v>2122.0300000000002</v>
      </c>
      <c r="E17" s="65">
        <v>2175.69</v>
      </c>
      <c r="F17" s="65">
        <v>2133.0100000000002</v>
      </c>
      <c r="G17" s="65">
        <v>2063.77</v>
      </c>
      <c r="H17" s="65">
        <v>1983.5</v>
      </c>
      <c r="I17" s="65">
        <v>2019.23</v>
      </c>
      <c r="J17" s="65">
        <v>2072.39</v>
      </c>
      <c r="K17" s="70">
        <v>2306.1799999999998</v>
      </c>
      <c r="L17" s="71"/>
      <c r="M17" s="65"/>
      <c r="N17" s="72"/>
      <c r="O17" s="407"/>
    </row>
    <row r="18" spans="1:24" ht="15">
      <c r="A18" s="67"/>
      <c r="B18" s="67"/>
      <c r="C18" s="67" t="s">
        <v>337</v>
      </c>
      <c r="D18" s="65">
        <v>5715.25</v>
      </c>
      <c r="E18" s="65">
        <v>5880.4500000000007</v>
      </c>
      <c r="F18" s="65">
        <v>5776.4</v>
      </c>
      <c r="G18" s="65">
        <v>5656.61</v>
      </c>
      <c r="H18" s="65">
        <v>5481.33</v>
      </c>
      <c r="I18" s="65">
        <v>5637.84</v>
      </c>
      <c r="J18" s="65">
        <v>5802.73</v>
      </c>
      <c r="K18" s="70">
        <v>6457.36</v>
      </c>
      <c r="L18" s="71"/>
      <c r="M18" s="65"/>
      <c r="N18" s="72"/>
      <c r="O18" s="407"/>
    </row>
    <row r="19" spans="1:24" ht="15">
      <c r="A19" s="67"/>
      <c r="B19" s="67"/>
      <c r="C19" s="67" t="s">
        <v>338</v>
      </c>
      <c r="D19" s="65">
        <v>19116.73</v>
      </c>
      <c r="E19" s="65">
        <v>19708.329999999998</v>
      </c>
      <c r="F19" s="65">
        <v>19435.73</v>
      </c>
      <c r="G19" s="65">
        <v>19223.189999999999</v>
      </c>
      <c r="H19" s="65">
        <v>18771.79</v>
      </c>
      <c r="I19" s="65">
        <v>19498.650000000001</v>
      </c>
      <c r="J19" s="65">
        <v>20092.53</v>
      </c>
      <c r="K19" s="70">
        <v>22359.22</v>
      </c>
      <c r="L19" s="71"/>
      <c r="M19" s="65"/>
      <c r="N19" s="72"/>
      <c r="O19" s="407"/>
    </row>
    <row r="20" spans="1:24" ht="15">
      <c r="A20" s="67"/>
      <c r="B20" s="67"/>
      <c r="C20" s="67" t="s">
        <v>489</v>
      </c>
      <c r="D20" s="65"/>
      <c r="E20" s="65"/>
      <c r="F20" s="65"/>
      <c r="G20" s="65"/>
      <c r="H20" s="65"/>
      <c r="I20" s="65"/>
      <c r="J20" s="65"/>
      <c r="K20" s="70"/>
      <c r="L20" s="71">
        <v>62.57</v>
      </c>
      <c r="M20" s="65">
        <v>64.06</v>
      </c>
      <c r="N20" s="72">
        <v>66.14</v>
      </c>
      <c r="O20" s="407">
        <v>68.72</v>
      </c>
    </row>
    <row r="21" spans="1:24" ht="15">
      <c r="A21" s="67"/>
      <c r="B21" s="67"/>
      <c r="C21" s="67" t="s">
        <v>490</v>
      </c>
      <c r="D21" s="65"/>
      <c r="E21" s="65"/>
      <c r="F21" s="65"/>
      <c r="G21" s="65"/>
      <c r="H21" s="65"/>
      <c r="I21" s="65"/>
      <c r="J21" s="65"/>
      <c r="K21" s="70"/>
      <c r="L21" s="71"/>
      <c r="M21" s="65"/>
      <c r="N21" s="72">
        <v>83.48</v>
      </c>
      <c r="O21" s="407">
        <v>86.63</v>
      </c>
    </row>
    <row r="22" spans="1:24" ht="15">
      <c r="A22" s="67"/>
      <c r="B22" s="67"/>
      <c r="C22" s="67"/>
      <c r="D22" s="65"/>
      <c r="E22" s="65"/>
      <c r="F22" s="65"/>
      <c r="G22" s="65"/>
      <c r="H22" s="65"/>
      <c r="I22" s="65"/>
      <c r="J22" s="65"/>
      <c r="K22" s="67"/>
      <c r="L22" s="72"/>
      <c r="M22" s="65"/>
      <c r="N22" s="72"/>
      <c r="O22" s="407"/>
    </row>
    <row r="23" spans="1:24" ht="15.75">
      <c r="A23" s="67"/>
      <c r="B23" s="54" t="s">
        <v>339</v>
      </c>
      <c r="C23" s="67"/>
      <c r="D23" s="65">
        <v>1125.29</v>
      </c>
      <c r="E23" s="65">
        <v>1162.55</v>
      </c>
      <c r="F23" s="65">
        <v>1159.26</v>
      </c>
      <c r="G23" s="65">
        <v>1154.53</v>
      </c>
      <c r="H23" s="65">
        <v>1133.3699999999999</v>
      </c>
      <c r="I23" s="65">
        <v>1178</v>
      </c>
      <c r="J23" s="65">
        <v>1203.96</v>
      </c>
      <c r="K23" s="70">
        <v>1329.61</v>
      </c>
      <c r="L23" s="72"/>
      <c r="M23" s="65"/>
      <c r="N23" s="72"/>
      <c r="O23" s="407"/>
    </row>
    <row r="24" spans="1:24" ht="15">
      <c r="A24" s="67"/>
      <c r="B24" s="67"/>
      <c r="C24" s="67"/>
      <c r="D24" s="65"/>
      <c r="E24" s="65"/>
      <c r="F24" s="65"/>
      <c r="G24" s="65"/>
      <c r="H24" s="65"/>
      <c r="I24" s="65"/>
      <c r="J24" s="65"/>
      <c r="K24" s="67"/>
      <c r="L24" s="72"/>
      <c r="M24" s="65"/>
      <c r="N24" s="72"/>
      <c r="O24" s="407"/>
    </row>
    <row r="25" spans="1:24" ht="15.75">
      <c r="A25" s="67"/>
      <c r="B25" s="54" t="s">
        <v>340</v>
      </c>
      <c r="C25" s="67"/>
      <c r="D25" s="65"/>
      <c r="E25" s="65"/>
      <c r="F25" s="65"/>
      <c r="G25" s="65"/>
      <c r="H25" s="65"/>
      <c r="I25" s="65"/>
      <c r="J25" s="65"/>
      <c r="K25" s="67"/>
      <c r="L25" s="72"/>
      <c r="M25" s="65"/>
      <c r="N25" s="72"/>
      <c r="O25" s="407"/>
      <c r="P25" s="301"/>
      <c r="Q25" s="301"/>
      <c r="R25" s="301"/>
      <c r="S25" s="301"/>
      <c r="T25" s="301"/>
      <c r="U25" s="301"/>
      <c r="V25" s="301"/>
      <c r="W25" s="301"/>
      <c r="X25" s="301"/>
    </row>
    <row r="26" spans="1:24" ht="15.75">
      <c r="A26" s="67"/>
      <c r="B26" s="67"/>
      <c r="C26" s="67" t="s">
        <v>341</v>
      </c>
      <c r="D26" s="65">
        <v>87.44</v>
      </c>
      <c r="E26" s="65">
        <v>90.34</v>
      </c>
      <c r="F26" s="65">
        <v>90.09</v>
      </c>
      <c r="G26" s="65">
        <v>89.72</v>
      </c>
      <c r="H26" s="65">
        <v>88.08</v>
      </c>
      <c r="I26" s="65">
        <v>91.55</v>
      </c>
      <c r="J26" s="65">
        <v>93.57</v>
      </c>
      <c r="K26" s="70">
        <v>103.34</v>
      </c>
      <c r="L26" s="68">
        <v>67.78</v>
      </c>
      <c r="M26" s="65">
        <v>69.27</v>
      </c>
      <c r="N26" s="72">
        <v>71.52</v>
      </c>
      <c r="O26" s="407">
        <v>74.31</v>
      </c>
      <c r="P26" s="302"/>
      <c r="Q26" s="302"/>
      <c r="R26" s="302"/>
      <c r="S26" s="302"/>
      <c r="T26" s="302"/>
      <c r="U26" s="302"/>
      <c r="V26" s="302"/>
      <c r="W26" s="302"/>
      <c r="X26" s="302"/>
    </row>
    <row r="27" spans="1:24" ht="15">
      <c r="A27" s="67"/>
      <c r="B27" s="67"/>
      <c r="C27" s="67" t="s">
        <v>342</v>
      </c>
      <c r="D27" s="65">
        <v>269.61</v>
      </c>
      <c r="E27" s="65">
        <v>278.54000000000002</v>
      </c>
      <c r="F27" s="65">
        <v>277.75</v>
      </c>
      <c r="G27" s="65">
        <v>276.62</v>
      </c>
      <c r="H27" s="65">
        <v>271.55</v>
      </c>
      <c r="I27" s="65">
        <v>282.24</v>
      </c>
      <c r="J27" s="65">
        <v>288.45999999999998</v>
      </c>
      <c r="K27" s="70">
        <v>318.56</v>
      </c>
      <c r="L27" s="68">
        <v>287.68</v>
      </c>
      <c r="M27" s="65">
        <v>294.01</v>
      </c>
      <c r="N27" s="72">
        <v>303.56</v>
      </c>
      <c r="O27" s="407">
        <v>315.39999999999998</v>
      </c>
    </row>
    <row r="28" spans="1:24" ht="15">
      <c r="A28" s="67"/>
      <c r="B28" s="67"/>
      <c r="C28" s="67" t="s">
        <v>343</v>
      </c>
      <c r="D28" s="65">
        <v>1893.8</v>
      </c>
      <c r="E28" s="65">
        <v>1956.49</v>
      </c>
      <c r="F28" s="65">
        <v>1950.94</v>
      </c>
      <c r="G28" s="65">
        <v>1942.98</v>
      </c>
      <c r="H28" s="65">
        <v>1907.38</v>
      </c>
      <c r="I28" s="65">
        <v>1982.49</v>
      </c>
      <c r="J28" s="65">
        <v>2026.18</v>
      </c>
      <c r="K28" s="70">
        <v>2237.64</v>
      </c>
      <c r="L28" s="68">
        <v>1680.57</v>
      </c>
      <c r="M28" s="65">
        <v>1717.54</v>
      </c>
      <c r="N28" s="72">
        <v>1887.47</v>
      </c>
      <c r="O28" s="407">
        <v>1967.48</v>
      </c>
    </row>
    <row r="29" spans="1:24" ht="15">
      <c r="A29" s="67"/>
      <c r="B29" s="67"/>
      <c r="C29" s="67" t="s">
        <v>344</v>
      </c>
      <c r="D29" s="65">
        <v>38.1</v>
      </c>
      <c r="E29" s="65">
        <v>39.36</v>
      </c>
      <c r="F29" s="65">
        <v>39.24</v>
      </c>
      <c r="G29" s="65">
        <v>39.08</v>
      </c>
      <c r="H29" s="65">
        <v>38.36</v>
      </c>
      <c r="I29" s="65">
        <v>39.869999999999997</v>
      </c>
      <c r="J29" s="65">
        <v>40.75</v>
      </c>
      <c r="K29" s="70">
        <v>45</v>
      </c>
      <c r="L29" s="68">
        <v>40.64</v>
      </c>
      <c r="M29" s="65">
        <v>41.53</v>
      </c>
      <c r="N29" s="72">
        <v>42.88</v>
      </c>
      <c r="O29" s="407">
        <v>44.55</v>
      </c>
    </row>
    <row r="30" spans="1:24" ht="15">
      <c r="A30" s="67"/>
      <c r="B30" s="67"/>
      <c r="C30" s="67" t="s">
        <v>345</v>
      </c>
      <c r="D30" s="65">
        <v>371.08</v>
      </c>
      <c r="E30" s="65">
        <v>383.37</v>
      </c>
      <c r="F30" s="65">
        <v>382.29</v>
      </c>
      <c r="G30" s="65">
        <v>380.73</v>
      </c>
      <c r="H30" s="65">
        <v>373.75</v>
      </c>
      <c r="I30" s="65">
        <v>388.47</v>
      </c>
      <c r="J30" s="65">
        <v>397.03</v>
      </c>
      <c r="K30" s="70">
        <v>438.47</v>
      </c>
      <c r="L30" s="68">
        <v>395.97</v>
      </c>
      <c r="M30" s="65">
        <v>404.68</v>
      </c>
      <c r="N30" s="72">
        <v>417.83</v>
      </c>
      <c r="O30" s="407">
        <v>434.13</v>
      </c>
    </row>
    <row r="31" spans="1:24" ht="15">
      <c r="A31" s="67"/>
      <c r="B31" s="67"/>
      <c r="C31" s="67" t="s">
        <v>346</v>
      </c>
      <c r="D31" s="65"/>
      <c r="E31" s="65"/>
      <c r="F31" s="65"/>
      <c r="G31" s="65"/>
      <c r="H31" s="65"/>
      <c r="I31" s="65">
        <v>284.18</v>
      </c>
      <c r="J31" s="65">
        <v>290.44</v>
      </c>
      <c r="K31" s="70">
        <v>320.75</v>
      </c>
      <c r="L31" s="68">
        <v>289.64999999999998</v>
      </c>
      <c r="M31" s="65">
        <v>296.02</v>
      </c>
      <c r="N31" s="72">
        <v>305.64</v>
      </c>
      <c r="O31" s="407">
        <v>317.56</v>
      </c>
    </row>
    <row r="32" spans="1:24" ht="15">
      <c r="A32" s="67"/>
      <c r="B32" s="67"/>
      <c r="C32" s="67" t="s">
        <v>347</v>
      </c>
      <c r="D32" s="65">
        <v>409.82</v>
      </c>
      <c r="E32" s="65">
        <v>423.39</v>
      </c>
      <c r="F32" s="65">
        <v>398.82</v>
      </c>
      <c r="G32" s="65">
        <v>397.19</v>
      </c>
      <c r="H32" s="65">
        <v>389.91</v>
      </c>
      <c r="I32" s="65">
        <v>405.26</v>
      </c>
      <c r="J32" s="65">
        <v>414.19</v>
      </c>
      <c r="K32" s="70">
        <v>457.42</v>
      </c>
      <c r="L32" s="68">
        <v>27.82</v>
      </c>
      <c r="M32" s="65">
        <v>28.43</v>
      </c>
      <c r="N32" s="72">
        <v>29.35</v>
      </c>
      <c r="O32" s="407">
        <v>30.5</v>
      </c>
    </row>
    <row r="33" spans="1:15" ht="15">
      <c r="A33" s="67"/>
      <c r="B33" s="67"/>
      <c r="C33" s="67" t="s">
        <v>488</v>
      </c>
      <c r="D33" s="65"/>
      <c r="E33" s="65"/>
      <c r="F33" s="65"/>
      <c r="G33" s="65"/>
      <c r="H33" s="65"/>
      <c r="I33" s="65"/>
      <c r="J33" s="65"/>
      <c r="K33" s="70"/>
      <c r="L33" s="68"/>
      <c r="M33" s="65"/>
      <c r="N33" s="72">
        <v>734.32</v>
      </c>
      <c r="O33" s="407">
        <v>753.71</v>
      </c>
    </row>
    <row r="34" spans="1:15" ht="15">
      <c r="A34" s="67"/>
      <c r="B34" s="67"/>
      <c r="C34" s="67"/>
      <c r="D34" s="65"/>
      <c r="E34" s="65"/>
      <c r="F34" s="65"/>
      <c r="G34" s="65"/>
      <c r="H34" s="65"/>
      <c r="I34" s="65"/>
      <c r="J34" s="65"/>
      <c r="K34" s="67"/>
      <c r="L34" s="72"/>
      <c r="M34" s="65"/>
      <c r="N34" s="72"/>
      <c r="O34" s="407"/>
    </row>
    <row r="35" spans="1:15" ht="15.75">
      <c r="A35" s="67"/>
      <c r="B35" s="54" t="s">
        <v>348</v>
      </c>
      <c r="C35" s="67"/>
      <c r="D35" s="65"/>
      <c r="E35" s="65"/>
      <c r="F35" s="65"/>
      <c r="G35" s="65"/>
      <c r="H35" s="65"/>
      <c r="I35" s="65"/>
      <c r="J35" s="65"/>
      <c r="K35" s="73"/>
      <c r="L35" s="74"/>
      <c r="M35" s="65"/>
      <c r="N35" s="72"/>
      <c r="O35" s="407"/>
    </row>
    <row r="36" spans="1:15" ht="15">
      <c r="A36" s="67"/>
      <c r="B36" s="67"/>
      <c r="C36" s="67" t="s">
        <v>321</v>
      </c>
      <c r="D36" s="65">
        <v>207.12</v>
      </c>
      <c r="E36" s="65">
        <v>208.16</v>
      </c>
      <c r="F36" s="65">
        <v>206.7</v>
      </c>
      <c r="G36" s="65">
        <v>207.94</v>
      </c>
      <c r="H36" s="65">
        <v>210.64</v>
      </c>
      <c r="I36" s="65">
        <v>215.7</v>
      </c>
      <c r="J36" s="65">
        <v>220.88</v>
      </c>
      <c r="K36" s="70">
        <v>226.4</v>
      </c>
      <c r="L36" s="72">
        <v>61.24</v>
      </c>
      <c r="M36" s="65">
        <v>62.59</v>
      </c>
      <c r="N36" s="72">
        <v>64.72</v>
      </c>
      <c r="O36" s="408">
        <v>67.180000000000007</v>
      </c>
    </row>
    <row r="37" spans="1:15" ht="15">
      <c r="A37" s="67"/>
      <c r="B37" s="67"/>
      <c r="C37" s="67" t="s">
        <v>322</v>
      </c>
      <c r="D37" s="65">
        <v>2630.69</v>
      </c>
      <c r="E37" s="65">
        <v>2643.84</v>
      </c>
      <c r="F37" s="65">
        <v>2625.33</v>
      </c>
      <c r="G37" s="65">
        <v>2641.08</v>
      </c>
      <c r="H37" s="65">
        <v>2675.41</v>
      </c>
      <c r="I37" s="65">
        <v>2739.62</v>
      </c>
      <c r="J37" s="65">
        <v>2805.37</v>
      </c>
      <c r="K37" s="70">
        <v>2875.5</v>
      </c>
      <c r="L37" s="72">
        <v>895.43</v>
      </c>
      <c r="M37" s="65">
        <v>915.13</v>
      </c>
      <c r="N37" s="72">
        <v>946.24</v>
      </c>
      <c r="O37" s="408">
        <v>982.2</v>
      </c>
    </row>
    <row r="38" spans="1:15" ht="15">
      <c r="A38" s="67"/>
      <c r="B38" s="67"/>
      <c r="C38" s="67" t="s">
        <v>349</v>
      </c>
      <c r="D38" s="65">
        <v>62.86</v>
      </c>
      <c r="E38" s="65">
        <v>63.17</v>
      </c>
      <c r="F38" s="65">
        <v>62.73</v>
      </c>
      <c r="G38" s="65">
        <v>63.11</v>
      </c>
      <c r="H38" s="65">
        <v>63.93</v>
      </c>
      <c r="I38" s="65">
        <v>65.459999999999994</v>
      </c>
      <c r="J38" s="65">
        <v>67.03</v>
      </c>
      <c r="K38" s="70">
        <v>68.709999999999994</v>
      </c>
      <c r="L38" s="72">
        <v>12.82</v>
      </c>
      <c r="M38" s="65">
        <v>13.1</v>
      </c>
      <c r="N38" s="72">
        <v>13.55</v>
      </c>
      <c r="O38" s="408">
        <v>14.06</v>
      </c>
    </row>
    <row r="39" spans="1:15" ht="15">
      <c r="A39" s="67"/>
      <c r="B39" s="67"/>
      <c r="C39" s="75" t="s">
        <v>491</v>
      </c>
      <c r="D39" s="65"/>
      <c r="E39" s="67"/>
      <c r="F39" s="67"/>
      <c r="G39" s="67"/>
      <c r="H39" s="67"/>
      <c r="I39" s="67"/>
      <c r="J39" s="67"/>
      <c r="K39" s="67"/>
      <c r="L39" s="72">
        <v>18.89</v>
      </c>
      <c r="M39" s="65">
        <v>19.309999999999999</v>
      </c>
      <c r="N39" s="72">
        <v>19.97</v>
      </c>
      <c r="O39" s="408">
        <v>20.73</v>
      </c>
    </row>
    <row r="40" spans="1:15" ht="15">
      <c r="A40" s="67"/>
      <c r="B40" s="67"/>
      <c r="C40" s="75" t="s">
        <v>323</v>
      </c>
      <c r="D40" s="67"/>
      <c r="E40" s="67"/>
      <c r="F40" s="67"/>
      <c r="G40" s="67"/>
      <c r="H40" s="67"/>
      <c r="I40" s="67"/>
      <c r="J40" s="67"/>
      <c r="K40" s="67"/>
      <c r="L40" s="72">
        <v>10.02</v>
      </c>
      <c r="M40" s="65">
        <v>10.24</v>
      </c>
      <c r="N40" s="72">
        <v>10.59</v>
      </c>
      <c r="O40" s="408">
        <v>10.99</v>
      </c>
    </row>
    <row r="41" spans="1:15" ht="1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9"/>
      <c r="M41" s="65"/>
      <c r="N41" s="72"/>
      <c r="O41" s="407"/>
    </row>
    <row r="42" spans="1:15" ht="15.75">
      <c r="A42" s="67"/>
      <c r="B42" s="54" t="s">
        <v>350</v>
      </c>
      <c r="C42" s="67"/>
      <c r="D42" s="67"/>
      <c r="E42" s="67"/>
      <c r="F42" s="67"/>
      <c r="G42" s="67"/>
      <c r="H42" s="67"/>
      <c r="I42" s="67"/>
      <c r="J42" s="67"/>
      <c r="K42" s="67"/>
      <c r="L42" s="74"/>
      <c r="M42" s="65"/>
      <c r="N42" s="72"/>
      <c r="O42" s="407"/>
    </row>
    <row r="43" spans="1:15" ht="15">
      <c r="A43" s="67"/>
      <c r="B43" s="67"/>
      <c r="C43" s="67" t="s">
        <v>351</v>
      </c>
      <c r="D43" s="65">
        <v>6226.21</v>
      </c>
      <c r="E43" s="76">
        <v>6693.89</v>
      </c>
      <c r="F43" s="65">
        <v>6574</v>
      </c>
      <c r="G43" s="65">
        <v>6511.92</v>
      </c>
      <c r="H43" s="65">
        <v>6600.17</v>
      </c>
      <c r="I43" s="65">
        <v>6817</v>
      </c>
      <c r="J43" s="65">
        <v>7112.84</v>
      </c>
      <c r="K43" s="65">
        <v>7452.22</v>
      </c>
      <c r="L43" s="72">
        <v>7436.67</v>
      </c>
      <c r="M43" s="65">
        <v>7880.65</v>
      </c>
      <c r="N43" s="72">
        <v>8334.51</v>
      </c>
      <c r="O43" s="407">
        <v>8750</v>
      </c>
    </row>
    <row r="44" spans="1:15" ht="15">
      <c r="A44" s="67"/>
      <c r="B44" s="67"/>
      <c r="C44" s="67" t="s">
        <v>352</v>
      </c>
      <c r="D44" s="65">
        <v>6065.43</v>
      </c>
      <c r="E44" s="77">
        <v>6499.81</v>
      </c>
      <c r="F44" s="65">
        <v>6379.92</v>
      </c>
      <c r="G44" s="65">
        <v>6275.85</v>
      </c>
      <c r="H44" s="65">
        <v>6279.4</v>
      </c>
      <c r="I44" s="65">
        <v>6496.23</v>
      </c>
      <c r="J44" s="65">
        <v>6792.07</v>
      </c>
      <c r="K44" s="65">
        <v>7131.4500000000007</v>
      </c>
      <c r="L44" s="72">
        <v>7115.9</v>
      </c>
      <c r="M44" s="62">
        <f>M43-320.77</f>
        <v>7559.8799999999992</v>
      </c>
      <c r="N44" s="413">
        <f>N43-320.77</f>
        <v>8013.74</v>
      </c>
      <c r="O44" s="413">
        <f>O43-320.77</f>
        <v>8429.23</v>
      </c>
    </row>
    <row r="45" spans="1:15" ht="15"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407"/>
    </row>
    <row r="46" spans="1:15" ht="15">
      <c r="A46" s="195"/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407"/>
    </row>
    <row r="47" spans="1:15" ht="15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407"/>
    </row>
    <row r="48" spans="1:15" ht="15">
      <c r="O48" s="407"/>
    </row>
    <row r="49" spans="1:16" ht="15">
      <c r="A49" s="56">
        <v>45818</v>
      </c>
      <c r="O49" s="407"/>
    </row>
    <row r="50" spans="1:16" ht="18">
      <c r="A50" s="188" t="s">
        <v>596</v>
      </c>
      <c r="O50" s="407"/>
    </row>
    <row r="51" spans="1:16" ht="15">
      <c r="A51" s="52" t="s">
        <v>597</v>
      </c>
      <c r="O51" s="407"/>
    </row>
    <row r="52" spans="1:16" ht="15">
      <c r="C52" s="490"/>
      <c r="D52" s="490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07"/>
    </row>
    <row r="53" spans="1:16" ht="15.75">
      <c r="C53" s="67"/>
      <c r="D53" s="189">
        <v>2015</v>
      </c>
      <c r="E53" s="189">
        <v>2016</v>
      </c>
      <c r="F53" s="189">
        <v>2017</v>
      </c>
      <c r="G53" s="189">
        <v>2018</v>
      </c>
      <c r="H53" s="189">
        <v>2019</v>
      </c>
      <c r="I53" s="189">
        <v>2020</v>
      </c>
      <c r="J53" s="189">
        <v>2021</v>
      </c>
      <c r="K53" s="189">
        <v>2022</v>
      </c>
      <c r="L53" s="189">
        <v>2023</v>
      </c>
      <c r="M53" s="189">
        <v>2024</v>
      </c>
      <c r="N53" s="198">
        <v>2025</v>
      </c>
      <c r="O53" s="409" t="s">
        <v>594</v>
      </c>
    </row>
    <row r="54" spans="1:16" ht="15">
      <c r="C54" s="67" t="s">
        <v>504</v>
      </c>
      <c r="D54" s="65">
        <v>6004.93</v>
      </c>
      <c r="E54" s="65">
        <v>6122.06</v>
      </c>
      <c r="F54" s="65">
        <v>6145.01</v>
      </c>
      <c r="G54" s="65">
        <v>6070.92</v>
      </c>
      <c r="H54" s="65">
        <v>5906.12</v>
      </c>
      <c r="I54" s="65">
        <v>6305.48</v>
      </c>
      <c r="J54" s="65">
        <v>6615.98</v>
      </c>
      <c r="K54" s="65">
        <v>7157.74</v>
      </c>
      <c r="L54" s="65">
        <v>7630.82</v>
      </c>
      <c r="M54" s="65">
        <v>7943</v>
      </c>
      <c r="N54" s="65">
        <v>8433.2999999999993</v>
      </c>
      <c r="O54" s="410">
        <v>8984</v>
      </c>
    </row>
    <row r="55" spans="1:16" ht="15">
      <c r="C55" s="67" t="s">
        <v>496</v>
      </c>
      <c r="D55" s="65">
        <v>10782.42</v>
      </c>
      <c r="E55" s="65">
        <v>10465.32</v>
      </c>
      <c r="F55" s="65">
        <v>10278.43</v>
      </c>
      <c r="G55" s="65"/>
      <c r="H55" s="65"/>
      <c r="I55" s="65"/>
      <c r="J55" s="65"/>
      <c r="K55" s="65"/>
      <c r="L55" s="65"/>
      <c r="M55" s="65"/>
      <c r="N55" s="65"/>
      <c r="O55" s="410"/>
      <c r="P55" s="194" t="s">
        <v>492</v>
      </c>
    </row>
    <row r="56" spans="1:16" ht="15">
      <c r="C56" s="67" t="s">
        <v>505</v>
      </c>
      <c r="D56" s="65">
        <v>75.48</v>
      </c>
      <c r="E56" s="65">
        <v>76.16</v>
      </c>
      <c r="F56" s="65">
        <v>76.959999999999994</v>
      </c>
      <c r="G56" s="65">
        <v>77.14</v>
      </c>
      <c r="H56" s="65">
        <v>76.819999999999993</v>
      </c>
      <c r="I56" s="65">
        <v>79.540000000000006</v>
      </c>
      <c r="J56" s="65">
        <v>82.19</v>
      </c>
      <c r="K56" s="65">
        <v>83.96</v>
      </c>
      <c r="L56" s="65">
        <v>87.33</v>
      </c>
      <c r="M56" s="65">
        <v>89.34</v>
      </c>
      <c r="N56" s="65">
        <v>91.69</v>
      </c>
      <c r="O56" s="410">
        <v>96</v>
      </c>
      <c r="P56" s="194"/>
    </row>
    <row r="57" spans="1:16" ht="15">
      <c r="C57" s="67" t="s">
        <v>506</v>
      </c>
      <c r="D57" s="65">
        <v>83.51</v>
      </c>
      <c r="E57" s="65">
        <v>83.6</v>
      </c>
      <c r="F57" s="65">
        <v>82.91</v>
      </c>
      <c r="G57" s="65">
        <v>83.77</v>
      </c>
      <c r="H57" s="65">
        <v>84.65</v>
      </c>
      <c r="I57" s="65">
        <v>84.37</v>
      </c>
      <c r="J57" s="65">
        <v>84.77</v>
      </c>
      <c r="K57" s="65">
        <v>89.48</v>
      </c>
      <c r="L57" s="65">
        <v>93.04</v>
      </c>
      <c r="M57" s="65">
        <v>95.18</v>
      </c>
      <c r="N57" s="65">
        <v>100.48</v>
      </c>
      <c r="O57" s="410">
        <v>104</v>
      </c>
      <c r="P57" s="194"/>
    </row>
    <row r="58" spans="1:16" ht="15"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5"/>
      <c r="O58" s="410"/>
      <c r="P58" s="194"/>
    </row>
    <row r="59" spans="1:16" ht="15">
      <c r="C59" s="67" t="s">
        <v>510</v>
      </c>
      <c r="D59" s="65">
        <v>299.51</v>
      </c>
      <c r="E59" s="65">
        <v>299.51</v>
      </c>
      <c r="F59" s="65">
        <v>297.48</v>
      </c>
      <c r="G59" s="65">
        <v>297.48</v>
      </c>
      <c r="H59" s="65">
        <v>297.48</v>
      </c>
      <c r="I59" s="65">
        <v>297.48</v>
      </c>
      <c r="J59" s="65">
        <v>297.48</v>
      </c>
      <c r="K59" s="65">
        <v>297.48</v>
      </c>
      <c r="L59" s="65">
        <v>298.63</v>
      </c>
      <c r="M59" s="65">
        <v>305.52999999999997</v>
      </c>
      <c r="N59" s="65">
        <v>350.83</v>
      </c>
      <c r="O59" s="410">
        <v>322</v>
      </c>
      <c r="P59" s="194"/>
    </row>
    <row r="60" spans="1:16" ht="15">
      <c r="C60" s="67" t="s">
        <v>511</v>
      </c>
      <c r="D60" s="65">
        <v>88.85</v>
      </c>
      <c r="E60" s="65">
        <v>88.85</v>
      </c>
      <c r="F60" s="65">
        <v>89.47</v>
      </c>
      <c r="G60" s="65">
        <v>88.2</v>
      </c>
      <c r="H60" s="65">
        <v>88.2</v>
      </c>
      <c r="I60" s="65">
        <v>88.2</v>
      </c>
      <c r="J60" s="65">
        <v>94.11</v>
      </c>
      <c r="K60" s="65">
        <v>88.64</v>
      </c>
      <c r="L60" s="65">
        <v>92.17</v>
      </c>
      <c r="M60" s="65">
        <v>94.3</v>
      </c>
      <c r="N60" s="65">
        <v>90.17</v>
      </c>
      <c r="O60" s="410">
        <v>123</v>
      </c>
      <c r="P60" s="194"/>
    </row>
    <row r="61" spans="1:16" ht="15">
      <c r="C61" s="67" t="s">
        <v>509</v>
      </c>
      <c r="D61" s="65">
        <v>157.96</v>
      </c>
      <c r="E61" s="65">
        <v>157.96</v>
      </c>
      <c r="F61" s="65">
        <v>156.94</v>
      </c>
      <c r="G61" s="65">
        <v>156.94</v>
      </c>
      <c r="H61" s="65">
        <v>156.94</v>
      </c>
      <c r="I61" s="65">
        <v>156.94</v>
      </c>
      <c r="J61" s="65">
        <v>156.94</v>
      </c>
      <c r="K61" s="65">
        <v>156.94</v>
      </c>
      <c r="L61" s="65">
        <v>159.4</v>
      </c>
      <c r="M61" s="65">
        <v>163.08000000000001</v>
      </c>
      <c r="N61" s="65">
        <v>162.62</v>
      </c>
      <c r="O61" s="410">
        <v>157</v>
      </c>
      <c r="P61" s="194"/>
    </row>
    <row r="62" spans="1:16" ht="15">
      <c r="C62" s="67" t="s">
        <v>497</v>
      </c>
      <c r="D62" s="65">
        <v>108.05</v>
      </c>
      <c r="E62" s="65">
        <v>130.51</v>
      </c>
      <c r="F62" s="65">
        <v>119.2</v>
      </c>
      <c r="G62" s="65">
        <v>123.58</v>
      </c>
      <c r="H62" s="65">
        <v>141.28</v>
      </c>
      <c r="I62" s="65">
        <v>153.65</v>
      </c>
      <c r="J62" s="65">
        <v>165.33</v>
      </c>
      <c r="K62" s="65">
        <v>167.66</v>
      </c>
      <c r="L62" s="65">
        <v>174.25</v>
      </c>
      <c r="M62" s="65">
        <v>166.77</v>
      </c>
      <c r="N62" s="65">
        <v>173.01</v>
      </c>
      <c r="O62" s="410">
        <v>184</v>
      </c>
      <c r="P62" s="194"/>
    </row>
    <row r="63" spans="1:16" ht="15"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5"/>
      <c r="O63" s="410"/>
      <c r="P63" s="194"/>
    </row>
    <row r="64" spans="1:16" ht="15">
      <c r="C64" s="67" t="s">
        <v>507</v>
      </c>
      <c r="D64" s="190">
        <v>67636</v>
      </c>
      <c r="E64" s="190">
        <v>64650</v>
      </c>
      <c r="F64" s="190">
        <v>62920</v>
      </c>
      <c r="G64" s="190">
        <v>64479</v>
      </c>
      <c r="H64" s="190">
        <v>67543</v>
      </c>
      <c r="I64" s="190">
        <v>71761</v>
      </c>
      <c r="J64" s="190">
        <v>75652</v>
      </c>
      <c r="K64" s="190">
        <v>79185</v>
      </c>
      <c r="L64" s="190">
        <v>82861</v>
      </c>
      <c r="M64" s="190">
        <v>85071</v>
      </c>
      <c r="N64" s="190">
        <v>86847</v>
      </c>
      <c r="O64" s="410">
        <v>93715</v>
      </c>
      <c r="P64" s="194"/>
    </row>
    <row r="65" spans="3:16" ht="15">
      <c r="C65" s="67" t="s">
        <v>503</v>
      </c>
      <c r="D65" s="190">
        <v>54658</v>
      </c>
      <c r="E65" s="190">
        <v>52771</v>
      </c>
      <c r="F65" s="190">
        <v>52439</v>
      </c>
      <c r="G65" s="190">
        <v>53639</v>
      </c>
      <c r="H65" s="190">
        <v>52225</v>
      </c>
      <c r="I65" s="190">
        <v>58248</v>
      </c>
      <c r="J65" s="190">
        <v>60016</v>
      </c>
      <c r="K65" s="190">
        <v>62254</v>
      </c>
      <c r="L65" s="190">
        <v>65058</v>
      </c>
      <c r="M65" s="190">
        <v>66743</v>
      </c>
      <c r="N65" s="190">
        <v>65274</v>
      </c>
      <c r="O65" s="410">
        <v>68430</v>
      </c>
      <c r="P65" s="194" t="s">
        <v>493</v>
      </c>
    </row>
    <row r="66" spans="3:16" ht="15">
      <c r="C66" s="67" t="s">
        <v>508</v>
      </c>
      <c r="D66" s="190">
        <v>54178</v>
      </c>
      <c r="E66" s="190">
        <v>52503</v>
      </c>
      <c r="F66" s="190">
        <v>50118</v>
      </c>
      <c r="G66" s="190">
        <v>49550</v>
      </c>
      <c r="H66" s="190">
        <v>49184</v>
      </c>
      <c r="I66" s="190">
        <v>51851</v>
      </c>
      <c r="J66" s="190">
        <v>49763</v>
      </c>
      <c r="K66" s="190">
        <v>54321</v>
      </c>
      <c r="L66" s="190">
        <v>56818</v>
      </c>
      <c r="M66" s="190">
        <v>58318</v>
      </c>
      <c r="N66" s="190">
        <v>58566</v>
      </c>
      <c r="O66" s="410">
        <v>61228</v>
      </c>
      <c r="P66" s="194" t="s">
        <v>494</v>
      </c>
    </row>
    <row r="67" spans="3:16" ht="15.75"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5"/>
      <c r="O67" s="407"/>
      <c r="P67" s="165"/>
    </row>
    <row r="68" spans="3:16" ht="15">
      <c r="C68" s="67" t="s">
        <v>500</v>
      </c>
      <c r="D68" s="65">
        <v>26</v>
      </c>
      <c r="E68" s="65">
        <v>26</v>
      </c>
      <c r="F68" s="65">
        <v>26</v>
      </c>
      <c r="G68" s="65">
        <v>26</v>
      </c>
      <c r="H68" s="65">
        <v>26</v>
      </c>
      <c r="I68" s="65">
        <v>26</v>
      </c>
      <c r="J68" s="65">
        <v>26</v>
      </c>
      <c r="K68" s="65">
        <v>26</v>
      </c>
      <c r="L68" s="65">
        <v>26</v>
      </c>
      <c r="M68" s="65">
        <v>26</v>
      </c>
      <c r="N68" s="65">
        <v>26</v>
      </c>
      <c r="O68" s="410">
        <v>26</v>
      </c>
    </row>
    <row r="69" spans="3:16" ht="15">
      <c r="C69" s="67" t="s">
        <v>501</v>
      </c>
      <c r="D69" s="65">
        <v>12</v>
      </c>
      <c r="E69" s="65">
        <v>12</v>
      </c>
      <c r="F69" s="65">
        <v>12</v>
      </c>
      <c r="G69" s="65">
        <v>12</v>
      </c>
      <c r="H69" s="65">
        <v>12</v>
      </c>
      <c r="I69" s="65">
        <v>12</v>
      </c>
      <c r="J69" s="65">
        <v>12</v>
      </c>
      <c r="K69" s="65">
        <v>12</v>
      </c>
      <c r="L69" s="65">
        <v>12</v>
      </c>
      <c r="M69" s="65">
        <v>12</v>
      </c>
      <c r="N69" s="65">
        <v>12</v>
      </c>
      <c r="O69" s="410">
        <v>12</v>
      </c>
    </row>
    <row r="70" spans="3:16" ht="15">
      <c r="C70" s="67" t="s">
        <v>502</v>
      </c>
      <c r="D70" s="65">
        <v>15</v>
      </c>
      <c r="E70" s="65">
        <v>15</v>
      </c>
      <c r="F70" s="65">
        <v>15</v>
      </c>
      <c r="G70" s="65">
        <v>15</v>
      </c>
      <c r="H70" s="65">
        <v>15</v>
      </c>
      <c r="I70" s="65">
        <v>15</v>
      </c>
      <c r="J70" s="65">
        <v>15</v>
      </c>
      <c r="K70" s="65">
        <v>15</v>
      </c>
      <c r="L70" s="65">
        <v>15</v>
      </c>
      <c r="M70" s="65">
        <v>15</v>
      </c>
      <c r="N70" s="65">
        <v>15</v>
      </c>
      <c r="O70" s="410">
        <v>15</v>
      </c>
    </row>
    <row r="71" spans="3:16" ht="15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5"/>
      <c r="O71" s="407"/>
    </row>
    <row r="72" spans="3:16" ht="15.75">
      <c r="C72" s="54" t="s">
        <v>498</v>
      </c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5"/>
      <c r="O72" s="407"/>
    </row>
    <row r="73" spans="3:16" ht="15">
      <c r="C73" s="67" t="s">
        <v>495</v>
      </c>
      <c r="G73" s="192">
        <v>78.67</v>
      </c>
      <c r="H73" s="192">
        <v>78.239999999999995</v>
      </c>
      <c r="I73" s="192">
        <v>83.97</v>
      </c>
      <c r="J73" s="192">
        <v>86.8</v>
      </c>
      <c r="K73" s="192">
        <v>89.98</v>
      </c>
      <c r="L73" s="192">
        <v>93.1</v>
      </c>
      <c r="M73" s="192">
        <v>96.03</v>
      </c>
      <c r="N73" s="65">
        <v>100.52</v>
      </c>
      <c r="O73" s="411">
        <v>109</v>
      </c>
    </row>
    <row r="74" spans="3:16" ht="15">
      <c r="C74" s="67" t="s">
        <v>496</v>
      </c>
      <c r="D74" s="192">
        <v>297.99</v>
      </c>
      <c r="E74" s="192">
        <v>291.83</v>
      </c>
      <c r="F74" s="192">
        <v>254.85</v>
      </c>
      <c r="G74" s="192">
        <v>174.56</v>
      </c>
      <c r="H74" s="192">
        <v>174.25</v>
      </c>
      <c r="I74" s="192">
        <v>178.64</v>
      </c>
      <c r="J74" s="192">
        <v>181.97</v>
      </c>
      <c r="K74" s="192">
        <v>186.42</v>
      </c>
      <c r="L74" s="192">
        <v>192.82</v>
      </c>
      <c r="M74" s="192">
        <v>204.22</v>
      </c>
      <c r="N74" s="65">
        <v>196.45</v>
      </c>
      <c r="O74" s="411">
        <v>201</v>
      </c>
    </row>
    <row r="75" spans="3:16" ht="16.5">
      <c r="C75" s="193"/>
      <c r="D75" s="197" t="s">
        <v>499</v>
      </c>
      <c r="E75" s="67"/>
      <c r="F75" s="67"/>
      <c r="G75" s="67"/>
      <c r="H75" s="67"/>
      <c r="I75" s="67"/>
      <c r="J75" s="67"/>
      <c r="K75" s="67"/>
      <c r="L75" s="67"/>
      <c r="M75" s="165"/>
      <c r="N75" s="196"/>
    </row>
    <row r="76" spans="3:16" ht="15.75">
      <c r="D76" s="191"/>
      <c r="E76" s="39"/>
      <c r="F76" s="39"/>
      <c r="G76" s="39"/>
      <c r="H76" s="39"/>
      <c r="I76" s="39"/>
      <c r="J76" s="39"/>
      <c r="K76" s="39"/>
      <c r="L76" s="39"/>
    </row>
    <row r="77" spans="3:16" ht="15.75">
      <c r="D77" s="187"/>
      <c r="E77" s="187"/>
      <c r="G77" s="39"/>
      <c r="H77" s="39"/>
      <c r="I77" s="39"/>
      <c r="J77" s="39"/>
      <c r="K77" s="39"/>
      <c r="L77" s="39"/>
      <c r="M77" s="39"/>
      <c r="N77" s="39"/>
    </row>
    <row r="78" spans="3:16" ht="15.75">
      <c r="D78" s="187"/>
      <c r="E78" s="187"/>
      <c r="G78" s="39"/>
      <c r="H78" s="39"/>
      <c r="I78" s="39"/>
      <c r="J78" s="39"/>
      <c r="K78" s="39"/>
      <c r="L78" s="39"/>
      <c r="M78" s="39"/>
      <c r="N78" s="39"/>
    </row>
    <row r="79" spans="3:16" ht="15.75">
      <c r="D79" s="187"/>
      <c r="E79" s="187"/>
      <c r="G79" s="39"/>
      <c r="H79" s="39"/>
      <c r="I79" s="39"/>
      <c r="J79" s="39"/>
      <c r="K79" s="39"/>
      <c r="L79" s="39"/>
      <c r="M79" s="39"/>
      <c r="N79" s="39"/>
    </row>
    <row r="80" spans="3:16" ht="15.75">
      <c r="D80" s="187"/>
      <c r="E80" s="187"/>
      <c r="G80" s="39"/>
      <c r="H80" s="39"/>
      <c r="I80" s="39"/>
      <c r="J80" s="39"/>
      <c r="K80" s="39"/>
      <c r="L80" s="39"/>
      <c r="M80" s="39"/>
      <c r="N80" s="39"/>
    </row>
    <row r="81" spans="3:14" ht="15.75">
      <c r="D81" s="187"/>
      <c r="E81" s="187"/>
      <c r="G81" s="39"/>
      <c r="H81" s="39"/>
      <c r="I81" s="39"/>
      <c r="J81" s="39"/>
      <c r="K81" s="39"/>
      <c r="L81" s="39"/>
      <c r="M81" s="39"/>
      <c r="N81" s="39"/>
    </row>
    <row r="82" spans="3:14" ht="15.75">
      <c r="D82" s="187"/>
      <c r="E82" s="187"/>
      <c r="G82" s="39"/>
      <c r="H82" s="39"/>
      <c r="I82" s="39"/>
      <c r="J82" s="39"/>
      <c r="K82" s="39"/>
      <c r="L82" s="39"/>
      <c r="M82" s="39"/>
      <c r="N82" s="39"/>
    </row>
    <row r="83" spans="3:14" ht="15.75">
      <c r="C83" s="191"/>
      <c r="D83" s="187"/>
      <c r="E83" s="187"/>
      <c r="F83" s="191"/>
      <c r="G83" s="39"/>
      <c r="H83" s="39"/>
      <c r="I83" s="39"/>
      <c r="J83" s="39"/>
      <c r="K83" s="39"/>
      <c r="L83" s="39"/>
      <c r="M83" s="39"/>
      <c r="N83" s="39"/>
    </row>
    <row r="84" spans="3:14" ht="15.75"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</row>
    <row r="85" spans="3:14" ht="15.75"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</row>
    <row r="86" spans="3:14" ht="15.75"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</row>
    <row r="87" spans="3:14" ht="15.75"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</row>
    <row r="88" spans="3:14" ht="15.75">
      <c r="G88" s="39"/>
      <c r="H88" s="39"/>
      <c r="I88" s="39"/>
      <c r="J88" s="39"/>
      <c r="K88" s="39"/>
      <c r="L88" s="39"/>
      <c r="M88" s="39"/>
      <c r="N88" s="39"/>
    </row>
  </sheetData>
  <mergeCells count="1">
    <mergeCell ref="C52:N52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E25DC-1457-4E0F-845A-DD69DFB13BB2}">
  <dimension ref="A1:AU302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7" style="439" customWidth="1"/>
    <col min="2" max="2" width="8.85546875" style="1" bestFit="1" customWidth="1"/>
    <col min="3" max="3" width="20.140625" style="432" bestFit="1" customWidth="1"/>
    <col min="4" max="4" width="13.28515625" style="11" bestFit="1" customWidth="1"/>
    <col min="5" max="5" width="9.7109375" style="439" customWidth="1"/>
    <col min="6" max="7" width="9.28515625" style="439" bestFit="1" customWidth="1"/>
    <col min="8" max="8" width="10.28515625" style="439" bestFit="1" customWidth="1"/>
    <col min="9" max="9" width="7" style="439" bestFit="1" customWidth="1"/>
    <col min="10" max="10" width="8.5703125" style="439" bestFit="1" customWidth="1"/>
    <col min="11" max="11" width="14.42578125" style="485" customWidth="1"/>
    <col min="12" max="12" width="9.28515625" style="486" customWidth="1"/>
    <col min="13" max="20" width="9.28515625" style="13" customWidth="1"/>
    <col min="21" max="22" width="8.85546875" style="487" customWidth="1"/>
    <col min="23" max="23" width="10.140625" style="487" customWidth="1"/>
    <col min="24" max="24" width="13" style="487" customWidth="1"/>
    <col min="25" max="25" width="8.5703125" style="439" customWidth="1"/>
    <col min="26" max="26" width="8" style="439" bestFit="1" customWidth="1"/>
    <col min="27" max="27" width="12" style="439" customWidth="1"/>
    <col min="28" max="28" width="6.85546875" style="439" bestFit="1" customWidth="1"/>
    <col min="29" max="29" width="7.28515625" style="439" bestFit="1" customWidth="1"/>
    <col min="30" max="30" width="8.85546875" style="485" customWidth="1"/>
    <col min="31" max="31" width="12.42578125" style="9" customWidth="1"/>
    <col min="32" max="33" width="12.42578125" style="11" customWidth="1"/>
    <col min="34" max="35" width="12.42578125" style="9" customWidth="1"/>
    <col min="36" max="36" width="16" style="9" customWidth="1"/>
    <col min="37" max="38" width="12.42578125" style="9" customWidth="1"/>
    <col min="39" max="39" width="14.28515625" style="9" customWidth="1"/>
    <col min="40" max="40" width="16" style="9" customWidth="1"/>
    <col min="41" max="41" width="18.140625" style="9" customWidth="1"/>
    <col min="42" max="42" width="12" style="488" bestFit="1" customWidth="1"/>
    <col min="43" max="43" width="12.5703125" style="437" customWidth="1"/>
    <col min="44" max="44" width="14.85546875" style="437" customWidth="1"/>
    <col min="45" max="45" width="15.42578125" style="437" customWidth="1"/>
    <col min="46" max="46" width="10.85546875" style="437" customWidth="1"/>
    <col min="47" max="47" width="15.85546875" style="489" customWidth="1"/>
    <col min="48" max="16384" width="9.140625" style="437"/>
  </cols>
  <sheetData>
    <row r="1" spans="1:47" s="429" customFormat="1" ht="45.75">
      <c r="A1" s="420" t="s">
        <v>602</v>
      </c>
      <c r="B1" s="421"/>
      <c r="C1" s="422"/>
      <c r="D1" s="423"/>
      <c r="E1" s="424"/>
      <c r="F1" s="424"/>
      <c r="G1" s="424"/>
      <c r="H1" s="424"/>
      <c r="I1" s="424"/>
      <c r="J1" s="424"/>
      <c r="K1" s="422"/>
      <c r="L1" s="425"/>
      <c r="M1" s="426"/>
      <c r="N1" s="426"/>
      <c r="O1" s="426"/>
      <c r="P1" s="426"/>
      <c r="Q1" s="426"/>
      <c r="R1" s="426"/>
      <c r="S1" s="426"/>
      <c r="T1" s="426"/>
      <c r="U1" s="427"/>
      <c r="V1" s="427"/>
      <c r="W1" s="427"/>
      <c r="X1" s="427"/>
      <c r="Y1" s="424"/>
      <c r="Z1" s="424"/>
      <c r="AA1" s="424"/>
      <c r="AB1" s="424"/>
      <c r="AC1" s="424"/>
      <c r="AD1" s="422"/>
      <c r="AE1" s="428"/>
      <c r="AF1" s="423"/>
      <c r="AG1" s="423"/>
      <c r="AH1" s="428"/>
      <c r="AI1" s="428"/>
      <c r="AJ1" s="428"/>
      <c r="AK1" s="428"/>
      <c r="AL1" s="428"/>
      <c r="AM1" s="428"/>
      <c r="AN1" s="428"/>
      <c r="AO1" s="428"/>
      <c r="AP1" s="423"/>
      <c r="AU1" s="430"/>
    </row>
    <row r="2" spans="1:47" ht="18.75">
      <c r="A2" s="431" t="s">
        <v>603</v>
      </c>
      <c r="B2" s="214"/>
      <c r="D2" s="433"/>
      <c r="E2" s="434"/>
      <c r="F2" s="434"/>
      <c r="G2" s="434"/>
      <c r="H2" s="434"/>
      <c r="I2" s="434"/>
      <c r="J2" s="434"/>
      <c r="K2" s="435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178"/>
      <c r="AE2" s="144"/>
      <c r="AF2" s="144"/>
      <c r="AG2" s="144"/>
      <c r="AH2" s="144"/>
      <c r="AI2" s="491"/>
      <c r="AJ2" s="144"/>
      <c r="AK2" s="144"/>
      <c r="AL2" s="144"/>
      <c r="AM2" s="144"/>
      <c r="AN2" s="144"/>
      <c r="AO2" s="144"/>
      <c r="AP2" s="436"/>
      <c r="AU2" s="438"/>
    </row>
    <row r="3" spans="1:47" s="444" customFormat="1" ht="26.25">
      <c r="A3" s="439"/>
      <c r="B3" s="440"/>
      <c r="C3" s="441"/>
      <c r="D3" s="442"/>
      <c r="E3" s="442"/>
      <c r="F3" s="442"/>
      <c r="G3" s="443"/>
      <c r="H3" s="443"/>
      <c r="I3" s="443"/>
      <c r="J3" s="443"/>
      <c r="K3" s="441"/>
      <c r="M3" s="441"/>
      <c r="N3" s="441"/>
      <c r="O3" s="441"/>
      <c r="P3" s="441"/>
      <c r="Q3" s="441"/>
      <c r="R3" s="441"/>
      <c r="S3" s="441"/>
      <c r="T3" s="441"/>
      <c r="U3" s="445"/>
      <c r="V3" s="445"/>
      <c r="W3" s="445"/>
      <c r="X3" s="445"/>
      <c r="Z3" s="442"/>
      <c r="AA3" s="442"/>
      <c r="AB3" s="442"/>
      <c r="AC3" s="442"/>
      <c r="AD3" s="446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6"/>
      <c r="AU3" s="447"/>
    </row>
    <row r="4" spans="1:47" ht="25.5">
      <c r="A4" s="448" t="s">
        <v>604</v>
      </c>
      <c r="B4" s="440"/>
      <c r="C4" s="449"/>
      <c r="D4" s="261"/>
      <c r="E4" s="450"/>
      <c r="F4" s="450"/>
      <c r="G4" s="450"/>
      <c r="H4" s="450"/>
      <c r="I4" s="450"/>
      <c r="J4" s="450"/>
      <c r="K4" s="451"/>
      <c r="L4" s="448" t="s">
        <v>605</v>
      </c>
      <c r="U4" s="178"/>
      <c r="V4" s="178"/>
      <c r="W4" s="178"/>
      <c r="X4" s="178"/>
      <c r="Y4" s="452" t="s">
        <v>348</v>
      </c>
      <c r="Z4" s="453"/>
      <c r="AA4" s="453"/>
      <c r="AB4" s="453"/>
      <c r="AC4" s="453"/>
      <c r="AD4" s="178"/>
      <c r="AE4" s="441" t="s">
        <v>606</v>
      </c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436"/>
      <c r="AU4" s="438"/>
    </row>
    <row r="5" spans="1:47">
      <c r="B5" s="440"/>
      <c r="C5" s="449"/>
      <c r="D5" s="434"/>
      <c r="E5" s="454" t="s">
        <v>607</v>
      </c>
      <c r="F5" s="450"/>
      <c r="G5" s="450"/>
      <c r="H5" s="450"/>
      <c r="I5" s="450"/>
      <c r="J5" s="450"/>
      <c r="K5" s="451"/>
      <c r="L5" s="432" t="s">
        <v>608</v>
      </c>
      <c r="U5" s="178"/>
      <c r="V5" s="178"/>
      <c r="W5" s="178"/>
      <c r="X5" s="178"/>
      <c r="Y5" s="261"/>
      <c r="Z5" s="261"/>
      <c r="AA5" s="261"/>
      <c r="AB5" s="261"/>
      <c r="AC5" s="261"/>
      <c r="AD5" s="455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436"/>
      <c r="AU5" s="438"/>
    </row>
    <row r="6" spans="1:47" ht="33">
      <c r="B6" s="440"/>
      <c r="C6" s="449">
        <f>4.04/276</f>
        <v>1.4637681159420291E-2</v>
      </c>
      <c r="D6" s="261"/>
      <c r="E6" s="38" t="s">
        <v>531</v>
      </c>
      <c r="F6" s="38" t="s">
        <v>532</v>
      </c>
      <c r="G6" s="38" t="s">
        <v>533</v>
      </c>
      <c r="H6" s="38" t="s">
        <v>534</v>
      </c>
      <c r="I6" s="38" t="s">
        <v>489</v>
      </c>
      <c r="J6" s="38" t="s">
        <v>490</v>
      </c>
      <c r="K6" s="451"/>
      <c r="L6" s="178" t="s">
        <v>609</v>
      </c>
      <c r="U6" s="178"/>
      <c r="V6" s="178"/>
      <c r="W6" s="178"/>
      <c r="X6" s="178"/>
      <c r="Y6" s="456" t="s">
        <v>321</v>
      </c>
      <c r="Z6" s="456" t="s">
        <v>322</v>
      </c>
      <c r="AA6" s="456" t="s">
        <v>349</v>
      </c>
      <c r="AB6" s="456" t="s">
        <v>610</v>
      </c>
      <c r="AC6" s="456" t="s">
        <v>323</v>
      </c>
      <c r="AD6" s="457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436"/>
      <c r="AU6" s="438"/>
    </row>
    <row r="7" spans="1:47">
      <c r="B7" s="440"/>
      <c r="C7" s="492">
        <f>4/280</f>
        <v>1.4285714285714285E-2</v>
      </c>
      <c r="D7" s="261"/>
      <c r="E7" s="450">
        <v>8779.61</v>
      </c>
      <c r="F7" s="450">
        <v>9335.8799999999992</v>
      </c>
      <c r="G7" s="450">
        <v>8001.13</v>
      </c>
      <c r="H7" s="450">
        <v>13556.58</v>
      </c>
      <c r="I7" s="450">
        <v>68.72</v>
      </c>
      <c r="J7" s="450">
        <v>86.63</v>
      </c>
      <c r="K7" s="451"/>
      <c r="L7" s="458">
        <v>74.31</v>
      </c>
      <c r="M7" s="458">
        <v>315.39999999999998</v>
      </c>
      <c r="N7" s="458">
        <v>315.39999999999998</v>
      </c>
      <c r="O7" s="458">
        <v>1967.48</v>
      </c>
      <c r="P7" s="458">
        <v>44.55</v>
      </c>
      <c r="Q7" s="458">
        <v>434.13</v>
      </c>
      <c r="R7" s="458">
        <v>317.56</v>
      </c>
      <c r="S7" s="458">
        <v>30.5</v>
      </c>
      <c r="T7" s="458">
        <v>753.71</v>
      </c>
      <c r="U7" s="178"/>
      <c r="V7" s="178"/>
      <c r="W7" s="178"/>
      <c r="X7" s="178"/>
      <c r="Y7" s="459">
        <v>67.180000000000007</v>
      </c>
      <c r="Z7" s="459">
        <v>982.2</v>
      </c>
      <c r="AA7" s="459">
        <v>14.06</v>
      </c>
      <c r="AB7" s="459">
        <v>20.73</v>
      </c>
      <c r="AC7" s="459">
        <v>10.99</v>
      </c>
      <c r="AD7" s="460"/>
      <c r="AE7" s="461">
        <v>-0.01</v>
      </c>
      <c r="AF7" s="462">
        <v>-27</v>
      </c>
      <c r="AG7" s="144"/>
      <c r="AH7" s="144"/>
      <c r="AI7" s="144"/>
      <c r="AJ7" s="462">
        <v>-30</v>
      </c>
      <c r="AK7" s="462">
        <v>-11</v>
      </c>
      <c r="AL7" s="144"/>
      <c r="AM7" s="462">
        <v>-4</v>
      </c>
      <c r="AN7" s="144"/>
      <c r="AO7" s="144"/>
      <c r="AP7" s="436"/>
      <c r="AU7" s="438"/>
    </row>
    <row r="8" spans="1:47">
      <c r="A8" s="432"/>
      <c r="B8" s="440"/>
      <c r="D8" s="434"/>
      <c r="E8" s="434"/>
      <c r="F8" s="463"/>
      <c r="G8" s="463"/>
      <c r="H8" s="463"/>
      <c r="I8" s="463"/>
      <c r="J8" s="463"/>
      <c r="K8" s="22"/>
      <c r="L8" s="434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59"/>
      <c r="AA8" s="459"/>
      <c r="AB8" s="459"/>
      <c r="AC8" s="459"/>
      <c r="AD8" s="432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436"/>
      <c r="AU8" s="438"/>
    </row>
    <row r="9" spans="1:47" s="39" customFormat="1" ht="99">
      <c r="A9" s="464" t="s">
        <v>11</v>
      </c>
      <c r="B9" s="464" t="s">
        <v>601</v>
      </c>
      <c r="C9" s="465" t="s">
        <v>12</v>
      </c>
      <c r="D9" s="466" t="s">
        <v>324</v>
      </c>
      <c r="E9" s="465" t="s">
        <v>531</v>
      </c>
      <c r="F9" s="465" t="s">
        <v>532</v>
      </c>
      <c r="G9" s="465" t="s">
        <v>533</v>
      </c>
      <c r="H9" s="465" t="s">
        <v>534</v>
      </c>
      <c r="I9" s="465" t="s">
        <v>489</v>
      </c>
      <c r="J9" s="465" t="s">
        <v>490</v>
      </c>
      <c r="K9" s="467" t="s">
        <v>540</v>
      </c>
      <c r="L9" s="468" t="s">
        <v>611</v>
      </c>
      <c r="M9" s="468" t="s">
        <v>612</v>
      </c>
      <c r="N9" s="468" t="s">
        <v>613</v>
      </c>
      <c r="O9" s="468" t="s">
        <v>343</v>
      </c>
      <c r="P9" s="468" t="s">
        <v>344</v>
      </c>
      <c r="Q9" s="468" t="s">
        <v>614</v>
      </c>
      <c r="R9" s="468" t="s">
        <v>615</v>
      </c>
      <c r="S9" s="468" t="s">
        <v>347</v>
      </c>
      <c r="T9" s="468" t="s">
        <v>616</v>
      </c>
      <c r="U9" s="467" t="s">
        <v>617</v>
      </c>
      <c r="V9" s="467" t="s">
        <v>618</v>
      </c>
      <c r="W9" s="467" t="s">
        <v>619</v>
      </c>
      <c r="X9" s="467" t="s">
        <v>620</v>
      </c>
      <c r="Y9" s="469" t="s">
        <v>321</v>
      </c>
      <c r="Z9" s="469" t="s">
        <v>322</v>
      </c>
      <c r="AA9" s="469" t="s">
        <v>349</v>
      </c>
      <c r="AB9" s="469" t="s">
        <v>610</v>
      </c>
      <c r="AC9" s="469" t="s">
        <v>323</v>
      </c>
      <c r="AD9" s="467" t="s">
        <v>621</v>
      </c>
      <c r="AE9" s="470" t="s">
        <v>622</v>
      </c>
      <c r="AF9" s="470" t="s">
        <v>623</v>
      </c>
      <c r="AG9" s="470" t="s">
        <v>624</v>
      </c>
      <c r="AH9" s="470" t="s">
        <v>625</v>
      </c>
      <c r="AI9" s="470" t="s">
        <v>563</v>
      </c>
      <c r="AJ9" s="470" t="s">
        <v>626</v>
      </c>
      <c r="AK9" s="470" t="s">
        <v>627</v>
      </c>
      <c r="AL9" s="470" t="s">
        <v>628</v>
      </c>
      <c r="AM9" s="470" t="s">
        <v>629</v>
      </c>
      <c r="AN9" s="470" t="s">
        <v>630</v>
      </c>
      <c r="AO9" s="470" t="s">
        <v>631</v>
      </c>
      <c r="AP9" s="471" t="s">
        <v>632</v>
      </c>
      <c r="AQ9" s="472" t="s">
        <v>633</v>
      </c>
      <c r="AR9" s="473" t="s">
        <v>634</v>
      </c>
      <c r="AS9" s="473" t="s">
        <v>635</v>
      </c>
      <c r="AT9" s="473" t="s">
        <v>636</v>
      </c>
      <c r="AU9" s="474" t="s">
        <v>637</v>
      </c>
    </row>
    <row r="10" spans="1:47" s="481" customFormat="1" ht="30" customHeight="1">
      <c r="A10" s="475"/>
      <c r="B10" s="134">
        <v>0</v>
      </c>
      <c r="C10" s="475" t="s">
        <v>319</v>
      </c>
      <c r="D10" s="476">
        <v>5605317</v>
      </c>
      <c r="E10" s="476">
        <v>439.79051222794368</v>
      </c>
      <c r="F10" s="476">
        <v>83.809975706993967</v>
      </c>
      <c r="G10" s="476">
        <v>507.11448642601329</v>
      </c>
      <c r="H10" s="476">
        <v>468.69496667539079</v>
      </c>
      <c r="I10" s="476">
        <v>57.929375655292972</v>
      </c>
      <c r="J10" s="476">
        <v>50.640353894347079</v>
      </c>
      <c r="K10" s="477">
        <v>1607.9796705859821</v>
      </c>
      <c r="L10" s="476">
        <v>74.283111169681163</v>
      </c>
      <c r="M10" s="476">
        <v>7.6605303325396248</v>
      </c>
      <c r="N10" s="476">
        <v>12.696330453389164</v>
      </c>
      <c r="O10" s="476">
        <v>213.0598911569142</v>
      </c>
      <c r="P10" s="476">
        <v>40.230107793500054</v>
      </c>
      <c r="Q10" s="476">
        <v>2.800193129130788</v>
      </c>
      <c r="R10" s="476">
        <v>1.836814995476616</v>
      </c>
      <c r="S10" s="476">
        <v>30.214211969879866</v>
      </c>
      <c r="T10" s="476">
        <v>53.396481924364565</v>
      </c>
      <c r="U10" s="477">
        <v>436.17767292487582</v>
      </c>
      <c r="V10" s="477">
        <v>2044.157343510858</v>
      </c>
      <c r="W10" s="478">
        <v>-1516.36</v>
      </c>
      <c r="X10" s="478">
        <v>527.79734351085813</v>
      </c>
      <c r="Y10" s="134">
        <v>12.291605690125589</v>
      </c>
      <c r="Z10" s="134">
        <v>0.22656784620744913</v>
      </c>
      <c r="AA10" s="134">
        <v>14.016532032414702</v>
      </c>
      <c r="AB10" s="134">
        <v>20.72999999999999</v>
      </c>
      <c r="AC10" s="134">
        <v>9.0277048746064601</v>
      </c>
      <c r="AD10" s="478">
        <v>56.292410443354235</v>
      </c>
      <c r="AE10" s="134">
        <v>-9.999999999999995E-3</v>
      </c>
      <c r="AF10" s="134">
        <v>-26.800000000000015</v>
      </c>
      <c r="AG10" s="134">
        <v>-64.408100044377562</v>
      </c>
      <c r="AH10" s="134">
        <v>4.9952039436410101E-8</v>
      </c>
      <c r="AI10" s="134">
        <v>1.6543592412840838E-15</v>
      </c>
      <c r="AJ10" s="134">
        <v>-29.800000000000015</v>
      </c>
      <c r="AK10" s="134">
        <v>-11.420000000000003</v>
      </c>
      <c r="AL10" s="134">
        <v>-13.43426809082928</v>
      </c>
      <c r="AM10" s="134">
        <v>-3.9399999999999986</v>
      </c>
      <c r="AN10" s="134">
        <v>38.549294462355114</v>
      </c>
      <c r="AO10" s="134">
        <v>3.4257826838094465E-4</v>
      </c>
      <c r="AP10" s="478">
        <v>-115.0027310446311</v>
      </c>
      <c r="AQ10" s="479">
        <v>469.08702290958126</v>
      </c>
      <c r="AR10" s="479">
        <v>148.82054718332586</v>
      </c>
      <c r="AS10" s="479">
        <v>617.90757009290598</v>
      </c>
      <c r="AT10" s="479">
        <v>101.86756609840296</v>
      </c>
      <c r="AU10" s="480">
        <v>719.775136191309</v>
      </c>
    </row>
    <row r="11" spans="1:47">
      <c r="A11" s="439">
        <v>5</v>
      </c>
      <c r="B11" s="414">
        <v>14</v>
      </c>
      <c r="C11" s="432" t="s">
        <v>24</v>
      </c>
      <c r="D11" s="20">
        <v>9078</v>
      </c>
      <c r="E11" s="20">
        <v>424.57025666446356</v>
      </c>
      <c r="F11" s="20">
        <v>92.556642432253796</v>
      </c>
      <c r="G11" s="20">
        <v>570.25017735183962</v>
      </c>
      <c r="H11" s="20">
        <v>571.95088565763376</v>
      </c>
      <c r="I11" s="20">
        <v>56.918448997576554</v>
      </c>
      <c r="J11" s="20">
        <v>41.845400969376513</v>
      </c>
      <c r="K11" s="482">
        <v>1758.0918120731442</v>
      </c>
      <c r="L11" s="20">
        <v>46.070128296036778</v>
      </c>
      <c r="M11" s="20">
        <v>0</v>
      </c>
      <c r="N11" s="20">
        <v>0</v>
      </c>
      <c r="O11" s="20">
        <v>97.962211940956152</v>
      </c>
      <c r="P11" s="20">
        <v>91.753276648745171</v>
      </c>
      <c r="Q11" s="20">
        <v>0</v>
      </c>
      <c r="R11" s="20">
        <v>0</v>
      </c>
      <c r="S11" s="20">
        <v>26.719021606544391</v>
      </c>
      <c r="T11" s="20">
        <v>31.798956818682527</v>
      </c>
      <c r="U11" s="482">
        <v>294.30359531096502</v>
      </c>
      <c r="V11" s="482">
        <v>2052.3954073841091</v>
      </c>
      <c r="W11" s="483">
        <v>-1516.36</v>
      </c>
      <c r="X11" s="483">
        <v>536.03540738410925</v>
      </c>
      <c r="Y11" s="15">
        <v>40.384137333333335</v>
      </c>
      <c r="Z11" s="15">
        <v>0</v>
      </c>
      <c r="AA11" s="15">
        <v>14.027976552634325</v>
      </c>
      <c r="AB11" s="15">
        <v>16.093173312958001</v>
      </c>
      <c r="AC11" s="15">
        <v>0</v>
      </c>
      <c r="AD11" s="483">
        <v>70.505287198925672</v>
      </c>
      <c r="AE11" s="15">
        <v>-0.01</v>
      </c>
      <c r="AF11" s="15">
        <v>-26.8</v>
      </c>
      <c r="AG11" s="15">
        <v>-35.184899080193873</v>
      </c>
      <c r="AH11" s="15">
        <v>122.17516201599003</v>
      </c>
      <c r="AI11" s="15">
        <v>-4.2755991591787348</v>
      </c>
      <c r="AJ11" s="15">
        <v>-29.800000000000004</v>
      </c>
      <c r="AK11" s="15">
        <v>-11.42</v>
      </c>
      <c r="AL11" s="15">
        <v>-26.362652837346168</v>
      </c>
      <c r="AM11" s="15">
        <v>-3.94</v>
      </c>
      <c r="AN11" s="15">
        <v>34.893211117604871</v>
      </c>
      <c r="AO11" s="15">
        <v>8.096057188327995</v>
      </c>
      <c r="AP11" s="483">
        <v>23.631279245204102</v>
      </c>
      <c r="AQ11" s="479">
        <v>630.17197382823906</v>
      </c>
      <c r="AR11" s="484">
        <v>587.38957247263454</v>
      </c>
      <c r="AS11" s="484">
        <v>1217.5615463008737</v>
      </c>
      <c r="AT11" s="484">
        <v>164.21838522482142</v>
      </c>
      <c r="AU11" s="480">
        <v>1381.7799315256952</v>
      </c>
    </row>
    <row r="12" spans="1:47">
      <c r="A12" s="439">
        <v>9</v>
      </c>
      <c r="B12" s="414">
        <v>17</v>
      </c>
      <c r="C12" s="432" t="s">
        <v>25</v>
      </c>
      <c r="D12" s="20">
        <v>2410</v>
      </c>
      <c r="E12" s="20">
        <v>506.37584647302907</v>
      </c>
      <c r="F12" s="20">
        <v>135.58331950207469</v>
      </c>
      <c r="G12" s="20">
        <v>647.39433609958508</v>
      </c>
      <c r="H12" s="20">
        <v>596.26451452282151</v>
      </c>
      <c r="I12" s="20">
        <v>55.175601659751045</v>
      </c>
      <c r="J12" s="20">
        <v>43.530676348547715</v>
      </c>
      <c r="K12" s="482">
        <v>1984.324294605809</v>
      </c>
      <c r="L12" s="20">
        <v>62.620443745962667</v>
      </c>
      <c r="M12" s="20">
        <v>0</v>
      </c>
      <c r="N12" s="20">
        <v>0</v>
      </c>
      <c r="O12" s="20">
        <v>40.002705394190876</v>
      </c>
      <c r="P12" s="20">
        <v>86.184055359082407</v>
      </c>
      <c r="Q12" s="20">
        <v>0</v>
      </c>
      <c r="R12" s="20">
        <v>0</v>
      </c>
      <c r="S12" s="20">
        <v>31.304763291198881</v>
      </c>
      <c r="T12" s="20">
        <v>37.711561894882436</v>
      </c>
      <c r="U12" s="482">
        <v>257.82352968531728</v>
      </c>
      <c r="V12" s="482">
        <v>2242.1478242911262</v>
      </c>
      <c r="W12" s="483">
        <v>-1516.36</v>
      </c>
      <c r="X12" s="483">
        <v>725.7878242911263</v>
      </c>
      <c r="Y12" s="15">
        <v>1.8944760000000003</v>
      </c>
      <c r="Z12" s="15">
        <v>0</v>
      </c>
      <c r="AA12" s="15">
        <v>10.400151129745007</v>
      </c>
      <c r="AB12" s="15">
        <v>20.816483843410207</v>
      </c>
      <c r="AC12" s="15">
        <v>0</v>
      </c>
      <c r="AD12" s="483">
        <v>33.111110973155213</v>
      </c>
      <c r="AE12" s="15">
        <v>-0.01</v>
      </c>
      <c r="AF12" s="15">
        <v>-26.8</v>
      </c>
      <c r="AG12" s="15">
        <v>-29.5330429253112</v>
      </c>
      <c r="AH12" s="15">
        <v>210.71298975217596</v>
      </c>
      <c r="AI12" s="15">
        <v>-4.291602640803843</v>
      </c>
      <c r="AJ12" s="15">
        <v>-29.8</v>
      </c>
      <c r="AK12" s="15">
        <v>-11.42</v>
      </c>
      <c r="AL12" s="15">
        <v>-35.469793228242658</v>
      </c>
      <c r="AM12" s="15">
        <v>-3.94</v>
      </c>
      <c r="AN12" s="15">
        <v>31.547561597326101</v>
      </c>
      <c r="AO12" s="15">
        <v>-0.18850364361506117</v>
      </c>
      <c r="AP12" s="483">
        <v>97.067608911529277</v>
      </c>
      <c r="AQ12" s="479">
        <v>855.96654417581078</v>
      </c>
      <c r="AR12" s="484">
        <v>782.20911881254403</v>
      </c>
      <c r="AS12" s="484">
        <v>1638.175662988355</v>
      </c>
      <c r="AT12" s="484">
        <v>158.92867656521528</v>
      </c>
      <c r="AU12" s="480">
        <v>1797.1043395535703</v>
      </c>
    </row>
    <row r="13" spans="1:47">
      <c r="A13" s="439">
        <v>10</v>
      </c>
      <c r="B13" s="414">
        <v>14</v>
      </c>
      <c r="C13" s="432" t="s">
        <v>26</v>
      </c>
      <c r="D13" s="20">
        <v>10780</v>
      </c>
      <c r="E13" s="20">
        <v>438.98050000000001</v>
      </c>
      <c r="F13" s="20">
        <v>86.603710575139132</v>
      </c>
      <c r="G13" s="20">
        <v>566.31374675324685</v>
      </c>
      <c r="H13" s="20">
        <v>494.22411317254176</v>
      </c>
      <c r="I13" s="20">
        <v>57.277291280148418</v>
      </c>
      <c r="J13" s="20">
        <v>43.331072356215209</v>
      </c>
      <c r="K13" s="482">
        <v>1686.7304341372915</v>
      </c>
      <c r="L13" s="20">
        <v>64.499109710322742</v>
      </c>
      <c r="M13" s="20">
        <v>0</v>
      </c>
      <c r="N13" s="20">
        <v>0</v>
      </c>
      <c r="O13" s="20">
        <v>53.841057513914656</v>
      </c>
      <c r="P13" s="20">
        <v>83.269331079349527</v>
      </c>
      <c r="Q13" s="20">
        <v>0</v>
      </c>
      <c r="R13" s="20">
        <v>0</v>
      </c>
      <c r="S13" s="20">
        <v>28.673613581964258</v>
      </c>
      <c r="T13" s="20">
        <v>43.226457096474952</v>
      </c>
      <c r="U13" s="482">
        <v>273.50956898202611</v>
      </c>
      <c r="V13" s="482">
        <v>1960.2400031193176</v>
      </c>
      <c r="W13" s="483">
        <v>-1516.36</v>
      </c>
      <c r="X13" s="483">
        <v>443.88000311931773</v>
      </c>
      <c r="Y13" s="15">
        <v>36.604142666666668</v>
      </c>
      <c r="Z13" s="15">
        <v>0</v>
      </c>
      <c r="AA13" s="15">
        <v>13.375354864127008</v>
      </c>
      <c r="AB13" s="15">
        <v>18.579097214709677</v>
      </c>
      <c r="AC13" s="15">
        <v>0</v>
      </c>
      <c r="AD13" s="483">
        <v>68.558594745503342</v>
      </c>
      <c r="AE13" s="15">
        <v>-0.01</v>
      </c>
      <c r="AF13" s="15">
        <v>-26.8</v>
      </c>
      <c r="AG13" s="15">
        <v>-34.1768407096475</v>
      </c>
      <c r="AH13" s="15">
        <v>-31.430616720379504</v>
      </c>
      <c r="AI13" s="15">
        <v>-67.575033861670789</v>
      </c>
      <c r="AJ13" s="15">
        <v>-29.8</v>
      </c>
      <c r="AK13" s="15">
        <v>-11.42</v>
      </c>
      <c r="AL13" s="15">
        <v>-21.668807443893176</v>
      </c>
      <c r="AM13" s="15">
        <v>-3.94</v>
      </c>
      <c r="AN13" s="15">
        <v>49.555623080468294</v>
      </c>
      <c r="AO13" s="15">
        <v>0.4153944955188239</v>
      </c>
      <c r="AP13" s="483">
        <v>-180.59028115960385</v>
      </c>
      <c r="AQ13" s="479">
        <v>331.84831670521726</v>
      </c>
      <c r="AR13" s="484">
        <v>668.92754832864307</v>
      </c>
      <c r="AS13" s="484">
        <v>1000.7758650338602</v>
      </c>
      <c r="AT13" s="484">
        <v>163.68975333498159</v>
      </c>
      <c r="AU13" s="480">
        <v>1164.4656183688419</v>
      </c>
    </row>
    <row r="14" spans="1:47">
      <c r="A14" s="439">
        <v>16</v>
      </c>
      <c r="B14" s="414">
        <v>7</v>
      </c>
      <c r="C14" s="432" t="s">
        <v>27</v>
      </c>
      <c r="D14" s="20">
        <v>7889</v>
      </c>
      <c r="E14" s="20">
        <v>336.09357586512868</v>
      </c>
      <c r="F14" s="20">
        <v>80.471522372924326</v>
      </c>
      <c r="G14" s="20">
        <v>445.23970972239823</v>
      </c>
      <c r="H14" s="20">
        <v>445.0696184560781</v>
      </c>
      <c r="I14" s="20">
        <v>59.41679807326657</v>
      </c>
      <c r="J14" s="20">
        <v>41.761172518696917</v>
      </c>
      <c r="K14" s="482">
        <v>1408.0523970084928</v>
      </c>
      <c r="L14" s="20">
        <v>69.046681336123626</v>
      </c>
      <c r="M14" s="20">
        <v>0</v>
      </c>
      <c r="N14" s="20">
        <v>0</v>
      </c>
      <c r="O14" s="20">
        <v>69.331910254785157</v>
      </c>
      <c r="P14" s="20">
        <v>58.970635701671668</v>
      </c>
      <c r="Q14" s="20">
        <v>0</v>
      </c>
      <c r="R14" s="20">
        <v>19.200927874255292</v>
      </c>
      <c r="S14" s="20">
        <v>32.185910504652114</v>
      </c>
      <c r="T14" s="20">
        <v>43.589832361516038</v>
      </c>
      <c r="U14" s="482">
        <v>292.32589803300391</v>
      </c>
      <c r="V14" s="482">
        <v>1700.3782950414966</v>
      </c>
      <c r="W14" s="483">
        <v>-1516.36</v>
      </c>
      <c r="X14" s="483">
        <v>184.01829504149669</v>
      </c>
      <c r="Y14" s="15">
        <v>0</v>
      </c>
      <c r="Z14" s="15">
        <v>0</v>
      </c>
      <c r="AA14" s="15">
        <v>10.529730312268374</v>
      </c>
      <c r="AB14" s="15">
        <v>21.337435586143677</v>
      </c>
      <c r="AC14" s="15">
        <v>0</v>
      </c>
      <c r="AD14" s="483">
        <v>31.867165898412047</v>
      </c>
      <c r="AE14" s="15">
        <v>-0.01</v>
      </c>
      <c r="AF14" s="15">
        <v>-26.8</v>
      </c>
      <c r="AG14" s="15">
        <v>-35.458963379389019</v>
      </c>
      <c r="AH14" s="15">
        <v>278.05548373241436</v>
      </c>
      <c r="AI14" s="15">
        <v>218.21951699814247</v>
      </c>
      <c r="AJ14" s="15">
        <v>-29.8</v>
      </c>
      <c r="AK14" s="15">
        <v>-11.42</v>
      </c>
      <c r="AL14" s="15">
        <v>-20.964876887730444</v>
      </c>
      <c r="AM14" s="15">
        <v>-3.94</v>
      </c>
      <c r="AN14" s="15">
        <v>37.334241125320453</v>
      </c>
      <c r="AO14" s="15">
        <v>4.4203415157543331</v>
      </c>
      <c r="AP14" s="483">
        <v>405.89574310451212</v>
      </c>
      <c r="AQ14" s="479">
        <v>621.78120404442086</v>
      </c>
      <c r="AR14" s="484">
        <v>346.48356350095872</v>
      </c>
      <c r="AS14" s="484">
        <v>968.26476754537953</v>
      </c>
      <c r="AT14" s="484">
        <v>132.21563269318995</v>
      </c>
      <c r="AU14" s="480">
        <v>1100.4804002385695</v>
      </c>
    </row>
    <row r="15" spans="1:47">
      <c r="A15" s="439">
        <v>18</v>
      </c>
      <c r="B15" s="414">
        <v>1</v>
      </c>
      <c r="C15" s="432" t="s">
        <v>28</v>
      </c>
      <c r="D15" s="20">
        <v>4651</v>
      </c>
      <c r="E15" s="20">
        <v>405.85167705869708</v>
      </c>
      <c r="F15" s="20">
        <v>94.342369382928396</v>
      </c>
      <c r="G15" s="20">
        <v>626.19035046226611</v>
      </c>
      <c r="H15" s="20">
        <v>638.33391098688458</v>
      </c>
      <c r="I15" s="20">
        <v>56.234857019995701</v>
      </c>
      <c r="J15" s="20">
        <v>48.595499892496235</v>
      </c>
      <c r="K15" s="482">
        <v>1869.5486648032681</v>
      </c>
      <c r="L15" s="20">
        <v>47.765471658342342</v>
      </c>
      <c r="M15" s="20">
        <v>0</v>
      </c>
      <c r="N15" s="20">
        <v>0</v>
      </c>
      <c r="O15" s="20">
        <v>73.606003010105354</v>
      </c>
      <c r="P15" s="20">
        <v>37.714884168669506</v>
      </c>
      <c r="Q15" s="20">
        <v>0</v>
      </c>
      <c r="R15" s="20">
        <v>0</v>
      </c>
      <c r="S15" s="20">
        <v>28.589474840471087</v>
      </c>
      <c r="T15" s="20">
        <v>33.923162044004876</v>
      </c>
      <c r="U15" s="482">
        <v>221.59899572159318</v>
      </c>
      <c r="V15" s="482">
        <v>2091.1476605248613</v>
      </c>
      <c r="W15" s="483">
        <v>-1516.36</v>
      </c>
      <c r="X15" s="483">
        <v>574.78766052486139</v>
      </c>
      <c r="Y15" s="15">
        <v>0</v>
      </c>
      <c r="Z15" s="15">
        <v>0</v>
      </c>
      <c r="AA15" s="15">
        <v>8.1578022052987595</v>
      </c>
      <c r="AB15" s="15">
        <v>19.122134702651028</v>
      </c>
      <c r="AC15" s="15">
        <v>0</v>
      </c>
      <c r="AD15" s="483">
        <v>27.279936907949786</v>
      </c>
      <c r="AE15" s="15">
        <v>-0.01</v>
      </c>
      <c r="AF15" s="15">
        <v>-26.8</v>
      </c>
      <c r="AG15" s="15">
        <v>-21.800679423779833</v>
      </c>
      <c r="AH15" s="15">
        <v>-97.96851489454238</v>
      </c>
      <c r="AI15" s="15">
        <v>-33.691441927896761</v>
      </c>
      <c r="AJ15" s="15">
        <v>-29.800000000000004</v>
      </c>
      <c r="AK15" s="15">
        <v>-11.42</v>
      </c>
      <c r="AL15" s="15">
        <v>-14.887598442233044</v>
      </c>
      <c r="AM15" s="15">
        <v>-3.9399999999999995</v>
      </c>
      <c r="AN15" s="15">
        <v>29.076848327512501</v>
      </c>
      <c r="AO15" s="15">
        <v>-1.0596539487738335</v>
      </c>
      <c r="AP15" s="483">
        <v>-216.04104030971337</v>
      </c>
      <c r="AQ15" s="479">
        <v>386.0265571230978</v>
      </c>
      <c r="AR15" s="484">
        <v>301.55854638943913</v>
      </c>
      <c r="AS15" s="484">
        <v>687.58510351253699</v>
      </c>
      <c r="AT15" s="484">
        <v>100.60178777721489</v>
      </c>
      <c r="AU15" s="480">
        <v>788.18689128975188</v>
      </c>
    </row>
    <row r="16" spans="1:47">
      <c r="A16" s="439">
        <v>19</v>
      </c>
      <c r="B16" s="414">
        <v>2</v>
      </c>
      <c r="C16" s="432" t="s">
        <v>29</v>
      </c>
      <c r="D16" s="20">
        <v>3966</v>
      </c>
      <c r="E16" s="20">
        <v>553.42977811396872</v>
      </c>
      <c r="F16" s="20">
        <v>105.92904689863842</v>
      </c>
      <c r="G16" s="20">
        <v>589.08975289964701</v>
      </c>
      <c r="H16" s="20">
        <v>560.58475037821484</v>
      </c>
      <c r="I16" s="20">
        <v>55.707211296016133</v>
      </c>
      <c r="J16" s="20">
        <v>47.814692385274832</v>
      </c>
      <c r="K16" s="482">
        <v>1912.5552319717601</v>
      </c>
      <c r="L16" s="20">
        <v>46.981984729988987</v>
      </c>
      <c r="M16" s="20">
        <v>0</v>
      </c>
      <c r="N16" s="20">
        <v>0</v>
      </c>
      <c r="O16" s="20">
        <v>56.057801311144729</v>
      </c>
      <c r="P16" s="20">
        <v>19.779667672709756</v>
      </c>
      <c r="Q16" s="20">
        <v>0</v>
      </c>
      <c r="R16" s="20">
        <v>0</v>
      </c>
      <c r="S16" s="20">
        <v>29.412307380504014</v>
      </c>
      <c r="T16" s="20">
        <v>33.463381030425289</v>
      </c>
      <c r="U16" s="482">
        <v>185.69514212477276</v>
      </c>
      <c r="V16" s="482">
        <v>2098.2503740965331</v>
      </c>
      <c r="W16" s="483">
        <v>-1516.36</v>
      </c>
      <c r="X16" s="483">
        <v>581.89037409653315</v>
      </c>
      <c r="Y16" s="15">
        <v>0</v>
      </c>
      <c r="Z16" s="15">
        <v>0</v>
      </c>
      <c r="AA16" s="15">
        <v>8.9555585093325636</v>
      </c>
      <c r="AB16" s="15">
        <v>17.068927813631376</v>
      </c>
      <c r="AC16" s="15">
        <v>1.0191119558118653</v>
      </c>
      <c r="AD16" s="483">
        <v>27.043598278775804</v>
      </c>
      <c r="AE16" s="15">
        <v>-0.01</v>
      </c>
      <c r="AF16" s="15">
        <v>-26.8</v>
      </c>
      <c r="AG16" s="15">
        <v>-27.560535804336865</v>
      </c>
      <c r="AH16" s="15">
        <v>-91.573734396743419</v>
      </c>
      <c r="AI16" s="15">
        <v>-101.74486296234112</v>
      </c>
      <c r="AJ16" s="15">
        <v>-29.8</v>
      </c>
      <c r="AK16" s="15">
        <v>-11.42</v>
      </c>
      <c r="AL16" s="15">
        <v>-16.312200585953903</v>
      </c>
      <c r="AM16" s="15">
        <v>-3.94</v>
      </c>
      <c r="AN16" s="15">
        <v>19.435471957779253</v>
      </c>
      <c r="AO16" s="15">
        <v>-3.4434199947206854</v>
      </c>
      <c r="AP16" s="483">
        <v>-296.90928178631674</v>
      </c>
      <c r="AQ16" s="479">
        <v>312.0246905889922</v>
      </c>
      <c r="AR16" s="484">
        <v>441.35579397545138</v>
      </c>
      <c r="AS16" s="484">
        <v>753.38048456444335</v>
      </c>
      <c r="AT16" s="484">
        <v>85.757629169136251</v>
      </c>
      <c r="AU16" s="480">
        <v>839.13811373357964</v>
      </c>
    </row>
    <row r="17" spans="1:47">
      <c r="A17" s="439">
        <v>20</v>
      </c>
      <c r="B17" s="414">
        <v>6</v>
      </c>
      <c r="C17" s="432" t="s">
        <v>30</v>
      </c>
      <c r="D17" s="20">
        <v>16387</v>
      </c>
      <c r="E17" s="20">
        <v>425.39881247330203</v>
      </c>
      <c r="F17" s="20">
        <v>69.504934399218882</v>
      </c>
      <c r="G17" s="20">
        <v>537.57515896747429</v>
      </c>
      <c r="H17" s="20">
        <v>546.82976627814742</v>
      </c>
      <c r="I17" s="20">
        <v>57.489624702508081</v>
      </c>
      <c r="J17" s="20">
        <v>47.83760724964911</v>
      </c>
      <c r="K17" s="482">
        <v>1684.6359040702998</v>
      </c>
      <c r="L17" s="20">
        <v>66.056403658907968</v>
      </c>
      <c r="M17" s="20">
        <v>0</v>
      </c>
      <c r="N17" s="20">
        <v>0</v>
      </c>
      <c r="O17" s="20">
        <v>62.192874839812049</v>
      </c>
      <c r="P17" s="20">
        <v>14.777473328012338</v>
      </c>
      <c r="Q17" s="20">
        <v>0</v>
      </c>
      <c r="R17" s="20">
        <v>0</v>
      </c>
      <c r="S17" s="20">
        <v>24.741399228288874</v>
      </c>
      <c r="T17" s="20">
        <v>48.677391631577891</v>
      </c>
      <c r="U17" s="482">
        <v>216.44554268659914</v>
      </c>
      <c r="V17" s="482">
        <v>1901.0814467568989</v>
      </c>
      <c r="W17" s="483">
        <v>-1516.36</v>
      </c>
      <c r="X17" s="483">
        <v>384.72144675689901</v>
      </c>
      <c r="Y17" s="15">
        <v>0</v>
      </c>
      <c r="Z17" s="15">
        <v>0</v>
      </c>
      <c r="AA17" s="15">
        <v>9.1320036722952977</v>
      </c>
      <c r="AB17" s="15">
        <v>18.37352328583783</v>
      </c>
      <c r="AC17" s="15">
        <v>0</v>
      </c>
      <c r="AD17" s="483">
        <v>27.505526958133128</v>
      </c>
      <c r="AE17" s="15">
        <v>-0.01</v>
      </c>
      <c r="AF17" s="15">
        <v>-26.8</v>
      </c>
      <c r="AG17" s="15">
        <v>-56.098806004759865</v>
      </c>
      <c r="AH17" s="15">
        <v>-169.95895113483093</v>
      </c>
      <c r="AI17" s="15">
        <v>-117.67457090303361</v>
      </c>
      <c r="AJ17" s="15">
        <v>-29.8</v>
      </c>
      <c r="AK17" s="15">
        <v>-11.42</v>
      </c>
      <c r="AL17" s="15">
        <v>-9.6115268878510349</v>
      </c>
      <c r="AM17" s="15">
        <v>-3.94</v>
      </c>
      <c r="AN17" s="15">
        <v>62.761326903757734</v>
      </c>
      <c r="AO17" s="15">
        <v>-0.65861619844462915</v>
      </c>
      <c r="AP17" s="483">
        <v>-366.9511442251623</v>
      </c>
      <c r="AQ17" s="479">
        <v>45.275829489869864</v>
      </c>
      <c r="AR17" s="484">
        <v>398.63342395620299</v>
      </c>
      <c r="AS17" s="484">
        <v>443.90925344607291</v>
      </c>
      <c r="AT17" s="484">
        <v>80.568984451170721</v>
      </c>
      <c r="AU17" s="480">
        <v>524.47823789724362</v>
      </c>
    </row>
    <row r="18" spans="1:47">
      <c r="A18" s="439">
        <v>46</v>
      </c>
      <c r="B18" s="414">
        <v>10</v>
      </c>
      <c r="C18" s="432" t="s">
        <v>31</v>
      </c>
      <c r="D18" s="20">
        <v>1288</v>
      </c>
      <c r="E18" s="20">
        <v>361.27277173913046</v>
      </c>
      <c r="F18" s="20">
        <v>36.241770186335401</v>
      </c>
      <c r="G18" s="20">
        <v>416.20784937888197</v>
      </c>
      <c r="H18" s="20">
        <v>431.53709627329192</v>
      </c>
      <c r="I18" s="20">
        <v>59.863229813664596</v>
      </c>
      <c r="J18" s="20">
        <v>39.615737577639749</v>
      </c>
      <c r="K18" s="482">
        <v>1344.7384549689441</v>
      </c>
      <c r="L18" s="20">
        <v>70.134290734500809</v>
      </c>
      <c r="M18" s="20">
        <v>0</v>
      </c>
      <c r="N18" s="20">
        <v>0</v>
      </c>
      <c r="O18" s="20">
        <v>68.739596273291923</v>
      </c>
      <c r="P18" s="20">
        <v>195.88962996453202</v>
      </c>
      <c r="Q18" s="20">
        <v>434.12999999999994</v>
      </c>
      <c r="R18" s="20">
        <v>0</v>
      </c>
      <c r="S18" s="20">
        <v>36.379408763327731</v>
      </c>
      <c r="T18" s="20">
        <v>42.913095238095245</v>
      </c>
      <c r="U18" s="482">
        <v>848.18602097374776</v>
      </c>
      <c r="V18" s="482">
        <v>2192.924475942692</v>
      </c>
      <c r="W18" s="483">
        <v>-1516.36</v>
      </c>
      <c r="X18" s="483">
        <v>676.56447594269207</v>
      </c>
      <c r="Y18" s="15">
        <v>130.20491700000002</v>
      </c>
      <c r="Z18" s="15">
        <v>0</v>
      </c>
      <c r="AA18" s="15">
        <v>11.678884766729499</v>
      </c>
      <c r="AB18" s="15">
        <v>15.694213204310179</v>
      </c>
      <c r="AC18" s="15">
        <v>0</v>
      </c>
      <c r="AD18" s="483">
        <v>157.57801497103969</v>
      </c>
      <c r="AE18" s="15">
        <v>-0.01</v>
      </c>
      <c r="AF18" s="15">
        <v>-26.8</v>
      </c>
      <c r="AG18" s="15">
        <v>-27.861517857142857</v>
      </c>
      <c r="AH18" s="15">
        <v>300.06735970568087</v>
      </c>
      <c r="AI18" s="15">
        <v>189.91711163297688</v>
      </c>
      <c r="AJ18" s="15">
        <v>-29.8</v>
      </c>
      <c r="AK18" s="15">
        <v>-11.42</v>
      </c>
      <c r="AL18" s="15">
        <v>-36.750656485495071</v>
      </c>
      <c r="AM18" s="15">
        <v>-3.9400000000000004</v>
      </c>
      <c r="AN18" s="15">
        <v>30.607150515994274</v>
      </c>
      <c r="AO18" s="15">
        <v>8.3631094451482859</v>
      </c>
      <c r="AP18" s="483">
        <v>388.63255695716242</v>
      </c>
      <c r="AQ18" s="479">
        <v>1222.7750478708942</v>
      </c>
      <c r="AR18" s="484">
        <v>474.55740247578558</v>
      </c>
      <c r="AS18" s="484">
        <v>1697.3324503466795</v>
      </c>
      <c r="AT18" s="484">
        <v>199.00160618308064</v>
      </c>
      <c r="AU18" s="480">
        <v>1896.3340565297601</v>
      </c>
    </row>
    <row r="19" spans="1:47">
      <c r="A19" s="439">
        <v>47</v>
      </c>
      <c r="B19" s="414">
        <v>19</v>
      </c>
      <c r="C19" s="432" t="s">
        <v>32</v>
      </c>
      <c r="D19" s="20">
        <v>1762</v>
      </c>
      <c r="E19" s="20">
        <v>298.96515323496033</v>
      </c>
      <c r="F19" s="20">
        <v>37.089194097616343</v>
      </c>
      <c r="G19" s="20">
        <v>385.97959704880822</v>
      </c>
      <c r="H19" s="20">
        <v>484.71313280363228</v>
      </c>
      <c r="I19" s="20">
        <v>60.33475595913734</v>
      </c>
      <c r="J19" s="20">
        <v>47.002429057888762</v>
      </c>
      <c r="K19" s="482">
        <v>1314.084262202043</v>
      </c>
      <c r="L19" s="20">
        <v>69.043581692220485</v>
      </c>
      <c r="M19" s="20">
        <v>0</v>
      </c>
      <c r="N19" s="20">
        <v>0</v>
      </c>
      <c r="O19" s="20">
        <v>73.696753688989787</v>
      </c>
      <c r="P19" s="20">
        <v>891</v>
      </c>
      <c r="Q19" s="20">
        <v>0</v>
      </c>
      <c r="R19" s="20">
        <v>0</v>
      </c>
      <c r="S19" s="20">
        <v>27.376482825933614</v>
      </c>
      <c r="T19" s="20">
        <v>46.946465664018163</v>
      </c>
      <c r="U19" s="482">
        <v>1108.0632838711622</v>
      </c>
      <c r="V19" s="482">
        <v>2422.1475460732054</v>
      </c>
      <c r="W19" s="483">
        <v>-1516.36</v>
      </c>
      <c r="X19" s="483">
        <v>905.78754607320548</v>
      </c>
      <c r="Y19" s="15">
        <v>392.89215300000006</v>
      </c>
      <c r="Z19" s="15">
        <v>102.0105561861521</v>
      </c>
      <c r="AA19" s="15">
        <v>11.789232984813076</v>
      </c>
      <c r="AB19" s="15">
        <v>14.788836168059662</v>
      </c>
      <c r="AC19" s="15">
        <v>0</v>
      </c>
      <c r="AD19" s="483">
        <v>521.48077833902494</v>
      </c>
      <c r="AE19" s="15">
        <v>-0.01</v>
      </c>
      <c r="AF19" s="15">
        <v>-26.8</v>
      </c>
      <c r="AG19" s="15">
        <v>-13.538181072644722</v>
      </c>
      <c r="AH19" s="15">
        <v>-72.572976001692069</v>
      </c>
      <c r="AI19" s="15">
        <v>291.20679671412546</v>
      </c>
      <c r="AJ19" s="15">
        <v>-29.8</v>
      </c>
      <c r="AK19" s="15">
        <v>-11.42</v>
      </c>
      <c r="AL19" s="15">
        <v>-39.957126812553938</v>
      </c>
      <c r="AM19" s="15">
        <v>-3.94</v>
      </c>
      <c r="AN19" s="15">
        <v>25.409931681057426</v>
      </c>
      <c r="AO19" s="15">
        <v>1.4135733597407938</v>
      </c>
      <c r="AP19" s="483">
        <v>116.25201786803296</v>
      </c>
      <c r="AQ19" s="479">
        <v>1543.5203422802633</v>
      </c>
      <c r="AR19" s="484">
        <v>301.90323507359784</v>
      </c>
      <c r="AS19" s="484">
        <v>1845.4235773538608</v>
      </c>
      <c r="AT19" s="484">
        <v>169.62666315141323</v>
      </c>
      <c r="AU19" s="480">
        <v>2015.0502405052739</v>
      </c>
    </row>
    <row r="20" spans="1:47">
      <c r="A20" s="439">
        <v>49</v>
      </c>
      <c r="B20" s="414">
        <v>1</v>
      </c>
      <c r="C20" s="432" t="s">
        <v>33</v>
      </c>
      <c r="D20" s="20">
        <v>320931</v>
      </c>
      <c r="E20" s="20">
        <v>567.15890493595202</v>
      </c>
      <c r="F20" s="20">
        <v>102.71675930340166</v>
      </c>
      <c r="G20" s="20">
        <v>587.199787150509</v>
      </c>
      <c r="H20" s="20">
        <v>520.87890537218277</v>
      </c>
      <c r="I20" s="20">
        <v>55.840901876104212</v>
      </c>
      <c r="J20" s="20">
        <v>55.093409486774412</v>
      </c>
      <c r="K20" s="482">
        <v>1888.8886681249244</v>
      </c>
      <c r="L20" s="20">
        <v>68.558945963034688</v>
      </c>
      <c r="M20" s="20">
        <v>22.077999999999999</v>
      </c>
      <c r="N20" s="20">
        <v>18.504280396720791</v>
      </c>
      <c r="O20" s="20">
        <v>491.46078652420618</v>
      </c>
      <c r="P20" s="20">
        <v>0.80494927936302063</v>
      </c>
      <c r="Q20" s="20">
        <v>0</v>
      </c>
      <c r="R20" s="20">
        <v>0.63228806191985187</v>
      </c>
      <c r="S20" s="20">
        <v>37.674832113842058</v>
      </c>
      <c r="T20" s="20">
        <v>52.156711959372366</v>
      </c>
      <c r="U20" s="482">
        <v>691.87079429845903</v>
      </c>
      <c r="V20" s="482">
        <v>2580.7594624233834</v>
      </c>
      <c r="W20" s="483">
        <v>-1516.36</v>
      </c>
      <c r="X20" s="483">
        <v>1064.3994624233835</v>
      </c>
      <c r="Y20" s="15">
        <v>0</v>
      </c>
      <c r="Z20" s="15">
        <v>0</v>
      </c>
      <c r="AA20" s="15">
        <v>12.978064434766704</v>
      </c>
      <c r="AB20" s="15">
        <v>21.922703229789548</v>
      </c>
      <c r="AC20" s="15">
        <v>28.595933100045535</v>
      </c>
      <c r="AD20" s="483">
        <v>63.496700764601783</v>
      </c>
      <c r="AE20" s="15">
        <v>-0.01</v>
      </c>
      <c r="AF20" s="15">
        <v>-26.8</v>
      </c>
      <c r="AG20" s="15">
        <v>-81.588108678968368</v>
      </c>
      <c r="AH20" s="15">
        <v>362.70469498930089</v>
      </c>
      <c r="AI20" s="15">
        <v>108.32946727676091</v>
      </c>
      <c r="AJ20" s="15">
        <v>-29.8</v>
      </c>
      <c r="AK20" s="15">
        <v>-11.42</v>
      </c>
      <c r="AL20" s="15">
        <v>-29.221651017382055</v>
      </c>
      <c r="AM20" s="15">
        <v>-3.9399999999999995</v>
      </c>
      <c r="AN20" s="15">
        <v>28.0485160653671</v>
      </c>
      <c r="AO20" s="15">
        <v>-4.2505931451606163</v>
      </c>
      <c r="AP20" s="483">
        <v>308.3123254899179</v>
      </c>
      <c r="AQ20" s="479">
        <v>1436.2084886779032</v>
      </c>
      <c r="AR20" s="484">
        <v>-86.603848442849412</v>
      </c>
      <c r="AS20" s="484">
        <v>1349.6046402350539</v>
      </c>
      <c r="AT20" s="484">
        <v>72.025266939344192</v>
      </c>
      <c r="AU20" s="480">
        <v>1421.6299071743981</v>
      </c>
    </row>
    <row r="21" spans="1:47">
      <c r="A21" s="439">
        <v>50</v>
      </c>
      <c r="B21" s="414">
        <v>4</v>
      </c>
      <c r="C21" s="432" t="s">
        <v>34</v>
      </c>
      <c r="D21" s="20">
        <v>11084</v>
      </c>
      <c r="E21" s="20">
        <v>384.16734482136417</v>
      </c>
      <c r="F21" s="20">
        <v>74.121024900757845</v>
      </c>
      <c r="G21" s="20">
        <v>519.74139299891738</v>
      </c>
      <c r="H21" s="20">
        <v>507.57675027066045</v>
      </c>
      <c r="I21" s="20">
        <v>58.13052327679538</v>
      </c>
      <c r="J21" s="20">
        <v>45.534678816311796</v>
      </c>
      <c r="K21" s="482">
        <v>1589.2717150848066</v>
      </c>
      <c r="L21" s="20">
        <v>48.663920843218357</v>
      </c>
      <c r="M21" s="20">
        <v>0</v>
      </c>
      <c r="N21" s="20">
        <v>0</v>
      </c>
      <c r="O21" s="20">
        <v>91.415752435943702</v>
      </c>
      <c r="P21" s="20">
        <v>43.123789432649254</v>
      </c>
      <c r="Q21" s="20">
        <v>0</v>
      </c>
      <c r="R21" s="20">
        <v>0</v>
      </c>
      <c r="S21" s="20">
        <v>35.333713273691238</v>
      </c>
      <c r="T21" s="20">
        <v>33.064912260916643</v>
      </c>
      <c r="U21" s="482">
        <v>251.60208824641916</v>
      </c>
      <c r="V21" s="482">
        <v>1840.8738033312256</v>
      </c>
      <c r="W21" s="483">
        <v>-1516.36</v>
      </c>
      <c r="X21" s="483">
        <v>324.51380333122574</v>
      </c>
      <c r="Y21" s="15">
        <v>0</v>
      </c>
      <c r="Z21" s="15">
        <v>0</v>
      </c>
      <c r="AA21" s="15">
        <v>11.822139252739126</v>
      </c>
      <c r="AB21" s="15">
        <v>15.601184591771474</v>
      </c>
      <c r="AC21" s="15">
        <v>0</v>
      </c>
      <c r="AD21" s="483">
        <v>27.423323844510598</v>
      </c>
      <c r="AE21" s="15">
        <v>-0.01</v>
      </c>
      <c r="AF21" s="15">
        <v>-26.8</v>
      </c>
      <c r="AG21" s="15">
        <v>-23.983621210754244</v>
      </c>
      <c r="AH21" s="15">
        <v>-81.362669740994747</v>
      </c>
      <c r="AI21" s="15">
        <v>-17.616881251563871</v>
      </c>
      <c r="AJ21" s="15">
        <v>-29.8</v>
      </c>
      <c r="AK21" s="15">
        <v>-11.42</v>
      </c>
      <c r="AL21" s="15">
        <v>-10.393687244387975</v>
      </c>
      <c r="AM21" s="15">
        <v>-3.94</v>
      </c>
      <c r="AN21" s="15">
        <v>26.688310021867455</v>
      </c>
      <c r="AO21" s="15">
        <v>-3.5370162603417143</v>
      </c>
      <c r="AP21" s="483">
        <v>-185.91556568617509</v>
      </c>
      <c r="AQ21" s="479">
        <v>166.02156148956126</v>
      </c>
      <c r="AR21" s="484">
        <v>314.01183997135973</v>
      </c>
      <c r="AS21" s="484">
        <v>480.03340146092137</v>
      </c>
      <c r="AT21" s="484">
        <v>109.21507926180821</v>
      </c>
      <c r="AU21" s="480">
        <v>589.2484807227296</v>
      </c>
    </row>
    <row r="22" spans="1:47">
      <c r="A22" s="439">
        <v>51</v>
      </c>
      <c r="B22" s="414">
        <v>4</v>
      </c>
      <c r="C22" s="432" t="s">
        <v>35</v>
      </c>
      <c r="D22" s="20">
        <v>9052</v>
      </c>
      <c r="E22" s="20">
        <v>391.84295625276189</v>
      </c>
      <c r="F22" s="20">
        <v>95.916575342465748</v>
      </c>
      <c r="G22" s="20">
        <v>560.39730667255856</v>
      </c>
      <c r="H22" s="20">
        <v>561.61262704374724</v>
      </c>
      <c r="I22" s="20">
        <v>57.28691117984976</v>
      </c>
      <c r="J22" s="20">
        <v>45.975532479010162</v>
      </c>
      <c r="K22" s="482">
        <v>1713.031908970393</v>
      </c>
      <c r="L22" s="20">
        <v>44.919274878683751</v>
      </c>
      <c r="M22" s="20">
        <v>0</v>
      </c>
      <c r="N22" s="20">
        <v>0</v>
      </c>
      <c r="O22" s="20">
        <v>71.509160406539991</v>
      </c>
      <c r="P22" s="20">
        <v>46.977550063796158</v>
      </c>
      <c r="Q22" s="20">
        <v>0</v>
      </c>
      <c r="R22" s="20">
        <v>0</v>
      </c>
      <c r="S22" s="20">
        <v>27.536847751653234</v>
      </c>
      <c r="T22" s="20">
        <v>30.717651439829137</v>
      </c>
      <c r="U22" s="482">
        <v>221.6604845405023</v>
      </c>
      <c r="V22" s="482">
        <v>1934.6923935108953</v>
      </c>
      <c r="W22" s="483">
        <v>-1516.36</v>
      </c>
      <c r="X22" s="483">
        <v>418.33239351089537</v>
      </c>
      <c r="Y22" s="15">
        <v>0</v>
      </c>
      <c r="Z22" s="15">
        <v>0</v>
      </c>
      <c r="AA22" s="15">
        <v>13.816213880699664</v>
      </c>
      <c r="AB22" s="15">
        <v>21.746307536191122</v>
      </c>
      <c r="AC22" s="15">
        <v>0</v>
      </c>
      <c r="AD22" s="483">
        <v>35.562521416890782</v>
      </c>
      <c r="AE22" s="15">
        <v>-0.01</v>
      </c>
      <c r="AF22" s="15">
        <v>-26.8</v>
      </c>
      <c r="AG22" s="15">
        <v>-16.33860285019885</v>
      </c>
      <c r="AH22" s="15">
        <v>-452.29434760534593</v>
      </c>
      <c r="AI22" s="15">
        <v>-466.84044660786265</v>
      </c>
      <c r="AJ22" s="15">
        <v>-29.800000000000004</v>
      </c>
      <c r="AK22" s="15">
        <v>-11.42</v>
      </c>
      <c r="AL22" s="15">
        <v>0</v>
      </c>
      <c r="AM22" s="15">
        <v>-3.9399999999999995</v>
      </c>
      <c r="AN22" s="15">
        <v>29.138660979605476</v>
      </c>
      <c r="AO22" s="15">
        <v>-2.465889224014659</v>
      </c>
      <c r="AP22" s="483">
        <v>-984.51062530781655</v>
      </c>
      <c r="AQ22" s="479">
        <v>-530.61571038003035</v>
      </c>
      <c r="AR22" s="484">
        <v>-23.303918556015077</v>
      </c>
      <c r="AS22" s="484">
        <v>-553.91962893604523</v>
      </c>
      <c r="AT22" s="484">
        <v>149.45307217120688</v>
      </c>
      <c r="AU22" s="480">
        <v>-404.46655676483834</v>
      </c>
    </row>
    <row r="23" spans="1:47">
      <c r="A23" s="439">
        <v>52</v>
      </c>
      <c r="B23" s="414">
        <v>14</v>
      </c>
      <c r="C23" s="432" t="s">
        <v>36</v>
      </c>
      <c r="D23" s="20">
        <v>2272</v>
      </c>
      <c r="E23" s="20">
        <v>347.78384683098591</v>
      </c>
      <c r="F23" s="20">
        <v>106.83665492957745</v>
      </c>
      <c r="G23" s="20">
        <v>531.76524207746479</v>
      </c>
      <c r="H23" s="20">
        <v>602.64726232394366</v>
      </c>
      <c r="I23" s="20">
        <v>57.589295774647887</v>
      </c>
      <c r="J23" s="20">
        <v>43.810682218309857</v>
      </c>
      <c r="K23" s="482">
        <v>1690.4329841549297</v>
      </c>
      <c r="L23" s="20">
        <v>30.806701131254485</v>
      </c>
      <c r="M23" s="20">
        <v>0</v>
      </c>
      <c r="N23" s="20">
        <v>0</v>
      </c>
      <c r="O23" s="20">
        <v>94.39054577464789</v>
      </c>
      <c r="P23" s="20">
        <v>128.74442519850382</v>
      </c>
      <c r="Q23" s="20">
        <v>0</v>
      </c>
      <c r="R23" s="20">
        <v>0</v>
      </c>
      <c r="S23" s="20">
        <v>28.695498002520033</v>
      </c>
      <c r="T23" s="20">
        <v>23.083474545187798</v>
      </c>
      <c r="U23" s="482">
        <v>305.72064465211406</v>
      </c>
      <c r="V23" s="482">
        <v>1996.1536288070438</v>
      </c>
      <c r="W23" s="483">
        <v>-1516.36</v>
      </c>
      <c r="X23" s="483">
        <v>479.79362880704389</v>
      </c>
      <c r="Y23" s="15">
        <v>51.993961000000013</v>
      </c>
      <c r="Z23" s="15">
        <v>0</v>
      </c>
      <c r="AA23" s="15">
        <v>13.316912073830904</v>
      </c>
      <c r="AB23" s="15">
        <v>18.142356471613247</v>
      </c>
      <c r="AC23" s="15">
        <v>0</v>
      </c>
      <c r="AD23" s="483">
        <v>83.453229545444174</v>
      </c>
      <c r="AE23" s="15">
        <v>-0.01</v>
      </c>
      <c r="AF23" s="15">
        <v>-26.8</v>
      </c>
      <c r="AG23" s="15">
        <v>-16.222713468309859</v>
      </c>
      <c r="AH23" s="15">
        <v>191.87432471352159</v>
      </c>
      <c r="AI23" s="15">
        <v>29.191750936426999</v>
      </c>
      <c r="AJ23" s="15">
        <v>-29.800000000000004</v>
      </c>
      <c r="AK23" s="15">
        <v>-11.42</v>
      </c>
      <c r="AL23" s="15">
        <v>-26.346287458115476</v>
      </c>
      <c r="AM23" s="15">
        <v>-3.94</v>
      </c>
      <c r="AN23" s="15">
        <v>28.915252045122365</v>
      </c>
      <c r="AO23" s="15">
        <v>4.6161579836273593E-2</v>
      </c>
      <c r="AP23" s="483">
        <v>131.74848834848191</v>
      </c>
      <c r="AQ23" s="479">
        <v>694.99534670097</v>
      </c>
      <c r="AR23" s="484">
        <v>521.81036305474072</v>
      </c>
      <c r="AS23" s="484">
        <v>1216.8057097557103</v>
      </c>
      <c r="AT23" s="484">
        <v>171.13461615095736</v>
      </c>
      <c r="AU23" s="480">
        <v>1387.9403259066676</v>
      </c>
    </row>
    <row r="24" spans="1:47">
      <c r="A24" s="439">
        <v>61</v>
      </c>
      <c r="B24" s="414">
        <v>5</v>
      </c>
      <c r="C24" s="432" t="s">
        <v>37</v>
      </c>
      <c r="D24" s="20">
        <v>16478</v>
      </c>
      <c r="E24" s="20">
        <v>305.29897621070518</v>
      </c>
      <c r="F24" s="20">
        <v>67.421393372982152</v>
      </c>
      <c r="G24" s="20">
        <v>383.11030282801312</v>
      </c>
      <c r="H24" s="20">
        <v>390.78623012501515</v>
      </c>
      <c r="I24" s="20">
        <v>60.562679936885544</v>
      </c>
      <c r="J24" s="20">
        <v>45.407410486709551</v>
      </c>
      <c r="K24" s="482">
        <v>1252.5869929603107</v>
      </c>
      <c r="L24" s="20">
        <v>91.298665186800605</v>
      </c>
      <c r="M24" s="20">
        <v>0</v>
      </c>
      <c r="N24" s="20">
        <v>0</v>
      </c>
      <c r="O24" s="20">
        <v>186.14524335477606</v>
      </c>
      <c r="P24" s="20">
        <v>12.470114225040764</v>
      </c>
      <c r="Q24" s="20">
        <v>0</v>
      </c>
      <c r="R24" s="20">
        <v>0</v>
      </c>
      <c r="S24" s="20">
        <v>43.038359277837841</v>
      </c>
      <c r="T24" s="20">
        <v>63.868818829145937</v>
      </c>
      <c r="U24" s="482">
        <v>396.82120087360119</v>
      </c>
      <c r="V24" s="482">
        <v>1649.4081938339118</v>
      </c>
      <c r="W24" s="483">
        <v>-1516.36</v>
      </c>
      <c r="X24" s="483">
        <v>133.04819383391191</v>
      </c>
      <c r="Y24" s="15">
        <v>0</v>
      </c>
      <c r="Z24" s="15">
        <v>0</v>
      </c>
      <c r="AA24" s="15">
        <v>17.383046246059745</v>
      </c>
      <c r="AB24" s="15">
        <v>17.100170510080737</v>
      </c>
      <c r="AC24" s="15">
        <v>0</v>
      </c>
      <c r="AD24" s="483">
        <v>34.483216756140486</v>
      </c>
      <c r="AE24" s="15">
        <v>-0.01</v>
      </c>
      <c r="AF24" s="15">
        <v>-26.8</v>
      </c>
      <c r="AG24" s="15">
        <v>-70.613163851802398</v>
      </c>
      <c r="AH24" s="15">
        <v>41.280851140418221</v>
      </c>
      <c r="AI24" s="15">
        <v>40.577385891141375</v>
      </c>
      <c r="AJ24" s="15">
        <v>-29.8</v>
      </c>
      <c r="AK24" s="15">
        <v>-11.42</v>
      </c>
      <c r="AL24" s="15">
        <v>-12.790068504405895</v>
      </c>
      <c r="AM24" s="15">
        <v>-3.94</v>
      </c>
      <c r="AN24" s="15">
        <v>79.541931441993711</v>
      </c>
      <c r="AO24" s="15">
        <v>4.1196306781177165</v>
      </c>
      <c r="AP24" s="483">
        <v>6.4065667954627017</v>
      </c>
      <c r="AQ24" s="479">
        <v>173.9379773855151</v>
      </c>
      <c r="AR24" s="484">
        <v>416.77251300404725</v>
      </c>
      <c r="AS24" s="484">
        <v>590.71049038956244</v>
      </c>
      <c r="AT24" s="484">
        <v>125.43725339076349</v>
      </c>
      <c r="AU24" s="480">
        <v>716.14774378032598</v>
      </c>
    </row>
    <row r="25" spans="1:47">
      <c r="A25" s="439">
        <v>69</v>
      </c>
      <c r="B25" s="414">
        <v>17</v>
      </c>
      <c r="C25" s="432" t="s">
        <v>38</v>
      </c>
      <c r="D25" s="20">
        <v>6492</v>
      </c>
      <c r="E25" s="20">
        <v>476.03553912507704</v>
      </c>
      <c r="F25" s="20">
        <v>103.54025878003696</v>
      </c>
      <c r="G25" s="20">
        <v>582.95355668515094</v>
      </c>
      <c r="H25" s="20">
        <v>593.04817005545294</v>
      </c>
      <c r="I25" s="20">
        <v>56.218718422674058</v>
      </c>
      <c r="J25" s="20">
        <v>44.088958718422667</v>
      </c>
      <c r="K25" s="482">
        <v>1855.8852017868146</v>
      </c>
      <c r="L25" s="20">
        <v>65.325655393584043</v>
      </c>
      <c r="M25" s="20">
        <v>0</v>
      </c>
      <c r="N25" s="20">
        <v>0</v>
      </c>
      <c r="O25" s="20">
        <v>41.216463339494766</v>
      </c>
      <c r="P25" s="20">
        <v>97.55836892361981</v>
      </c>
      <c r="Q25" s="20">
        <v>0</v>
      </c>
      <c r="R25" s="20">
        <v>0</v>
      </c>
      <c r="S25" s="20">
        <v>29.619610992764198</v>
      </c>
      <c r="T25" s="20">
        <v>41.96952634011091</v>
      </c>
      <c r="U25" s="482">
        <v>275.6896249895737</v>
      </c>
      <c r="V25" s="482">
        <v>2131.5748267763884</v>
      </c>
      <c r="W25" s="483">
        <v>-1516.36</v>
      </c>
      <c r="X25" s="483">
        <v>615.21482677638846</v>
      </c>
      <c r="Y25" s="15">
        <v>53.015096999999997</v>
      </c>
      <c r="Z25" s="15">
        <v>0</v>
      </c>
      <c r="AA25" s="15">
        <v>14.596557570309319</v>
      </c>
      <c r="AB25" s="15">
        <v>16.073148776893387</v>
      </c>
      <c r="AC25" s="15">
        <v>0</v>
      </c>
      <c r="AD25" s="483">
        <v>83.684803347202717</v>
      </c>
      <c r="AE25" s="15">
        <v>-0.01</v>
      </c>
      <c r="AF25" s="15">
        <v>-26.8</v>
      </c>
      <c r="AG25" s="15">
        <v>-33.845686691312387</v>
      </c>
      <c r="AH25" s="15">
        <v>-280.24939235025329</v>
      </c>
      <c r="AI25" s="15">
        <v>-260.77304460059821</v>
      </c>
      <c r="AJ25" s="15">
        <v>-29.8</v>
      </c>
      <c r="AK25" s="15">
        <v>-11.42</v>
      </c>
      <c r="AL25" s="15">
        <v>-12.153468795639215</v>
      </c>
      <c r="AM25" s="15">
        <v>-3.94</v>
      </c>
      <c r="AN25" s="15">
        <v>34.716144118121285</v>
      </c>
      <c r="AO25" s="15">
        <v>-1.9244102641230798</v>
      </c>
      <c r="AP25" s="483">
        <v>-629.93985858380495</v>
      </c>
      <c r="AQ25" s="479">
        <v>68.959771539786288</v>
      </c>
      <c r="AR25" s="484">
        <v>492.34930274181102</v>
      </c>
      <c r="AS25" s="484">
        <v>561.30907428159719</v>
      </c>
      <c r="AT25" s="484">
        <v>131.03836939896775</v>
      </c>
      <c r="AU25" s="480">
        <v>692.34744368056499</v>
      </c>
    </row>
    <row r="26" spans="1:47">
      <c r="A26" s="439">
        <v>71</v>
      </c>
      <c r="B26" s="414">
        <v>17</v>
      </c>
      <c r="C26" s="432" t="s">
        <v>39</v>
      </c>
      <c r="D26" s="20">
        <v>6365</v>
      </c>
      <c r="E26" s="20">
        <v>480.01638334642581</v>
      </c>
      <c r="F26" s="20">
        <v>93.872163393558509</v>
      </c>
      <c r="G26" s="20">
        <v>702.69154281225451</v>
      </c>
      <c r="H26" s="20">
        <v>613.40063472113115</v>
      </c>
      <c r="I26" s="20">
        <v>55.127151610369211</v>
      </c>
      <c r="J26" s="20">
        <v>43.86621995286724</v>
      </c>
      <c r="K26" s="482">
        <v>1988.9740958366062</v>
      </c>
      <c r="L26" s="20">
        <v>60.855192960612357</v>
      </c>
      <c r="M26" s="20">
        <v>0</v>
      </c>
      <c r="N26" s="20">
        <v>0</v>
      </c>
      <c r="O26" s="20">
        <v>72.022441476826401</v>
      </c>
      <c r="P26" s="20">
        <v>136.29457608049083</v>
      </c>
      <c r="Q26" s="20">
        <v>0</v>
      </c>
      <c r="R26" s="20">
        <v>0</v>
      </c>
      <c r="S26" s="20">
        <v>28.868550437335031</v>
      </c>
      <c r="T26" s="20">
        <v>39.057137732390679</v>
      </c>
      <c r="U26" s="482">
        <v>337.09789868765529</v>
      </c>
      <c r="V26" s="482">
        <v>2326.0719945242618</v>
      </c>
      <c r="W26" s="483">
        <v>-1516.36</v>
      </c>
      <c r="X26" s="483">
        <v>809.71199452426185</v>
      </c>
      <c r="Y26" s="15">
        <v>45.219977666666672</v>
      </c>
      <c r="Z26" s="15">
        <v>0</v>
      </c>
      <c r="AA26" s="15">
        <v>14.631496206608311</v>
      </c>
      <c r="AB26" s="15">
        <v>14.875480782878327</v>
      </c>
      <c r="AC26" s="15">
        <v>0</v>
      </c>
      <c r="AD26" s="483">
        <v>74.72695465615331</v>
      </c>
      <c r="AE26" s="15">
        <v>-0.01</v>
      </c>
      <c r="AF26" s="15">
        <v>-26.8</v>
      </c>
      <c r="AG26" s="15">
        <v>-26.204505106048703</v>
      </c>
      <c r="AH26" s="15">
        <v>-48.182568374793348</v>
      </c>
      <c r="AI26" s="15">
        <v>-96.523964465538583</v>
      </c>
      <c r="AJ26" s="15">
        <v>-29.8</v>
      </c>
      <c r="AK26" s="15">
        <v>-11.42</v>
      </c>
      <c r="AL26" s="15">
        <v>-27.622992928628943</v>
      </c>
      <c r="AM26" s="15">
        <v>-3.94</v>
      </c>
      <c r="AN26" s="15">
        <v>33.94392154995294</v>
      </c>
      <c r="AO26" s="15">
        <v>-3.1393342035160088</v>
      </c>
      <c r="AP26" s="483">
        <v>-243.43944352857267</v>
      </c>
      <c r="AQ26" s="479">
        <v>640.99950565184247</v>
      </c>
      <c r="AR26" s="484">
        <v>634.77096369919411</v>
      </c>
      <c r="AS26" s="484">
        <v>1275.7704693510364</v>
      </c>
      <c r="AT26" s="484">
        <v>156.46532407406448</v>
      </c>
      <c r="AU26" s="480">
        <v>1432.2357934251008</v>
      </c>
    </row>
    <row r="27" spans="1:47">
      <c r="A27" s="439">
        <v>72</v>
      </c>
      <c r="B27" s="414">
        <v>17</v>
      </c>
      <c r="C27" s="432" t="s">
        <v>40</v>
      </c>
      <c r="D27" s="20">
        <v>927</v>
      </c>
      <c r="E27" s="20">
        <v>170.47786407766992</v>
      </c>
      <c r="F27" s="20">
        <v>130.92388349514562</v>
      </c>
      <c r="G27" s="20">
        <v>448.82282632146712</v>
      </c>
      <c r="H27" s="20">
        <v>424.10012944983822</v>
      </c>
      <c r="I27" s="20">
        <v>60.417259978425022</v>
      </c>
      <c r="J27" s="20">
        <v>37.754606256742179</v>
      </c>
      <c r="K27" s="482">
        <v>1272.496569579288</v>
      </c>
      <c r="L27" s="20">
        <v>65.43851189956699</v>
      </c>
      <c r="M27" s="20">
        <v>0</v>
      </c>
      <c r="N27" s="20">
        <v>0</v>
      </c>
      <c r="O27" s="20">
        <v>29.713829557713055</v>
      </c>
      <c r="P27" s="20">
        <v>183.13311443577214</v>
      </c>
      <c r="Q27" s="20">
        <v>1302.3900000000001</v>
      </c>
      <c r="R27" s="20">
        <v>0</v>
      </c>
      <c r="S27" s="20">
        <v>19.612918431134169</v>
      </c>
      <c r="T27" s="20">
        <v>37.265417116145272</v>
      </c>
      <c r="U27" s="482">
        <v>1637.5537914403319</v>
      </c>
      <c r="V27" s="482">
        <v>2910.0503610196201</v>
      </c>
      <c r="W27" s="483">
        <v>-1516.36</v>
      </c>
      <c r="X27" s="483">
        <v>1393.6903610196202</v>
      </c>
      <c r="Y27" s="15">
        <v>67.100503666666668</v>
      </c>
      <c r="Z27" s="15">
        <v>0</v>
      </c>
      <c r="AA27" s="15">
        <v>9.5511785248677921</v>
      </c>
      <c r="AB27" s="15">
        <v>21.306290643864511</v>
      </c>
      <c r="AC27" s="15">
        <v>0</v>
      </c>
      <c r="AD27" s="483">
        <v>97.957972835398976</v>
      </c>
      <c r="AE27" s="15">
        <v>-0.01</v>
      </c>
      <c r="AF27" s="15">
        <v>-26.8</v>
      </c>
      <c r="AG27" s="15">
        <v>-20.234180151024809</v>
      </c>
      <c r="AH27" s="15">
        <v>-185.13299108011773</v>
      </c>
      <c r="AI27" s="15">
        <v>-50.833886409705606</v>
      </c>
      <c r="AJ27" s="15">
        <v>-29.8</v>
      </c>
      <c r="AK27" s="15">
        <v>-11.42</v>
      </c>
      <c r="AL27" s="15">
        <v>-33.453706292970679</v>
      </c>
      <c r="AM27" s="15">
        <v>-3.94</v>
      </c>
      <c r="AN27" s="15">
        <v>41.579453856319311</v>
      </c>
      <c r="AO27" s="15">
        <v>8.2959168797564544</v>
      </c>
      <c r="AP27" s="483">
        <v>-315.48939319774308</v>
      </c>
      <c r="AQ27" s="479">
        <v>1176.1589406572762</v>
      </c>
      <c r="AR27" s="484">
        <v>368.90356177277141</v>
      </c>
      <c r="AS27" s="484">
        <v>1545.0625024300473</v>
      </c>
      <c r="AT27" s="484">
        <v>123.698490687477</v>
      </c>
      <c r="AU27" s="480">
        <v>1668.7609931175243</v>
      </c>
    </row>
    <row r="28" spans="1:47">
      <c r="A28" s="439">
        <v>74</v>
      </c>
      <c r="B28" s="414">
        <v>16</v>
      </c>
      <c r="C28" s="432" t="s">
        <v>41</v>
      </c>
      <c r="D28" s="20">
        <v>985</v>
      </c>
      <c r="E28" s="20">
        <v>347.61907614213203</v>
      </c>
      <c r="F28" s="20">
        <v>47.390253807106596</v>
      </c>
      <c r="G28" s="20">
        <v>544.23929949238573</v>
      </c>
      <c r="H28" s="20">
        <v>454.17983756345177</v>
      </c>
      <c r="I28" s="20">
        <v>58.673624365482233</v>
      </c>
      <c r="J28" s="20">
        <v>39.665106598984771</v>
      </c>
      <c r="K28" s="482">
        <v>1491.7671979695431</v>
      </c>
      <c r="L28" s="20">
        <v>66.237854279105335</v>
      </c>
      <c r="M28" s="20">
        <v>0</v>
      </c>
      <c r="N28" s="20">
        <v>0</v>
      </c>
      <c r="O28" s="20">
        <v>89.884873096446711</v>
      </c>
      <c r="P28" s="20">
        <v>346.18296059924688</v>
      </c>
      <c r="Q28" s="20">
        <v>0</v>
      </c>
      <c r="R28" s="20">
        <v>0</v>
      </c>
      <c r="S28" s="20">
        <v>41.850223806666307</v>
      </c>
      <c r="T28" s="20">
        <v>39.088344331641295</v>
      </c>
      <c r="U28" s="482">
        <v>583.24425611310642</v>
      </c>
      <c r="V28" s="482">
        <v>2075.0114540826494</v>
      </c>
      <c r="W28" s="483">
        <v>-1516.36</v>
      </c>
      <c r="X28" s="483">
        <v>558.65145408264948</v>
      </c>
      <c r="Y28" s="15">
        <v>149.16983100000004</v>
      </c>
      <c r="Z28" s="15">
        <v>0</v>
      </c>
      <c r="AA28" s="15">
        <v>12.389000969063545</v>
      </c>
      <c r="AB28" s="15">
        <v>14.012029531393322</v>
      </c>
      <c r="AC28" s="15">
        <v>0</v>
      </c>
      <c r="AD28" s="483">
        <v>175.57086150045691</v>
      </c>
      <c r="AE28" s="15">
        <v>-0.01</v>
      </c>
      <c r="AF28" s="15">
        <v>-26.8</v>
      </c>
      <c r="AG28" s="15">
        <v>-22.182248730964467</v>
      </c>
      <c r="AH28" s="15">
        <v>205.36839204389597</v>
      </c>
      <c r="AI28" s="15">
        <v>23.344326355855952</v>
      </c>
      <c r="AJ28" s="15">
        <v>-29.8</v>
      </c>
      <c r="AK28" s="15">
        <v>-11.42</v>
      </c>
      <c r="AL28" s="15">
        <v>-31.478254958991634</v>
      </c>
      <c r="AM28" s="15">
        <v>-3.94</v>
      </c>
      <c r="AN28" s="15">
        <v>13.733522407920743</v>
      </c>
      <c r="AO28" s="15">
        <v>5.2740796404681376</v>
      </c>
      <c r="AP28" s="483">
        <v>118.3498167581847</v>
      </c>
      <c r="AQ28" s="479">
        <v>852.57213234129108</v>
      </c>
      <c r="AR28" s="484">
        <v>601.2539685140888</v>
      </c>
      <c r="AS28" s="484">
        <v>1453.8261008553802</v>
      </c>
      <c r="AT28" s="484">
        <v>225.90670721633657</v>
      </c>
      <c r="AU28" s="480">
        <v>1679.7328080717168</v>
      </c>
    </row>
    <row r="29" spans="1:47">
      <c r="A29" s="439">
        <v>75</v>
      </c>
      <c r="B29" s="414">
        <v>8</v>
      </c>
      <c r="C29" s="432" t="s">
        <v>42</v>
      </c>
      <c r="D29" s="20">
        <v>19311</v>
      </c>
      <c r="E29" s="20">
        <v>304.6107762415204</v>
      </c>
      <c r="F29" s="20">
        <v>64.782140748796024</v>
      </c>
      <c r="G29" s="20">
        <v>426.7600797472943</v>
      </c>
      <c r="H29" s="20">
        <v>449.99056392729528</v>
      </c>
      <c r="I29" s="20">
        <v>59.912480969395681</v>
      </c>
      <c r="J29" s="20">
        <v>46.040271865775978</v>
      </c>
      <c r="K29" s="482">
        <v>1352.0963135000777</v>
      </c>
      <c r="L29" s="20">
        <v>85.431152832995281</v>
      </c>
      <c r="M29" s="20">
        <v>0</v>
      </c>
      <c r="N29" s="20">
        <v>0</v>
      </c>
      <c r="O29" s="20">
        <v>167.29336440370773</v>
      </c>
      <c r="P29" s="20">
        <v>26.076489868115786</v>
      </c>
      <c r="Q29" s="20">
        <v>0</v>
      </c>
      <c r="R29" s="20">
        <v>0</v>
      </c>
      <c r="S29" s="20">
        <v>33.200938659422327</v>
      </c>
      <c r="T29" s="20">
        <v>54.115214903422924</v>
      </c>
      <c r="U29" s="482">
        <v>366.11716066766405</v>
      </c>
      <c r="V29" s="482">
        <v>1718.2134741677419</v>
      </c>
      <c r="W29" s="483">
        <v>-1516.36</v>
      </c>
      <c r="X29" s="483">
        <v>201.85347416774198</v>
      </c>
      <c r="Y29" s="15">
        <v>0</v>
      </c>
      <c r="Z29" s="15">
        <v>0</v>
      </c>
      <c r="AA29" s="15">
        <v>11.611013813342677</v>
      </c>
      <c r="AB29" s="15">
        <v>19.388270044617368</v>
      </c>
      <c r="AC29" s="15">
        <v>0</v>
      </c>
      <c r="AD29" s="483">
        <v>30.999283857960044</v>
      </c>
      <c r="AE29" s="15">
        <v>-0.01</v>
      </c>
      <c r="AF29" s="15">
        <v>-26.8</v>
      </c>
      <c r="AG29" s="15">
        <v>-37.794994793123088</v>
      </c>
      <c r="AH29" s="15">
        <v>-208.95556790483289</v>
      </c>
      <c r="AI29" s="15">
        <v>-16.637804297263578</v>
      </c>
      <c r="AJ29" s="15">
        <v>-29.8</v>
      </c>
      <c r="AK29" s="15">
        <v>-11.42</v>
      </c>
      <c r="AL29" s="15">
        <v>-2.0280876233659151</v>
      </c>
      <c r="AM29" s="15">
        <v>-3.94</v>
      </c>
      <c r="AN29" s="15">
        <v>46.525499386088278</v>
      </c>
      <c r="AO29" s="15">
        <v>2.4224044640321583</v>
      </c>
      <c r="AP29" s="483">
        <v>-292.17855076846507</v>
      </c>
      <c r="AQ29" s="479">
        <v>-59.325792742763042</v>
      </c>
      <c r="AR29" s="484">
        <v>152.9932061845906</v>
      </c>
      <c r="AS29" s="484">
        <v>93.667413441827392</v>
      </c>
      <c r="AT29" s="484">
        <v>90.362002786812866</v>
      </c>
      <c r="AU29" s="480">
        <v>184.02941622864026</v>
      </c>
    </row>
    <row r="30" spans="1:47">
      <c r="A30" s="439">
        <v>77</v>
      </c>
      <c r="B30" s="414">
        <v>13</v>
      </c>
      <c r="C30" s="432" t="s">
        <v>43</v>
      </c>
      <c r="D30" s="20">
        <v>4509</v>
      </c>
      <c r="E30" s="20">
        <v>301.80517853182528</v>
      </c>
      <c r="F30" s="20">
        <v>55.903473053892213</v>
      </c>
      <c r="G30" s="20">
        <v>484.43302062541591</v>
      </c>
      <c r="H30" s="20">
        <v>484.05619427811041</v>
      </c>
      <c r="I30" s="20">
        <v>59.331772011532493</v>
      </c>
      <c r="J30" s="20">
        <v>41.94129296961632</v>
      </c>
      <c r="K30" s="482">
        <v>1427.4709314703925</v>
      </c>
      <c r="L30" s="20">
        <v>77.229895155136219</v>
      </c>
      <c r="M30" s="20">
        <v>0</v>
      </c>
      <c r="N30" s="20">
        <v>0</v>
      </c>
      <c r="O30" s="20">
        <v>50.179685074295854</v>
      </c>
      <c r="P30" s="20">
        <v>104.68458666300508</v>
      </c>
      <c r="Q30" s="20">
        <v>0</v>
      </c>
      <c r="R30" s="20">
        <v>0</v>
      </c>
      <c r="S30" s="20">
        <v>29.984417100124787</v>
      </c>
      <c r="T30" s="20">
        <v>48.043649552746366</v>
      </c>
      <c r="U30" s="482">
        <v>310.12223354530829</v>
      </c>
      <c r="V30" s="482">
        <v>1737.5931650157008</v>
      </c>
      <c r="W30" s="483">
        <v>-1516.36</v>
      </c>
      <c r="X30" s="483">
        <v>221.23316501570093</v>
      </c>
      <c r="Y30" s="15">
        <v>44.888556333333341</v>
      </c>
      <c r="Z30" s="15">
        <v>0</v>
      </c>
      <c r="AA30" s="15">
        <v>11.162330941309731</v>
      </c>
      <c r="AB30" s="15">
        <v>18.359384961106183</v>
      </c>
      <c r="AC30" s="15">
        <v>0</v>
      </c>
      <c r="AD30" s="483">
        <v>74.410272235749247</v>
      </c>
      <c r="AE30" s="15">
        <v>-0.01</v>
      </c>
      <c r="AF30" s="15">
        <v>-26.8</v>
      </c>
      <c r="AG30" s="15">
        <v>-27.459645708582833</v>
      </c>
      <c r="AH30" s="15">
        <v>-91.322715886986856</v>
      </c>
      <c r="AI30" s="15">
        <v>-23.535263472149381</v>
      </c>
      <c r="AJ30" s="15">
        <v>-29.800000000000004</v>
      </c>
      <c r="AK30" s="15">
        <v>-11.42</v>
      </c>
      <c r="AL30" s="15">
        <v>-14.725400048293613</v>
      </c>
      <c r="AM30" s="15">
        <v>-3.94</v>
      </c>
      <c r="AN30" s="15">
        <v>45.921112413690622</v>
      </c>
      <c r="AO30" s="15">
        <v>4.1259951931388423</v>
      </c>
      <c r="AP30" s="483">
        <v>-182.70591750918319</v>
      </c>
      <c r="AQ30" s="479">
        <v>112.93751974226699</v>
      </c>
      <c r="AR30" s="484">
        <v>567.15643602611578</v>
      </c>
      <c r="AS30" s="484">
        <v>680.09395576838278</v>
      </c>
      <c r="AT30" s="484">
        <v>175.47914763626781</v>
      </c>
      <c r="AU30" s="480">
        <v>855.57310340465062</v>
      </c>
    </row>
    <row r="31" spans="1:47">
      <c r="A31" s="439">
        <v>78</v>
      </c>
      <c r="B31" s="414">
        <v>1</v>
      </c>
      <c r="C31" s="432" t="s">
        <v>44</v>
      </c>
      <c r="D31" s="20">
        <v>7702</v>
      </c>
      <c r="E31" s="20">
        <v>256.48042716177622</v>
      </c>
      <c r="F31" s="20">
        <v>54.546169826019209</v>
      </c>
      <c r="G31" s="20">
        <v>382.29237081277586</v>
      </c>
      <c r="H31" s="20">
        <v>447.07495715398596</v>
      </c>
      <c r="I31" s="20">
        <v>60.761256816411326</v>
      </c>
      <c r="J31" s="20">
        <v>44.181075045442739</v>
      </c>
      <c r="K31" s="482">
        <v>1245.3362568164114</v>
      </c>
      <c r="L31" s="20">
        <v>64.041181226279136</v>
      </c>
      <c r="M31" s="20">
        <v>22.077999999999999</v>
      </c>
      <c r="N31" s="20">
        <v>121.44947520124643</v>
      </c>
      <c r="O31" s="20">
        <v>123.63805764736433</v>
      </c>
      <c r="P31" s="20">
        <v>12.606838512645879</v>
      </c>
      <c r="Q31" s="20">
        <v>0</v>
      </c>
      <c r="R31" s="20">
        <v>0</v>
      </c>
      <c r="S31" s="20">
        <v>48.193864237292047</v>
      </c>
      <c r="T31" s="20">
        <v>43.848985869471129</v>
      </c>
      <c r="U31" s="482">
        <v>435.85640269429894</v>
      </c>
      <c r="V31" s="482">
        <v>1681.1926595107102</v>
      </c>
      <c r="W31" s="483">
        <v>-1516.36</v>
      </c>
      <c r="X31" s="483">
        <v>164.8326595107103</v>
      </c>
      <c r="Y31" s="15">
        <v>66.806031333333337</v>
      </c>
      <c r="Z31" s="15">
        <v>0</v>
      </c>
      <c r="AA31" s="15">
        <v>16.063289024089155</v>
      </c>
      <c r="AB31" s="15">
        <v>17.370008114152192</v>
      </c>
      <c r="AC31" s="15">
        <v>0</v>
      </c>
      <c r="AD31" s="483">
        <v>100.23932847157469</v>
      </c>
      <c r="AE31" s="15">
        <v>-0.01</v>
      </c>
      <c r="AF31" s="15">
        <v>-26.8</v>
      </c>
      <c r="AG31" s="15">
        <v>-47.276800181770966</v>
      </c>
      <c r="AH31" s="15">
        <v>-291.53144873143555</v>
      </c>
      <c r="AI31" s="15">
        <v>-69.209231085389078</v>
      </c>
      <c r="AJ31" s="15">
        <v>-29.8</v>
      </c>
      <c r="AK31" s="15">
        <v>-11.42</v>
      </c>
      <c r="AL31" s="15">
        <v>0</v>
      </c>
      <c r="AM31" s="15">
        <v>-3.94</v>
      </c>
      <c r="AN31" s="15">
        <v>42.809712113510372</v>
      </c>
      <c r="AO31" s="15">
        <v>-0.30390529440342962</v>
      </c>
      <c r="AP31" s="483">
        <v>-441.22167317948862</v>
      </c>
      <c r="AQ31" s="479">
        <v>-176.14968519720361</v>
      </c>
      <c r="AR31" s="484">
        <v>-6.6775459048284267</v>
      </c>
      <c r="AS31" s="484">
        <v>-182.82723110203202</v>
      </c>
      <c r="AT31" s="484">
        <v>89.293129348832053</v>
      </c>
      <c r="AU31" s="480">
        <v>-93.534101753199963</v>
      </c>
    </row>
    <row r="32" spans="1:47">
      <c r="A32" s="439">
        <v>79</v>
      </c>
      <c r="B32" s="414">
        <v>4</v>
      </c>
      <c r="C32" s="432" t="s">
        <v>45</v>
      </c>
      <c r="D32" s="20">
        <v>6647</v>
      </c>
      <c r="E32" s="20">
        <v>347.38038664058979</v>
      </c>
      <c r="F32" s="20">
        <v>81.462470287347671</v>
      </c>
      <c r="G32" s="20">
        <v>480.28446968557245</v>
      </c>
      <c r="H32" s="20">
        <v>422.17723183391007</v>
      </c>
      <c r="I32" s="20">
        <v>59.136211824883404</v>
      </c>
      <c r="J32" s="20">
        <v>43.829801414171804</v>
      </c>
      <c r="K32" s="482">
        <v>1434.270571686475</v>
      </c>
      <c r="L32" s="20">
        <v>77.486383260518835</v>
      </c>
      <c r="M32" s="20">
        <v>0</v>
      </c>
      <c r="N32" s="20">
        <v>0</v>
      </c>
      <c r="O32" s="20">
        <v>106.85426207311569</v>
      </c>
      <c r="P32" s="20">
        <v>15.338162138651798</v>
      </c>
      <c r="Q32" s="20">
        <v>0</v>
      </c>
      <c r="R32" s="20">
        <v>0</v>
      </c>
      <c r="S32" s="20">
        <v>37.627135838366584</v>
      </c>
      <c r="T32" s="20">
        <v>50.355054786620535</v>
      </c>
      <c r="U32" s="482">
        <v>287.66099809727342</v>
      </c>
      <c r="V32" s="482">
        <v>1721.9315697837485</v>
      </c>
      <c r="W32" s="483">
        <v>-1516.36</v>
      </c>
      <c r="X32" s="483">
        <v>205.5715697837486</v>
      </c>
      <c r="Y32" s="15">
        <v>0</v>
      </c>
      <c r="Z32" s="15">
        <v>0</v>
      </c>
      <c r="AA32" s="15">
        <v>20.05410835376302</v>
      </c>
      <c r="AB32" s="15">
        <v>17.2484769807721</v>
      </c>
      <c r="AC32" s="15">
        <v>0</v>
      </c>
      <c r="AD32" s="483">
        <v>37.302585334535117</v>
      </c>
      <c r="AE32" s="15">
        <v>-0.01</v>
      </c>
      <c r="AF32" s="15">
        <v>-26.8</v>
      </c>
      <c r="AG32" s="15">
        <v>-49.594497141567622</v>
      </c>
      <c r="AH32" s="15">
        <v>-158.50667908272021</v>
      </c>
      <c r="AI32" s="15">
        <v>-107.0751673224309</v>
      </c>
      <c r="AJ32" s="15">
        <v>-29.8</v>
      </c>
      <c r="AK32" s="15">
        <v>-11.42</v>
      </c>
      <c r="AL32" s="15">
        <v>0</v>
      </c>
      <c r="AM32" s="15">
        <v>-3.94</v>
      </c>
      <c r="AN32" s="15">
        <v>60.980855034180713</v>
      </c>
      <c r="AO32" s="15">
        <v>-3.2238475285812429</v>
      </c>
      <c r="AP32" s="483">
        <v>-333.12933604111925</v>
      </c>
      <c r="AQ32" s="479">
        <v>-90.255180922835507</v>
      </c>
      <c r="AR32" s="484">
        <v>-49.762297969107877</v>
      </c>
      <c r="AS32" s="484">
        <v>-140.01747889194326</v>
      </c>
      <c r="AT32" s="484">
        <v>97.016215059967948</v>
      </c>
      <c r="AU32" s="480">
        <v>-43.001263831975308</v>
      </c>
    </row>
    <row r="33" spans="1:47">
      <c r="A33" s="439">
        <v>81</v>
      </c>
      <c r="B33" s="414">
        <v>7</v>
      </c>
      <c r="C33" s="432" t="s">
        <v>46</v>
      </c>
      <c r="D33" s="20">
        <v>2482</v>
      </c>
      <c r="E33" s="20">
        <v>307.74620064464142</v>
      </c>
      <c r="F33" s="20">
        <v>45.137211925866239</v>
      </c>
      <c r="G33" s="20">
        <v>328.81356164383561</v>
      </c>
      <c r="H33" s="20">
        <v>262.17398871877515</v>
      </c>
      <c r="I33" s="20">
        <v>61.825850120870271</v>
      </c>
      <c r="J33" s="20">
        <v>38.463440773569701</v>
      </c>
      <c r="K33" s="482">
        <v>1044.1602538275583</v>
      </c>
      <c r="L33" s="20">
        <v>83.603087159824554</v>
      </c>
      <c r="M33" s="20">
        <v>0</v>
      </c>
      <c r="N33" s="20">
        <v>0</v>
      </c>
      <c r="O33" s="20">
        <v>72.135648670427074</v>
      </c>
      <c r="P33" s="20">
        <v>180.62440933819306</v>
      </c>
      <c r="Q33" s="20">
        <v>0</v>
      </c>
      <c r="R33" s="20">
        <v>0</v>
      </c>
      <c r="S33" s="20">
        <v>43.274852254415983</v>
      </c>
      <c r="T33" s="20">
        <v>51.244384568896052</v>
      </c>
      <c r="U33" s="482">
        <v>430.88238199175674</v>
      </c>
      <c r="V33" s="482">
        <v>1475.0426358193151</v>
      </c>
      <c r="W33" s="483">
        <v>-1516.36</v>
      </c>
      <c r="X33" s="483">
        <v>-41.317364180684763</v>
      </c>
      <c r="Y33" s="15">
        <v>100.82038500000002</v>
      </c>
      <c r="Z33" s="15">
        <v>0</v>
      </c>
      <c r="AA33" s="15">
        <v>13.981339789267931</v>
      </c>
      <c r="AB33" s="15">
        <v>21.471832791117475</v>
      </c>
      <c r="AC33" s="15">
        <v>0</v>
      </c>
      <c r="AD33" s="483">
        <v>136.27355758038541</v>
      </c>
      <c r="AE33" s="15">
        <v>-0.01</v>
      </c>
      <c r="AF33" s="15">
        <v>-26.8</v>
      </c>
      <c r="AG33" s="15">
        <v>-34.893622078968576</v>
      </c>
      <c r="AH33" s="15">
        <v>-56.681003067644525</v>
      </c>
      <c r="AI33" s="15">
        <v>-4.3833822279388492</v>
      </c>
      <c r="AJ33" s="15">
        <v>-29.8</v>
      </c>
      <c r="AK33" s="15">
        <v>-11.42</v>
      </c>
      <c r="AL33" s="15">
        <v>-2.6732466079869117</v>
      </c>
      <c r="AM33" s="15">
        <v>-3.94</v>
      </c>
      <c r="AN33" s="15">
        <v>47.68759054795175</v>
      </c>
      <c r="AO33" s="15">
        <v>12.036095981464076</v>
      </c>
      <c r="AP33" s="483">
        <v>-114.61756745312307</v>
      </c>
      <c r="AQ33" s="479">
        <v>-19.661374053422421</v>
      </c>
      <c r="AR33" s="484">
        <v>143.12551454588422</v>
      </c>
      <c r="AS33" s="484">
        <v>123.46414049246196</v>
      </c>
      <c r="AT33" s="484">
        <v>197.96945956418759</v>
      </c>
      <c r="AU33" s="480">
        <v>321.43360005664954</v>
      </c>
    </row>
    <row r="34" spans="1:47">
      <c r="A34" s="439">
        <v>82</v>
      </c>
      <c r="B34" s="414">
        <v>5</v>
      </c>
      <c r="C34" s="432" t="s">
        <v>47</v>
      </c>
      <c r="D34" s="20">
        <v>9361</v>
      </c>
      <c r="E34" s="20">
        <v>422.98943595769686</v>
      </c>
      <c r="F34" s="20">
        <v>94.745069971156923</v>
      </c>
      <c r="G34" s="20">
        <v>576.08819784211084</v>
      </c>
      <c r="H34" s="20">
        <v>537.28139942313851</v>
      </c>
      <c r="I34" s="20">
        <v>57.0403162055336</v>
      </c>
      <c r="J34" s="20">
        <v>47.706190577929704</v>
      </c>
      <c r="K34" s="482">
        <v>1735.8506099775666</v>
      </c>
      <c r="L34" s="20">
        <v>46.170720191367693</v>
      </c>
      <c r="M34" s="20">
        <v>0</v>
      </c>
      <c r="N34" s="20">
        <v>0</v>
      </c>
      <c r="O34" s="20">
        <v>52.334421536160669</v>
      </c>
      <c r="P34" s="20">
        <v>31.558799431904294</v>
      </c>
      <c r="Q34" s="20">
        <v>0</v>
      </c>
      <c r="R34" s="20">
        <v>0</v>
      </c>
      <c r="S34" s="20">
        <v>19.637215041939736</v>
      </c>
      <c r="T34" s="20">
        <v>34.420577395577396</v>
      </c>
      <c r="U34" s="482">
        <v>184.12173359694978</v>
      </c>
      <c r="V34" s="482">
        <v>1919.9723435745163</v>
      </c>
      <c r="W34" s="483">
        <v>-1516.36</v>
      </c>
      <c r="X34" s="483">
        <v>403.61234357451644</v>
      </c>
      <c r="Y34" s="15">
        <v>0</v>
      </c>
      <c r="Z34" s="15">
        <v>0</v>
      </c>
      <c r="AA34" s="15">
        <v>9.4102776717469467</v>
      </c>
      <c r="AB34" s="15">
        <v>21.723618555021918</v>
      </c>
      <c r="AC34" s="15">
        <v>0</v>
      </c>
      <c r="AD34" s="483">
        <v>31.133896226768865</v>
      </c>
      <c r="AE34" s="15">
        <v>-0.01</v>
      </c>
      <c r="AF34" s="15">
        <v>-26.8</v>
      </c>
      <c r="AG34" s="15">
        <v>-20.361578891144106</v>
      </c>
      <c r="AH34" s="15">
        <v>15.615371790162049</v>
      </c>
      <c r="AI34" s="15">
        <v>-4.2258081767323663</v>
      </c>
      <c r="AJ34" s="15">
        <v>-29.799999999999997</v>
      </c>
      <c r="AK34" s="15">
        <v>-11.42</v>
      </c>
      <c r="AL34" s="15">
        <v>-9.0290435193044676</v>
      </c>
      <c r="AM34" s="15">
        <v>-3.9399999999999995</v>
      </c>
      <c r="AN34" s="15">
        <v>25.200228620096382</v>
      </c>
      <c r="AO34" s="15">
        <v>-0.5328049345780721</v>
      </c>
      <c r="AP34" s="483">
        <v>-69.043635111500592</v>
      </c>
      <c r="AQ34" s="479">
        <v>365.70260468978472</v>
      </c>
      <c r="AR34" s="484">
        <v>51.30460079936109</v>
      </c>
      <c r="AS34" s="484">
        <v>417.00720548914597</v>
      </c>
      <c r="AT34" s="484">
        <v>78.875066916385663</v>
      </c>
      <c r="AU34" s="480">
        <v>495.88227240553164</v>
      </c>
    </row>
    <row r="35" spans="1:47">
      <c r="A35" s="439">
        <v>86</v>
      </c>
      <c r="B35" s="414">
        <v>5</v>
      </c>
      <c r="C35" s="432" t="s">
        <v>48</v>
      </c>
      <c r="D35" s="20">
        <v>7901</v>
      </c>
      <c r="E35" s="20">
        <v>398.92165422098469</v>
      </c>
      <c r="F35" s="20">
        <v>82.712517402860399</v>
      </c>
      <c r="G35" s="20">
        <v>558.9955398050879</v>
      </c>
      <c r="H35" s="20">
        <v>525.03651183394504</v>
      </c>
      <c r="I35" s="20">
        <v>57.526146057461084</v>
      </c>
      <c r="J35" s="20">
        <v>48.26544234906973</v>
      </c>
      <c r="K35" s="482">
        <v>1671.457811669409</v>
      </c>
      <c r="L35" s="20">
        <v>49.11449540763968</v>
      </c>
      <c r="M35" s="20">
        <v>0</v>
      </c>
      <c r="N35" s="20">
        <v>0</v>
      </c>
      <c r="O35" s="20">
        <v>72.463824832299721</v>
      </c>
      <c r="P35" s="20">
        <v>40.705217726043159</v>
      </c>
      <c r="Q35" s="20">
        <v>0</v>
      </c>
      <c r="R35" s="20">
        <v>0</v>
      </c>
      <c r="S35" s="20">
        <v>28.656838033674134</v>
      </c>
      <c r="T35" s="20">
        <v>38.976502236003888</v>
      </c>
      <c r="U35" s="482">
        <v>229.91687823566056</v>
      </c>
      <c r="V35" s="482">
        <v>1901.3746899050695</v>
      </c>
      <c r="W35" s="483">
        <v>-1516.36</v>
      </c>
      <c r="X35" s="483">
        <v>385.01468990506964</v>
      </c>
      <c r="Y35" s="15">
        <v>0</v>
      </c>
      <c r="Z35" s="15">
        <v>0</v>
      </c>
      <c r="AA35" s="15">
        <v>6.9357065984883119</v>
      </c>
      <c r="AB35" s="15">
        <v>18.569915341950505</v>
      </c>
      <c r="AC35" s="15">
        <v>0</v>
      </c>
      <c r="AD35" s="483">
        <v>25.505621940438814</v>
      </c>
      <c r="AE35" s="15">
        <v>-0.01</v>
      </c>
      <c r="AF35" s="15">
        <v>-26.8</v>
      </c>
      <c r="AG35" s="15">
        <v>-28.4933340716365</v>
      </c>
      <c r="AH35" s="15">
        <v>-50.919935993942843</v>
      </c>
      <c r="AI35" s="15">
        <v>-23.771309972484591</v>
      </c>
      <c r="AJ35" s="15">
        <v>-29.8</v>
      </c>
      <c r="AK35" s="15">
        <v>-11.42</v>
      </c>
      <c r="AL35" s="15">
        <v>-13.260600741666797</v>
      </c>
      <c r="AM35" s="15">
        <v>-3.94</v>
      </c>
      <c r="AN35" s="15">
        <v>54.307578569414375</v>
      </c>
      <c r="AO35" s="15">
        <v>-1.7526528854259502</v>
      </c>
      <c r="AP35" s="483">
        <v>-139.60025509574228</v>
      </c>
      <c r="AQ35" s="479">
        <v>270.92005674976616</v>
      </c>
      <c r="AR35" s="484">
        <v>341.52200830030245</v>
      </c>
      <c r="AS35" s="484">
        <v>612.44206505006866</v>
      </c>
      <c r="AT35" s="484">
        <v>99.205418896794541</v>
      </c>
      <c r="AU35" s="480">
        <v>711.64748394686319</v>
      </c>
    </row>
    <row r="36" spans="1:47">
      <c r="A36" s="439">
        <v>90</v>
      </c>
      <c r="B36" s="414">
        <v>12</v>
      </c>
      <c r="C36" s="432" t="s">
        <v>49</v>
      </c>
      <c r="D36" s="20">
        <v>2929</v>
      </c>
      <c r="E36" s="20">
        <v>194.83600204848071</v>
      </c>
      <c r="F36" s="20">
        <v>28.686555138272446</v>
      </c>
      <c r="G36" s="20">
        <v>316.87643564356432</v>
      </c>
      <c r="H36" s="20">
        <v>411.92749061113005</v>
      </c>
      <c r="I36" s="20">
        <v>62.174120860361896</v>
      </c>
      <c r="J36" s="20">
        <v>38.597524752475245</v>
      </c>
      <c r="K36" s="482">
        <v>1053.0981290542845</v>
      </c>
      <c r="L36" s="20">
        <v>77.292153457336298</v>
      </c>
      <c r="M36" s="20">
        <v>0</v>
      </c>
      <c r="N36" s="20">
        <v>0</v>
      </c>
      <c r="O36" s="20">
        <v>85.980689655172412</v>
      </c>
      <c r="P36" s="20">
        <v>290.34893363784892</v>
      </c>
      <c r="Q36" s="20">
        <v>0</v>
      </c>
      <c r="R36" s="20">
        <v>0</v>
      </c>
      <c r="S36" s="20">
        <v>43.940619212176237</v>
      </c>
      <c r="T36" s="20">
        <v>51.272351485148512</v>
      </c>
      <c r="U36" s="482">
        <v>548.83474744768239</v>
      </c>
      <c r="V36" s="482">
        <v>1601.9328765019668</v>
      </c>
      <c r="W36" s="483">
        <v>-1516.36</v>
      </c>
      <c r="X36" s="483">
        <v>85.572876501966903</v>
      </c>
      <c r="Y36" s="15">
        <v>341.32478500000002</v>
      </c>
      <c r="Z36" s="15">
        <v>0</v>
      </c>
      <c r="AA36" s="15">
        <v>13.89172538857099</v>
      </c>
      <c r="AB36" s="15">
        <v>17.961526261186869</v>
      </c>
      <c r="AC36" s="15">
        <v>0</v>
      </c>
      <c r="AD36" s="483">
        <v>373.17803664975787</v>
      </c>
      <c r="AE36" s="15">
        <v>-0.01</v>
      </c>
      <c r="AF36" s="15">
        <v>-26.8</v>
      </c>
      <c r="AG36" s="15">
        <v>-37.356958484124277</v>
      </c>
      <c r="AH36" s="15">
        <v>-165.75486460925214</v>
      </c>
      <c r="AI36" s="15">
        <v>-324.7797362517515</v>
      </c>
      <c r="AJ36" s="15">
        <v>-29.8</v>
      </c>
      <c r="AK36" s="15">
        <v>-11.42</v>
      </c>
      <c r="AL36" s="15">
        <v>-5.347277073499014</v>
      </c>
      <c r="AM36" s="15">
        <v>-3.94</v>
      </c>
      <c r="AN36" s="15">
        <v>53.834975061163092</v>
      </c>
      <c r="AO36" s="15">
        <v>12.90545968575945</v>
      </c>
      <c r="AP36" s="483">
        <v>-542.20840167170422</v>
      </c>
      <c r="AQ36" s="479">
        <v>-83.457488519979449</v>
      </c>
      <c r="AR36" s="484">
        <v>330.42197203680871</v>
      </c>
      <c r="AS36" s="484">
        <v>246.96448351682938</v>
      </c>
      <c r="AT36" s="484">
        <v>188.89838922640163</v>
      </c>
      <c r="AU36" s="480">
        <v>435.86287274323104</v>
      </c>
    </row>
    <row r="37" spans="1:47">
      <c r="A37" s="439">
        <v>91</v>
      </c>
      <c r="B37" s="414">
        <v>1</v>
      </c>
      <c r="C37" s="432" t="s">
        <v>50</v>
      </c>
      <c r="D37" s="20">
        <v>684018</v>
      </c>
      <c r="E37" s="20">
        <v>473.66289751146905</v>
      </c>
      <c r="F37" s="20">
        <v>82.150852345990899</v>
      </c>
      <c r="G37" s="20">
        <v>463.8544748091424</v>
      </c>
      <c r="H37" s="20">
        <v>389.30539977018151</v>
      </c>
      <c r="I37" s="20">
        <v>58.450448029145434</v>
      </c>
      <c r="J37" s="20">
        <v>56.809293819753279</v>
      </c>
      <c r="K37" s="482">
        <v>1524.2333662856825</v>
      </c>
      <c r="L37" s="20">
        <v>80.015137565318383</v>
      </c>
      <c r="M37" s="20">
        <v>22.077999999999999</v>
      </c>
      <c r="N37" s="20">
        <v>15.842830583405702</v>
      </c>
      <c r="O37" s="20">
        <v>402.20675970515396</v>
      </c>
      <c r="P37" s="20">
        <v>0.25901450937410492</v>
      </c>
      <c r="Q37" s="20">
        <v>0</v>
      </c>
      <c r="R37" s="20">
        <v>0.4512575984842504</v>
      </c>
      <c r="S37" s="20">
        <v>35.821416169640571</v>
      </c>
      <c r="T37" s="20">
        <v>60.246454819171426</v>
      </c>
      <c r="U37" s="482">
        <v>616.92087095054853</v>
      </c>
      <c r="V37" s="482">
        <v>2141.154237236231</v>
      </c>
      <c r="W37" s="483">
        <v>-1516.36</v>
      </c>
      <c r="X37" s="483">
        <v>624.79423723623108</v>
      </c>
      <c r="Y37" s="15">
        <v>0</v>
      </c>
      <c r="Z37" s="15">
        <v>0</v>
      </c>
      <c r="AA37" s="15">
        <v>18.672732588493638</v>
      </c>
      <c r="AB37" s="15">
        <v>23.131086124083922</v>
      </c>
      <c r="AC37" s="15">
        <v>14.04606328209217</v>
      </c>
      <c r="AD37" s="483">
        <v>55.849881994669737</v>
      </c>
      <c r="AE37" s="15">
        <v>-0.01</v>
      </c>
      <c r="AF37" s="15">
        <v>-26.800000000000004</v>
      </c>
      <c r="AG37" s="15">
        <v>-99.749438495112713</v>
      </c>
      <c r="AH37" s="15">
        <v>80.518520068716768</v>
      </c>
      <c r="AI37" s="15">
        <v>-16.476428526770849</v>
      </c>
      <c r="AJ37" s="15">
        <v>-29.800000000000004</v>
      </c>
      <c r="AK37" s="15">
        <v>-11.42</v>
      </c>
      <c r="AL37" s="15">
        <v>-10.612468986336003</v>
      </c>
      <c r="AM37" s="15">
        <v>-3.94</v>
      </c>
      <c r="AN37" s="15">
        <v>25.364002351201307</v>
      </c>
      <c r="AO37" s="15">
        <v>-5.5089039666440147</v>
      </c>
      <c r="AP37" s="483">
        <v>-102.17471755494553</v>
      </c>
      <c r="AQ37" s="479">
        <v>578.46940167595528</v>
      </c>
      <c r="AR37" s="484">
        <v>-88.331545338198566</v>
      </c>
      <c r="AS37" s="484">
        <v>490.1378563377566</v>
      </c>
      <c r="AT37" s="484">
        <v>107.33987552674849</v>
      </c>
      <c r="AU37" s="480">
        <v>597.47773186450513</v>
      </c>
    </row>
    <row r="38" spans="1:47">
      <c r="A38" s="439">
        <v>92</v>
      </c>
      <c r="B38" s="414">
        <v>1</v>
      </c>
      <c r="C38" s="432" t="s">
        <v>51</v>
      </c>
      <c r="D38" s="20">
        <v>251269</v>
      </c>
      <c r="E38" s="20">
        <v>537.14920873645372</v>
      </c>
      <c r="F38" s="20">
        <v>98.126147992788603</v>
      </c>
      <c r="G38" s="20">
        <v>537.0302641790272</v>
      </c>
      <c r="H38" s="20">
        <v>477.74900962713269</v>
      </c>
      <c r="I38" s="20">
        <v>56.759111549773344</v>
      </c>
      <c r="J38" s="20">
        <v>55.873417731594422</v>
      </c>
      <c r="K38" s="482">
        <v>1762.6871598167702</v>
      </c>
      <c r="L38" s="20">
        <v>86.101541026688082</v>
      </c>
      <c r="M38" s="20">
        <v>22.077999999999999</v>
      </c>
      <c r="N38" s="20">
        <v>6.2430544794622502</v>
      </c>
      <c r="O38" s="20">
        <v>564.96271708806103</v>
      </c>
      <c r="P38" s="20">
        <v>0.78334216614405305</v>
      </c>
      <c r="Q38" s="20">
        <v>0</v>
      </c>
      <c r="R38" s="20">
        <v>0</v>
      </c>
      <c r="S38" s="20">
        <v>52.498282675251112</v>
      </c>
      <c r="T38" s="20">
        <v>68.014246789960822</v>
      </c>
      <c r="U38" s="482">
        <v>800.68118422556734</v>
      </c>
      <c r="V38" s="482">
        <v>2563.3683440423374</v>
      </c>
      <c r="W38" s="483">
        <v>-1516.36</v>
      </c>
      <c r="X38" s="483">
        <v>1047.0083440423375</v>
      </c>
      <c r="Y38" s="15">
        <v>0</v>
      </c>
      <c r="Z38" s="15">
        <v>0</v>
      </c>
      <c r="AA38" s="15">
        <v>15.238241958525192</v>
      </c>
      <c r="AB38" s="15">
        <v>21.112731655580166</v>
      </c>
      <c r="AC38" s="15">
        <v>18.173530668910367</v>
      </c>
      <c r="AD38" s="483">
        <v>54.52450428301573</v>
      </c>
      <c r="AE38" s="15">
        <v>-0.01</v>
      </c>
      <c r="AF38" s="15">
        <v>-26.8</v>
      </c>
      <c r="AG38" s="15">
        <v>-119.92553087806294</v>
      </c>
      <c r="AH38" s="15">
        <v>-105.32784394405036</v>
      </c>
      <c r="AI38" s="15">
        <v>-4.0845698937075019</v>
      </c>
      <c r="AJ38" s="15">
        <v>-29.8</v>
      </c>
      <c r="AK38" s="15">
        <v>-11.42</v>
      </c>
      <c r="AL38" s="15">
        <v>-17.409474889348992</v>
      </c>
      <c r="AM38" s="15">
        <v>-3.94</v>
      </c>
      <c r="AN38" s="15">
        <v>40.458529257488216</v>
      </c>
      <c r="AO38" s="15">
        <v>-3.7963112455159003</v>
      </c>
      <c r="AP38" s="483">
        <v>-285.79520159319753</v>
      </c>
      <c r="AQ38" s="479">
        <v>815.73764673215578</v>
      </c>
      <c r="AR38" s="484">
        <v>-11.679447530993274</v>
      </c>
      <c r="AS38" s="484">
        <v>804.05819920116289</v>
      </c>
      <c r="AT38" s="484">
        <v>80.372659190663413</v>
      </c>
      <c r="AU38" s="480">
        <v>884.43085839182629</v>
      </c>
    </row>
    <row r="39" spans="1:47">
      <c r="A39" s="439">
        <v>97</v>
      </c>
      <c r="B39" s="414">
        <v>10</v>
      </c>
      <c r="C39" s="432" t="s">
        <v>52</v>
      </c>
      <c r="D39" s="20">
        <v>2059</v>
      </c>
      <c r="E39" s="20">
        <v>324.06525497814476</v>
      </c>
      <c r="F39" s="20">
        <v>49.875998057309367</v>
      </c>
      <c r="G39" s="20">
        <v>353.61963574550748</v>
      </c>
      <c r="H39" s="20">
        <v>322.61895094706171</v>
      </c>
      <c r="I39" s="20">
        <v>61.143778533268573</v>
      </c>
      <c r="J39" s="20">
        <v>40.643312287518214</v>
      </c>
      <c r="K39" s="482">
        <v>1151.9669305488101</v>
      </c>
      <c r="L39" s="20">
        <v>68.182471199094721</v>
      </c>
      <c r="M39" s="20">
        <v>0</v>
      </c>
      <c r="N39" s="20">
        <v>0</v>
      </c>
      <c r="O39" s="20">
        <v>58.288625546381738</v>
      </c>
      <c r="P39" s="20">
        <v>186.54190433936938</v>
      </c>
      <c r="Q39" s="20">
        <v>0</v>
      </c>
      <c r="R39" s="20">
        <v>246.1514133074308</v>
      </c>
      <c r="S39" s="20">
        <v>32.82188696219302</v>
      </c>
      <c r="T39" s="20">
        <v>42.493039906103292</v>
      </c>
      <c r="U39" s="482">
        <v>634.47934126057294</v>
      </c>
      <c r="V39" s="482">
        <v>1786.446271809383</v>
      </c>
      <c r="W39" s="483">
        <v>-1516.36</v>
      </c>
      <c r="X39" s="483">
        <v>270.08627180938311</v>
      </c>
      <c r="Y39" s="15">
        <v>52.266040000000011</v>
      </c>
      <c r="Z39" s="15">
        <v>0</v>
      </c>
      <c r="AA39" s="15">
        <v>9.7096412594849184</v>
      </c>
      <c r="AB39" s="15">
        <v>14.688821062401498</v>
      </c>
      <c r="AC39" s="15">
        <v>0</v>
      </c>
      <c r="AD39" s="483">
        <v>76.664502321886431</v>
      </c>
      <c r="AE39" s="15">
        <v>-0.01</v>
      </c>
      <c r="AF39" s="15">
        <v>-26.8</v>
      </c>
      <c r="AG39" s="15">
        <v>-27.157752549781446</v>
      </c>
      <c r="AH39" s="15">
        <v>-196.89651044769082</v>
      </c>
      <c r="AI39" s="15">
        <v>48.458210340497132</v>
      </c>
      <c r="AJ39" s="15">
        <v>-29.8</v>
      </c>
      <c r="AK39" s="15">
        <v>-11.42</v>
      </c>
      <c r="AL39" s="15">
        <v>-6.2895510711789244</v>
      </c>
      <c r="AM39" s="15">
        <v>-3.94</v>
      </c>
      <c r="AN39" s="15">
        <v>34.549692502703273</v>
      </c>
      <c r="AO39" s="15">
        <v>6.9414711725833236</v>
      </c>
      <c r="AP39" s="483">
        <v>-216.10444005286749</v>
      </c>
      <c r="AQ39" s="479">
        <v>130.64633407840205</v>
      </c>
      <c r="AR39" s="484">
        <v>159.8371606977563</v>
      </c>
      <c r="AS39" s="484">
        <v>290.48349477615847</v>
      </c>
      <c r="AT39" s="484">
        <v>180.1695157012704</v>
      </c>
      <c r="AU39" s="480">
        <v>470.65301047742889</v>
      </c>
    </row>
    <row r="40" spans="1:47">
      <c r="A40" s="439">
        <v>98</v>
      </c>
      <c r="B40" s="414">
        <v>7</v>
      </c>
      <c r="C40" s="432" t="s">
        <v>53</v>
      </c>
      <c r="D40" s="20">
        <v>22849</v>
      </c>
      <c r="E40" s="20">
        <v>436.88636570528251</v>
      </c>
      <c r="F40" s="20">
        <v>84.578194231695036</v>
      </c>
      <c r="G40" s="20">
        <v>586.19158912862713</v>
      </c>
      <c r="H40" s="20">
        <v>520.33439800428903</v>
      </c>
      <c r="I40" s="20">
        <v>57.005509212657003</v>
      </c>
      <c r="J40" s="20">
        <v>45.891265263250027</v>
      </c>
      <c r="K40" s="482">
        <v>1730.8873215458011</v>
      </c>
      <c r="L40" s="20">
        <v>53.406030080820379</v>
      </c>
      <c r="M40" s="20">
        <v>0</v>
      </c>
      <c r="N40" s="20">
        <v>0</v>
      </c>
      <c r="O40" s="20">
        <v>69.058556610792593</v>
      </c>
      <c r="P40" s="20">
        <v>23.558238423812888</v>
      </c>
      <c r="Q40" s="20">
        <v>0</v>
      </c>
      <c r="R40" s="20">
        <v>0</v>
      </c>
      <c r="S40" s="20">
        <v>25.060868384334277</v>
      </c>
      <c r="T40" s="20">
        <v>37.181355347425857</v>
      </c>
      <c r="U40" s="482">
        <v>208.26504884718599</v>
      </c>
      <c r="V40" s="482">
        <v>1939.152370392987</v>
      </c>
      <c r="W40" s="483">
        <v>-1516.36</v>
      </c>
      <c r="X40" s="483">
        <v>422.7923703929871</v>
      </c>
      <c r="Y40" s="15">
        <v>0</v>
      </c>
      <c r="Z40" s="15">
        <v>0</v>
      </c>
      <c r="AA40" s="15">
        <v>8.6269229810252543</v>
      </c>
      <c r="AB40" s="15">
        <v>19.970318433505639</v>
      </c>
      <c r="AC40" s="15">
        <v>0</v>
      </c>
      <c r="AD40" s="483">
        <v>28.597241414530895</v>
      </c>
      <c r="AE40" s="15">
        <v>-0.01</v>
      </c>
      <c r="AF40" s="15">
        <v>-26.800000000000004</v>
      </c>
      <c r="AG40" s="15">
        <v>-35.675160182064857</v>
      </c>
      <c r="AH40" s="15">
        <v>196.73311601822923</v>
      </c>
      <c r="AI40" s="15">
        <v>83.150869101937431</v>
      </c>
      <c r="AJ40" s="15">
        <v>-29.800000000000004</v>
      </c>
      <c r="AK40" s="15">
        <v>-11.42</v>
      </c>
      <c r="AL40" s="15">
        <v>-20.56930433204198</v>
      </c>
      <c r="AM40" s="15">
        <v>-3.94</v>
      </c>
      <c r="AN40" s="15">
        <v>31.56713215523791</v>
      </c>
      <c r="AO40" s="15">
        <v>4.8941424845347488</v>
      </c>
      <c r="AP40" s="483">
        <v>184.39079524583244</v>
      </c>
      <c r="AQ40" s="479">
        <v>635.78040705335047</v>
      </c>
      <c r="AR40" s="484">
        <v>314.21480562022413</v>
      </c>
      <c r="AS40" s="484">
        <v>949.99521267357466</v>
      </c>
      <c r="AT40" s="484">
        <v>87.870447140252423</v>
      </c>
      <c r="AU40" s="480">
        <v>1037.8656598138271</v>
      </c>
    </row>
    <row r="41" spans="1:47">
      <c r="A41" s="439">
        <v>102</v>
      </c>
      <c r="B41" s="414">
        <v>4</v>
      </c>
      <c r="C41" s="432" t="s">
        <v>54</v>
      </c>
      <c r="D41" s="20">
        <v>9555</v>
      </c>
      <c r="E41" s="20">
        <v>364.78337728937731</v>
      </c>
      <c r="F41" s="20">
        <v>64.486455259026684</v>
      </c>
      <c r="G41" s="20">
        <v>470.60544845630568</v>
      </c>
      <c r="H41" s="20">
        <v>454.01419152276293</v>
      </c>
      <c r="I41" s="20">
        <v>59.046698063840914</v>
      </c>
      <c r="J41" s="20">
        <v>45.305087388801674</v>
      </c>
      <c r="K41" s="482">
        <v>1458.2412579801151</v>
      </c>
      <c r="L41" s="20">
        <v>54.340060436025304</v>
      </c>
      <c r="M41" s="20">
        <v>0</v>
      </c>
      <c r="N41" s="20">
        <v>0</v>
      </c>
      <c r="O41" s="20">
        <v>113.66289481946625</v>
      </c>
      <c r="P41" s="20">
        <v>46.027101043213726</v>
      </c>
      <c r="Q41" s="20">
        <v>0</v>
      </c>
      <c r="R41" s="20">
        <v>0</v>
      </c>
      <c r="S41" s="20">
        <v>32.332394197244177</v>
      </c>
      <c r="T41" s="20">
        <v>37.087317460317458</v>
      </c>
      <c r="U41" s="482">
        <v>283.4497679562669</v>
      </c>
      <c r="V41" s="482">
        <v>1741.6910259363819</v>
      </c>
      <c r="W41" s="483">
        <v>-1516.36</v>
      </c>
      <c r="X41" s="483">
        <v>225.33102593638205</v>
      </c>
      <c r="Y41" s="15">
        <v>0</v>
      </c>
      <c r="Z41" s="15">
        <v>0</v>
      </c>
      <c r="AA41" s="15">
        <v>14.267948212808367</v>
      </c>
      <c r="AB41" s="15">
        <v>18.008478142941375</v>
      </c>
      <c r="AC41" s="15">
        <v>0</v>
      </c>
      <c r="AD41" s="483">
        <v>32.276426355749742</v>
      </c>
      <c r="AE41" s="15">
        <v>-0.01</v>
      </c>
      <c r="AF41" s="15">
        <v>-26.8</v>
      </c>
      <c r="AG41" s="15">
        <v>-26.685414233385661</v>
      </c>
      <c r="AH41" s="15">
        <v>32.473579097441188</v>
      </c>
      <c r="AI41" s="15">
        <v>-4.3107588565914128</v>
      </c>
      <c r="AJ41" s="15">
        <v>-29.8</v>
      </c>
      <c r="AK41" s="15">
        <v>-11.42</v>
      </c>
      <c r="AL41" s="15">
        <v>-14.848701210768624</v>
      </c>
      <c r="AM41" s="15">
        <v>-3.9399999999999995</v>
      </c>
      <c r="AN41" s="15">
        <v>56.685100646719405</v>
      </c>
      <c r="AO41" s="15">
        <v>-3.6864310396485354</v>
      </c>
      <c r="AP41" s="483">
        <v>-36.08262559623364</v>
      </c>
      <c r="AQ41" s="479">
        <v>221.52482669589816</v>
      </c>
      <c r="AR41" s="484">
        <v>464.26380460343472</v>
      </c>
      <c r="AS41" s="484">
        <v>685.78863129933279</v>
      </c>
      <c r="AT41" s="484">
        <v>159.91250904079624</v>
      </c>
      <c r="AU41" s="480">
        <v>845.70114034012909</v>
      </c>
    </row>
    <row r="42" spans="1:47">
      <c r="A42" s="439">
        <v>103</v>
      </c>
      <c r="B42" s="414">
        <v>5</v>
      </c>
      <c r="C42" s="432" t="s">
        <v>55</v>
      </c>
      <c r="D42" s="20">
        <v>2094</v>
      </c>
      <c r="E42" s="20">
        <v>394.11811843361988</v>
      </c>
      <c r="F42" s="20">
        <v>57.959140401146129</v>
      </c>
      <c r="G42" s="20">
        <v>401.20279369627508</v>
      </c>
      <c r="H42" s="20">
        <v>407.86272206303727</v>
      </c>
      <c r="I42" s="20">
        <v>59.695167144221585</v>
      </c>
      <c r="J42" s="20">
        <v>44.721599808978034</v>
      </c>
      <c r="K42" s="482">
        <v>1365.5595415472781</v>
      </c>
      <c r="L42" s="20">
        <v>64.476424501761144</v>
      </c>
      <c r="M42" s="20">
        <v>0</v>
      </c>
      <c r="N42" s="20">
        <v>0</v>
      </c>
      <c r="O42" s="20">
        <v>57.314364851957976</v>
      </c>
      <c r="P42" s="20">
        <v>58.340483980802006</v>
      </c>
      <c r="Q42" s="20">
        <v>0</v>
      </c>
      <c r="R42" s="20">
        <v>0</v>
      </c>
      <c r="S42" s="20">
        <v>31.056245275164329</v>
      </c>
      <c r="T42" s="20">
        <v>45.322182823941418</v>
      </c>
      <c r="U42" s="482">
        <v>256.50970143362684</v>
      </c>
      <c r="V42" s="482">
        <v>1622.0692429809048</v>
      </c>
      <c r="W42" s="483">
        <v>-1516.36</v>
      </c>
      <c r="X42" s="483">
        <v>105.70924298090495</v>
      </c>
      <c r="Y42" s="15">
        <v>0</v>
      </c>
      <c r="Z42" s="15">
        <v>0</v>
      </c>
      <c r="AA42" s="15">
        <v>8.5151543323132035</v>
      </c>
      <c r="AB42" s="15">
        <v>16.370440813534188</v>
      </c>
      <c r="AC42" s="15">
        <v>0</v>
      </c>
      <c r="AD42" s="483">
        <v>24.885595145847393</v>
      </c>
      <c r="AE42" s="15">
        <v>-0.01</v>
      </c>
      <c r="AF42" s="15">
        <v>-26.8</v>
      </c>
      <c r="AG42" s="15">
        <v>-35.614171442215856</v>
      </c>
      <c r="AH42" s="15">
        <v>67.860400623944628</v>
      </c>
      <c r="AI42" s="15">
        <v>-4.3619498349406323</v>
      </c>
      <c r="AJ42" s="15">
        <v>-29.8</v>
      </c>
      <c r="AK42" s="15">
        <v>-11.42</v>
      </c>
      <c r="AL42" s="15">
        <v>-14.800952421858749</v>
      </c>
      <c r="AM42" s="15">
        <v>-3.9400000000000004</v>
      </c>
      <c r="AN42" s="15">
        <v>57.483883325042619</v>
      </c>
      <c r="AO42" s="15">
        <v>-0.1201078459279986</v>
      </c>
      <c r="AP42" s="483">
        <v>-5.2628975959559954</v>
      </c>
      <c r="AQ42" s="479">
        <v>125.33194053079635</v>
      </c>
      <c r="AR42" s="484">
        <v>558.25140856049018</v>
      </c>
      <c r="AS42" s="484">
        <v>683.58334909128666</v>
      </c>
      <c r="AT42" s="484">
        <v>176.56067205762943</v>
      </c>
      <c r="AU42" s="480">
        <v>860.14402114891607</v>
      </c>
    </row>
    <row r="43" spans="1:47">
      <c r="A43" s="439">
        <v>105</v>
      </c>
      <c r="B43" s="414">
        <v>18</v>
      </c>
      <c r="C43" s="432" t="s">
        <v>56</v>
      </c>
      <c r="D43" s="20">
        <v>2002</v>
      </c>
      <c r="E43" s="20">
        <v>263.12517482517489</v>
      </c>
      <c r="F43" s="20">
        <v>55.959320679320676</v>
      </c>
      <c r="G43" s="20">
        <v>303.73920079920077</v>
      </c>
      <c r="H43" s="20">
        <v>284.40377622377622</v>
      </c>
      <c r="I43" s="20">
        <v>62.198121878121874</v>
      </c>
      <c r="J43" s="20">
        <v>37.170414585414584</v>
      </c>
      <c r="K43" s="482">
        <v>1006.5960089910088</v>
      </c>
      <c r="L43" s="20">
        <v>83.559098049686412</v>
      </c>
      <c r="M43" s="20">
        <v>0</v>
      </c>
      <c r="N43" s="20">
        <v>0</v>
      </c>
      <c r="O43" s="20">
        <v>42.258561438561436</v>
      </c>
      <c r="P43" s="20">
        <v>586.23250741805532</v>
      </c>
      <c r="Q43" s="20">
        <v>0</v>
      </c>
      <c r="R43" s="20">
        <v>0</v>
      </c>
      <c r="S43" s="20">
        <v>29.882297859264646</v>
      </c>
      <c r="T43" s="20">
        <v>43.765628121878123</v>
      </c>
      <c r="U43" s="482">
        <v>785.69809288744602</v>
      </c>
      <c r="V43" s="482">
        <v>1792.294101878455</v>
      </c>
      <c r="W43" s="483">
        <v>-1516.36</v>
      </c>
      <c r="X43" s="483">
        <v>275.93410187845507</v>
      </c>
      <c r="Y43" s="15">
        <v>350.05482599999999</v>
      </c>
      <c r="Z43" s="15">
        <v>0</v>
      </c>
      <c r="AA43" s="15">
        <v>11.893250963508738</v>
      </c>
      <c r="AB43" s="15">
        <v>18.170516563073875</v>
      </c>
      <c r="AC43" s="15">
        <v>0</v>
      </c>
      <c r="AD43" s="483">
        <v>380.11859352658263</v>
      </c>
      <c r="AE43" s="15">
        <v>-0.01</v>
      </c>
      <c r="AF43" s="15">
        <v>-26.8</v>
      </c>
      <c r="AG43" s="15">
        <v>-26.219225774225773</v>
      </c>
      <c r="AH43" s="15">
        <v>208.06032030148259</v>
      </c>
      <c r="AI43" s="15">
        <v>146.08914508556677</v>
      </c>
      <c r="AJ43" s="15">
        <v>-29.8</v>
      </c>
      <c r="AK43" s="15">
        <v>-11.42</v>
      </c>
      <c r="AL43" s="15">
        <v>-33.09676494188372</v>
      </c>
      <c r="AM43" s="15">
        <v>-3.94</v>
      </c>
      <c r="AN43" s="15">
        <v>56.309399332073191</v>
      </c>
      <c r="AO43" s="15">
        <v>7.8715276991656049</v>
      </c>
      <c r="AP43" s="483">
        <v>283.30440170217872</v>
      </c>
      <c r="AQ43" s="479">
        <v>939.35709710721642</v>
      </c>
      <c r="AR43" s="484">
        <v>589.22003618909571</v>
      </c>
      <c r="AS43" s="484">
        <v>1528.577133296312</v>
      </c>
      <c r="AT43" s="484">
        <v>192.82952387537034</v>
      </c>
      <c r="AU43" s="480">
        <v>1721.4066571716824</v>
      </c>
    </row>
    <row r="44" spans="1:47">
      <c r="A44" s="439">
        <v>106</v>
      </c>
      <c r="B44" s="414">
        <v>1</v>
      </c>
      <c r="C44" s="432" t="s">
        <v>57</v>
      </c>
      <c r="D44" s="20">
        <v>47031</v>
      </c>
      <c r="E44" s="20">
        <v>410.87626480406544</v>
      </c>
      <c r="F44" s="20">
        <v>82.97501307648146</v>
      </c>
      <c r="G44" s="20">
        <v>496.25345431736514</v>
      </c>
      <c r="H44" s="20">
        <v>468.69084391146259</v>
      </c>
      <c r="I44" s="20">
        <v>58.255144053921882</v>
      </c>
      <c r="J44" s="20">
        <v>50.12570836256937</v>
      </c>
      <c r="K44" s="482">
        <v>1567.1764285258662</v>
      </c>
      <c r="L44" s="20">
        <v>73.99286547152704</v>
      </c>
      <c r="M44" s="20">
        <v>0</v>
      </c>
      <c r="N44" s="20">
        <v>0</v>
      </c>
      <c r="O44" s="20">
        <v>170.63959771214729</v>
      </c>
      <c r="P44" s="20">
        <v>5.6654001876522573</v>
      </c>
      <c r="Q44" s="20">
        <v>0</v>
      </c>
      <c r="R44" s="20">
        <v>0</v>
      </c>
      <c r="S44" s="20">
        <v>31.31511274102261</v>
      </c>
      <c r="T44" s="20">
        <v>54.965866804164641</v>
      </c>
      <c r="U44" s="482">
        <v>336.57884291651391</v>
      </c>
      <c r="V44" s="482">
        <v>1903.75527144238</v>
      </c>
      <c r="W44" s="483">
        <v>-1516.36</v>
      </c>
      <c r="X44" s="483">
        <v>387.39527144238014</v>
      </c>
      <c r="Y44" s="15">
        <v>0</v>
      </c>
      <c r="Z44" s="15">
        <v>0</v>
      </c>
      <c r="AA44" s="15">
        <v>13.281516450697051</v>
      </c>
      <c r="AB44" s="15">
        <v>19.135704952012222</v>
      </c>
      <c r="AC44" s="15">
        <v>1.1809424570629574</v>
      </c>
      <c r="AD44" s="483">
        <v>33.598163859772228</v>
      </c>
      <c r="AE44" s="15">
        <v>-0.01</v>
      </c>
      <c r="AF44" s="15">
        <v>-26.8</v>
      </c>
      <c r="AG44" s="15">
        <v>-72.156107607748083</v>
      </c>
      <c r="AH44" s="15">
        <v>-28.621573569059148</v>
      </c>
      <c r="AI44" s="15">
        <v>-4.2056814682742401</v>
      </c>
      <c r="AJ44" s="15">
        <v>-29.8</v>
      </c>
      <c r="AK44" s="15">
        <v>-11.42</v>
      </c>
      <c r="AL44" s="15">
        <v>-6.4666820731519019</v>
      </c>
      <c r="AM44" s="15">
        <v>-3.9399999999999995</v>
      </c>
      <c r="AN44" s="15">
        <v>46.088631759383723</v>
      </c>
      <c r="AO44" s="15">
        <v>-2.1412738577528585</v>
      </c>
      <c r="AP44" s="483">
        <v>-143.21268681660248</v>
      </c>
      <c r="AQ44" s="479">
        <v>277.78074848554991</v>
      </c>
      <c r="AR44" s="484">
        <v>20.883557910390682</v>
      </c>
      <c r="AS44" s="484">
        <v>298.66430639594057</v>
      </c>
      <c r="AT44" s="484">
        <v>83.058935039899708</v>
      </c>
      <c r="AU44" s="480">
        <v>381.72324143584029</v>
      </c>
    </row>
    <row r="45" spans="1:47">
      <c r="A45" s="439">
        <v>108</v>
      </c>
      <c r="B45" s="414">
        <v>6</v>
      </c>
      <c r="C45" s="432" t="s">
        <v>58</v>
      </c>
      <c r="D45" s="20">
        <v>10348</v>
      </c>
      <c r="E45" s="20">
        <v>458.15514109006574</v>
      </c>
      <c r="F45" s="20">
        <v>79.392872052570539</v>
      </c>
      <c r="G45" s="20">
        <v>604.64666215693853</v>
      </c>
      <c r="H45" s="20">
        <v>509.61631426362584</v>
      </c>
      <c r="I45" s="20">
        <v>56.773026671820645</v>
      </c>
      <c r="J45" s="20">
        <v>47.241311364514878</v>
      </c>
      <c r="K45" s="482">
        <v>1755.8253275995364</v>
      </c>
      <c r="L45" s="20">
        <v>71.811664063063731</v>
      </c>
      <c r="M45" s="20">
        <v>0</v>
      </c>
      <c r="N45" s="20">
        <v>0</v>
      </c>
      <c r="O45" s="20">
        <v>42.399308078855817</v>
      </c>
      <c r="P45" s="20">
        <v>37.025538224654397</v>
      </c>
      <c r="Q45" s="20">
        <v>0</v>
      </c>
      <c r="R45" s="20">
        <v>0</v>
      </c>
      <c r="S45" s="20">
        <v>24.337387845076996</v>
      </c>
      <c r="T45" s="20">
        <v>49.346591128720526</v>
      </c>
      <c r="U45" s="482">
        <v>224.92048934037146</v>
      </c>
      <c r="V45" s="482">
        <v>1980.7458169399079</v>
      </c>
      <c r="W45" s="483">
        <v>-1516.36</v>
      </c>
      <c r="X45" s="483">
        <v>464.38581693990795</v>
      </c>
      <c r="Y45" s="15">
        <v>0</v>
      </c>
      <c r="Z45" s="15">
        <v>0</v>
      </c>
      <c r="AA45" s="15">
        <v>9.2308936164648987</v>
      </c>
      <c r="AB45" s="15">
        <v>20.376650449441943</v>
      </c>
      <c r="AC45" s="15">
        <v>0.40875947832707005</v>
      </c>
      <c r="AD45" s="483">
        <v>30.01630354423391</v>
      </c>
      <c r="AE45" s="15">
        <v>-0.01</v>
      </c>
      <c r="AF45" s="15">
        <v>-26.8</v>
      </c>
      <c r="AG45" s="15">
        <v>-35.379277879783537</v>
      </c>
      <c r="AH45" s="15">
        <v>84.525867478693968</v>
      </c>
      <c r="AI45" s="15">
        <v>-4.1895416526143698</v>
      </c>
      <c r="AJ45" s="15">
        <v>-29.8</v>
      </c>
      <c r="AK45" s="15">
        <v>-11.42</v>
      </c>
      <c r="AL45" s="15">
        <v>-19.513038405021689</v>
      </c>
      <c r="AM45" s="15">
        <v>-3.9400000000000004</v>
      </c>
      <c r="AN45" s="15">
        <v>37.39535808870864</v>
      </c>
      <c r="AO45" s="15">
        <v>-1.9334975780505244</v>
      </c>
      <c r="AP45" s="483">
        <v>-14.804129948067509</v>
      </c>
      <c r="AQ45" s="479">
        <v>479.59799053607435</v>
      </c>
      <c r="AR45" s="484">
        <v>421.61348313586774</v>
      </c>
      <c r="AS45" s="484">
        <v>901.21147367194192</v>
      </c>
      <c r="AT45" s="484">
        <v>97.015848778845267</v>
      </c>
      <c r="AU45" s="480">
        <v>998.22732245078714</v>
      </c>
    </row>
    <row r="46" spans="1:47">
      <c r="A46" s="439">
        <v>109</v>
      </c>
      <c r="B46" s="414">
        <v>5</v>
      </c>
      <c r="C46" s="432" t="s">
        <v>59</v>
      </c>
      <c r="D46" s="20">
        <v>68433</v>
      </c>
      <c r="E46" s="20">
        <v>403.74428521327434</v>
      </c>
      <c r="F46" s="20">
        <v>74.487315768708072</v>
      </c>
      <c r="G46" s="20">
        <v>480.77165344205281</v>
      </c>
      <c r="H46" s="20">
        <v>443.14978826005</v>
      </c>
      <c r="I46" s="20">
        <v>58.635885026230035</v>
      </c>
      <c r="J46" s="20">
        <v>48.26407405783759</v>
      </c>
      <c r="K46" s="482">
        <v>1509.0530017681526</v>
      </c>
      <c r="L46" s="20">
        <v>73.646504748265613</v>
      </c>
      <c r="M46" s="20">
        <v>0</v>
      </c>
      <c r="N46" s="20">
        <v>0</v>
      </c>
      <c r="O46" s="20">
        <v>151.65865883418817</v>
      </c>
      <c r="P46" s="20">
        <v>21.543372147873139</v>
      </c>
      <c r="Q46" s="20">
        <v>0</v>
      </c>
      <c r="R46" s="20">
        <v>0</v>
      </c>
      <c r="S46" s="20">
        <v>29.120009358767302</v>
      </c>
      <c r="T46" s="20">
        <v>51.559448609101842</v>
      </c>
      <c r="U46" s="482">
        <v>327.52799369819604</v>
      </c>
      <c r="V46" s="482">
        <v>1836.5809954663487</v>
      </c>
      <c r="W46" s="483">
        <v>-1516.36</v>
      </c>
      <c r="X46" s="483">
        <v>320.22099546634877</v>
      </c>
      <c r="Y46" s="15">
        <v>0</v>
      </c>
      <c r="Z46" s="15">
        <v>0</v>
      </c>
      <c r="AA46" s="15">
        <v>14.397199412082164</v>
      </c>
      <c r="AB46" s="15">
        <v>20.671202954441632</v>
      </c>
      <c r="AC46" s="15">
        <v>2.4852699957316253</v>
      </c>
      <c r="AD46" s="483">
        <v>37.553672362255426</v>
      </c>
      <c r="AE46" s="15">
        <v>-0.01</v>
      </c>
      <c r="AF46" s="15">
        <v>-26.8</v>
      </c>
      <c r="AG46" s="15">
        <v>-70.478060279397369</v>
      </c>
      <c r="AH46" s="15">
        <v>11.753251008251699</v>
      </c>
      <c r="AI46" s="15">
        <v>-2.4908606153988093</v>
      </c>
      <c r="AJ46" s="15">
        <v>-29.8</v>
      </c>
      <c r="AK46" s="15">
        <v>-11.42</v>
      </c>
      <c r="AL46" s="15">
        <v>-7.2443574388567828</v>
      </c>
      <c r="AM46" s="15">
        <v>-3.9400000000000004</v>
      </c>
      <c r="AN46" s="15">
        <v>36.736378813124098</v>
      </c>
      <c r="AO46" s="15">
        <v>-0.43329428659199187</v>
      </c>
      <c r="AP46" s="483">
        <v>-107.86694279886915</v>
      </c>
      <c r="AQ46" s="479">
        <v>249.90772502973505</v>
      </c>
      <c r="AR46" s="484">
        <v>84.673589666916797</v>
      </c>
      <c r="AS46" s="484">
        <v>334.58131469665193</v>
      </c>
      <c r="AT46" s="484">
        <v>95.348811693770699</v>
      </c>
      <c r="AU46" s="480">
        <v>429.93012639042263</v>
      </c>
    </row>
    <row r="47" spans="1:47">
      <c r="A47" s="439">
        <v>111</v>
      </c>
      <c r="B47" s="414">
        <v>7</v>
      </c>
      <c r="C47" s="432" t="s">
        <v>60</v>
      </c>
      <c r="D47" s="20">
        <v>17829</v>
      </c>
      <c r="E47" s="20">
        <v>252.61876325088343</v>
      </c>
      <c r="F47" s="20">
        <v>56.028894497728416</v>
      </c>
      <c r="G47" s="20">
        <v>366.64553312019746</v>
      </c>
      <c r="H47" s="20">
        <v>371.81937405350834</v>
      </c>
      <c r="I47" s="20">
        <v>61.29643614336193</v>
      </c>
      <c r="J47" s="20">
        <v>42.666331818946652</v>
      </c>
      <c r="K47" s="482">
        <v>1151.0753328846263</v>
      </c>
      <c r="L47" s="20">
        <v>99.874474450287508</v>
      </c>
      <c r="M47" s="20">
        <v>0</v>
      </c>
      <c r="N47" s="20">
        <v>0</v>
      </c>
      <c r="O47" s="20">
        <v>109.02856245442818</v>
      </c>
      <c r="P47" s="20">
        <v>31.304215126652306</v>
      </c>
      <c r="Q47" s="20">
        <v>0</v>
      </c>
      <c r="R47" s="20">
        <v>0</v>
      </c>
      <c r="S47" s="20">
        <v>41.879000032066251</v>
      </c>
      <c r="T47" s="20">
        <v>59.761888122347486</v>
      </c>
      <c r="U47" s="482">
        <v>341.84814018578169</v>
      </c>
      <c r="V47" s="482">
        <v>1492.9234730704079</v>
      </c>
      <c r="W47" s="483">
        <v>-1516.36</v>
      </c>
      <c r="X47" s="483">
        <v>-23.436526929591992</v>
      </c>
      <c r="Y47" s="15">
        <v>0</v>
      </c>
      <c r="Z47" s="15">
        <v>0</v>
      </c>
      <c r="AA47" s="15">
        <v>13.63975805381085</v>
      </c>
      <c r="AB47" s="15">
        <v>21.300292446693625</v>
      </c>
      <c r="AC47" s="15">
        <v>0</v>
      </c>
      <c r="AD47" s="483">
        <v>34.940050500504476</v>
      </c>
      <c r="AE47" s="15">
        <v>-0.01</v>
      </c>
      <c r="AF47" s="15">
        <v>-26.8</v>
      </c>
      <c r="AG47" s="15">
        <v>-55.837298920298387</v>
      </c>
      <c r="AH47" s="15">
        <v>184.1564060820244</v>
      </c>
      <c r="AI47" s="15">
        <v>163.43300909862774</v>
      </c>
      <c r="AJ47" s="15">
        <v>-29.800000000000004</v>
      </c>
      <c r="AK47" s="15">
        <v>-11.42</v>
      </c>
      <c r="AL47" s="15">
        <v>-11.161906542687193</v>
      </c>
      <c r="AM47" s="15">
        <v>-3.9399999999999995</v>
      </c>
      <c r="AN47" s="15">
        <v>32.548694844887606</v>
      </c>
      <c r="AO47" s="15">
        <v>5.2263423418579666</v>
      </c>
      <c r="AP47" s="483">
        <v>242.65524690441211</v>
      </c>
      <c r="AQ47" s="479">
        <v>254.15877047532462</v>
      </c>
      <c r="AR47" s="484">
        <v>261.35490994334674</v>
      </c>
      <c r="AS47" s="484">
        <v>515.51368041867158</v>
      </c>
      <c r="AT47" s="484">
        <v>116.7556701609526</v>
      </c>
      <c r="AU47" s="480">
        <v>632.26935057962419</v>
      </c>
    </row>
    <row r="48" spans="1:47">
      <c r="A48" s="439">
        <v>139</v>
      </c>
      <c r="B48" s="414">
        <v>17</v>
      </c>
      <c r="C48" s="432" t="s">
        <v>61</v>
      </c>
      <c r="D48" s="20">
        <v>9806</v>
      </c>
      <c r="E48" s="20">
        <v>598.08071384866412</v>
      </c>
      <c r="F48" s="20">
        <v>117.10312461758107</v>
      </c>
      <c r="G48" s="20">
        <v>738.42776361411381</v>
      </c>
      <c r="H48" s="20">
        <v>656.67708545788298</v>
      </c>
      <c r="I48" s="20">
        <v>53.505731184988775</v>
      </c>
      <c r="J48" s="20">
        <v>44.799177034468691</v>
      </c>
      <c r="K48" s="482">
        <v>2208.5935957576994</v>
      </c>
      <c r="L48" s="20">
        <v>92.841824663001233</v>
      </c>
      <c r="M48" s="20">
        <v>0</v>
      </c>
      <c r="N48" s="20">
        <v>0</v>
      </c>
      <c r="O48" s="20">
        <v>19.662761574546199</v>
      </c>
      <c r="P48" s="20">
        <v>136.04564938642312</v>
      </c>
      <c r="Q48" s="20">
        <v>0</v>
      </c>
      <c r="R48" s="20">
        <v>0</v>
      </c>
      <c r="S48" s="20">
        <v>19.931201379253086</v>
      </c>
      <c r="T48" s="20">
        <v>54.950014361955276</v>
      </c>
      <c r="U48" s="482">
        <v>323.43145136517893</v>
      </c>
      <c r="V48" s="482">
        <v>2532.0250471228783</v>
      </c>
      <c r="W48" s="483">
        <v>-1516.36</v>
      </c>
      <c r="X48" s="483">
        <v>1015.6650471228784</v>
      </c>
      <c r="Y48" s="15">
        <v>0</v>
      </c>
      <c r="Z48" s="15">
        <v>0</v>
      </c>
      <c r="AA48" s="15">
        <v>9.2958756524934429</v>
      </c>
      <c r="AB48" s="15">
        <v>16.623139529263934</v>
      </c>
      <c r="AC48" s="15">
        <v>0</v>
      </c>
      <c r="AD48" s="483">
        <v>25.919015181757377</v>
      </c>
      <c r="AE48" s="15">
        <v>-0.01</v>
      </c>
      <c r="AF48" s="15">
        <v>-26.799999999999997</v>
      </c>
      <c r="AG48" s="15">
        <v>-24.486410208035895</v>
      </c>
      <c r="AH48" s="15">
        <v>-92.806590304026329</v>
      </c>
      <c r="AI48" s="15">
        <v>-86.651501260340765</v>
      </c>
      <c r="AJ48" s="15">
        <v>-29.799999999999997</v>
      </c>
      <c r="AK48" s="15">
        <v>-11.42</v>
      </c>
      <c r="AL48" s="15">
        <v>-29.599385174750687</v>
      </c>
      <c r="AM48" s="15">
        <v>-3.94</v>
      </c>
      <c r="AN48" s="15">
        <v>56.251906757907513</v>
      </c>
      <c r="AO48" s="15">
        <v>-1.2523266007014178</v>
      </c>
      <c r="AP48" s="483">
        <v>-254.25430678994758</v>
      </c>
      <c r="AQ48" s="479">
        <v>787.32975551468815</v>
      </c>
      <c r="AR48" s="484">
        <v>579.72057152487696</v>
      </c>
      <c r="AS48" s="484">
        <v>1367.0503270395652</v>
      </c>
      <c r="AT48" s="484">
        <v>80.243435733261165</v>
      </c>
      <c r="AU48" s="480">
        <v>1447.2937627728263</v>
      </c>
    </row>
    <row r="49" spans="1:47">
      <c r="A49" s="439">
        <v>140</v>
      </c>
      <c r="B49" s="414">
        <v>11</v>
      </c>
      <c r="C49" s="432" t="s">
        <v>62</v>
      </c>
      <c r="D49" s="20">
        <v>20463</v>
      </c>
      <c r="E49" s="20">
        <v>356.53891951326784</v>
      </c>
      <c r="F49" s="20">
        <v>76.190781410350382</v>
      </c>
      <c r="G49" s="20">
        <v>508.69716708205056</v>
      </c>
      <c r="H49" s="20">
        <v>497.53171968919514</v>
      </c>
      <c r="I49" s="20">
        <v>58.477318086302098</v>
      </c>
      <c r="J49" s="20">
        <v>45.721741680105559</v>
      </c>
      <c r="K49" s="482">
        <v>1543.1576474612714</v>
      </c>
      <c r="L49" s="20">
        <v>84.25884071242416</v>
      </c>
      <c r="M49" s="20">
        <v>0</v>
      </c>
      <c r="N49" s="20">
        <v>0</v>
      </c>
      <c r="O49" s="20">
        <v>89.706242486438938</v>
      </c>
      <c r="P49" s="20">
        <v>30.786711921699034</v>
      </c>
      <c r="Q49" s="20">
        <v>0</v>
      </c>
      <c r="R49" s="20">
        <v>0</v>
      </c>
      <c r="S49" s="20">
        <v>27.00776377677597</v>
      </c>
      <c r="T49" s="20">
        <v>55.786375612894822</v>
      </c>
      <c r="U49" s="482">
        <v>287.54593451023294</v>
      </c>
      <c r="V49" s="482">
        <v>1830.7035819715043</v>
      </c>
      <c r="W49" s="483">
        <v>-1516.36</v>
      </c>
      <c r="X49" s="483">
        <v>314.34358197150436</v>
      </c>
      <c r="Y49" s="15">
        <v>17.207037333333336</v>
      </c>
      <c r="Z49" s="15">
        <v>0</v>
      </c>
      <c r="AA49" s="15">
        <v>15.445642758894216</v>
      </c>
      <c r="AB49" s="15">
        <v>18.937398060424812</v>
      </c>
      <c r="AC49" s="15">
        <v>0</v>
      </c>
      <c r="AD49" s="483">
        <v>51.59007815265236</v>
      </c>
      <c r="AE49" s="15">
        <v>-0.01</v>
      </c>
      <c r="AF49" s="15">
        <v>-26.8</v>
      </c>
      <c r="AG49" s="15">
        <v>-51.637222934076135</v>
      </c>
      <c r="AH49" s="15">
        <v>277.96239015380706</v>
      </c>
      <c r="AI49" s="15">
        <v>109.43306616504231</v>
      </c>
      <c r="AJ49" s="15">
        <v>-29.8</v>
      </c>
      <c r="AK49" s="15">
        <v>-11.42</v>
      </c>
      <c r="AL49" s="15">
        <v>-22.609245736364745</v>
      </c>
      <c r="AM49" s="15">
        <v>-3.94</v>
      </c>
      <c r="AN49" s="15">
        <v>38.028902637921817</v>
      </c>
      <c r="AO49" s="15">
        <v>3.745170006563439</v>
      </c>
      <c r="AP49" s="483">
        <v>279.21306029289377</v>
      </c>
      <c r="AQ49" s="479">
        <v>645.14672041705057</v>
      </c>
      <c r="AR49" s="484">
        <v>399.06337366223147</v>
      </c>
      <c r="AS49" s="484">
        <v>1044.210094079282</v>
      </c>
      <c r="AT49" s="484">
        <v>119.93211175464704</v>
      </c>
      <c r="AU49" s="480">
        <v>1164.142205833929</v>
      </c>
    </row>
    <row r="50" spans="1:47">
      <c r="A50" s="439">
        <v>142</v>
      </c>
      <c r="B50" s="414">
        <v>7</v>
      </c>
      <c r="C50" s="432" t="s">
        <v>63</v>
      </c>
      <c r="D50" s="20">
        <v>6401</v>
      </c>
      <c r="E50" s="20">
        <v>378.56153101077962</v>
      </c>
      <c r="F50" s="20">
        <v>81.676188095610058</v>
      </c>
      <c r="G50" s="20">
        <v>473.74289486017813</v>
      </c>
      <c r="H50" s="20">
        <v>415.10540228089366</v>
      </c>
      <c r="I50" s="20">
        <v>58.982608967348853</v>
      </c>
      <c r="J50" s="20">
        <v>43.159361037337916</v>
      </c>
      <c r="K50" s="482">
        <v>1451.2279862521482</v>
      </c>
      <c r="L50" s="20">
        <v>73.219264565312983</v>
      </c>
      <c r="M50" s="20">
        <v>0</v>
      </c>
      <c r="N50" s="20">
        <v>0</v>
      </c>
      <c r="O50" s="20">
        <v>48.564574285267931</v>
      </c>
      <c r="P50" s="20">
        <v>76.087070670911814</v>
      </c>
      <c r="Q50" s="20">
        <v>0</v>
      </c>
      <c r="R50" s="20">
        <v>0</v>
      </c>
      <c r="S50" s="20">
        <v>29.108833063200681</v>
      </c>
      <c r="T50" s="20">
        <v>46.971954512315783</v>
      </c>
      <c r="U50" s="482">
        <v>273.95169709700917</v>
      </c>
      <c r="V50" s="482">
        <v>1725.1796833491574</v>
      </c>
      <c r="W50" s="483">
        <v>-1516.36</v>
      </c>
      <c r="X50" s="483">
        <v>208.81968334915746</v>
      </c>
      <c r="Y50" s="15">
        <v>0</v>
      </c>
      <c r="Z50" s="15">
        <v>0</v>
      </c>
      <c r="AA50" s="15">
        <v>11.034451088675013</v>
      </c>
      <c r="AB50" s="15">
        <v>19.133022218248659</v>
      </c>
      <c r="AC50" s="15">
        <v>0</v>
      </c>
      <c r="AD50" s="483">
        <v>30.167473306923668</v>
      </c>
      <c r="AE50" s="15">
        <v>-0.01</v>
      </c>
      <c r="AF50" s="15">
        <v>-26.800000000000004</v>
      </c>
      <c r="AG50" s="15">
        <v>-37.694983596313072</v>
      </c>
      <c r="AH50" s="15">
        <v>47.24283893320483</v>
      </c>
      <c r="AI50" s="15">
        <v>6.227835999420873</v>
      </c>
      <c r="AJ50" s="15">
        <v>-29.800000000000004</v>
      </c>
      <c r="AK50" s="15">
        <v>-11.42</v>
      </c>
      <c r="AL50" s="15">
        <v>-14.273998889263456</v>
      </c>
      <c r="AM50" s="15">
        <v>-3.94</v>
      </c>
      <c r="AN50" s="15">
        <v>28.554424764242267</v>
      </c>
      <c r="AO50" s="15">
        <v>8.1131377876211808</v>
      </c>
      <c r="AP50" s="483">
        <v>-37.54074500108738</v>
      </c>
      <c r="AQ50" s="479">
        <v>201.44641165499374</v>
      </c>
      <c r="AR50" s="484">
        <v>457.79954006077077</v>
      </c>
      <c r="AS50" s="484">
        <v>659.24595171576425</v>
      </c>
      <c r="AT50" s="484">
        <v>133.27507284439719</v>
      </c>
      <c r="AU50" s="480">
        <v>792.52102456016144</v>
      </c>
    </row>
    <row r="51" spans="1:47">
      <c r="A51" s="439">
        <v>143</v>
      </c>
      <c r="B51" s="414">
        <v>6</v>
      </c>
      <c r="C51" s="432" t="s">
        <v>64</v>
      </c>
      <c r="D51" s="20">
        <v>6758</v>
      </c>
      <c r="E51" s="20">
        <v>291.00808523231728</v>
      </c>
      <c r="F51" s="20">
        <v>67.691346552234378</v>
      </c>
      <c r="G51" s="20">
        <v>524.48958123705233</v>
      </c>
      <c r="H51" s="20">
        <v>467.39910328499559</v>
      </c>
      <c r="I51" s="20">
        <v>59.069914175791652</v>
      </c>
      <c r="J51" s="20">
        <v>43.404732169280848</v>
      </c>
      <c r="K51" s="482">
        <v>1453.0627626516721</v>
      </c>
      <c r="L51" s="20">
        <v>76.19661181270601</v>
      </c>
      <c r="M51" s="20">
        <v>0</v>
      </c>
      <c r="N51" s="20">
        <v>0</v>
      </c>
      <c r="O51" s="20">
        <v>93.744977804084058</v>
      </c>
      <c r="P51" s="20">
        <v>91.690283984421868</v>
      </c>
      <c r="Q51" s="20">
        <v>0</v>
      </c>
      <c r="R51" s="20">
        <v>0</v>
      </c>
      <c r="S51" s="20">
        <v>34.814534007284728</v>
      </c>
      <c r="T51" s="20">
        <v>47.204462488902045</v>
      </c>
      <c r="U51" s="482">
        <v>343.65087009739869</v>
      </c>
      <c r="V51" s="482">
        <v>1796.7136327490707</v>
      </c>
      <c r="W51" s="483">
        <v>-1516.36</v>
      </c>
      <c r="X51" s="483">
        <v>280.35363274907081</v>
      </c>
      <c r="Y51" s="15">
        <v>5.5445893333333336</v>
      </c>
      <c r="Z51" s="15">
        <v>0</v>
      </c>
      <c r="AA51" s="15">
        <v>12.490534386935698</v>
      </c>
      <c r="AB51" s="15">
        <v>20.47623268057308</v>
      </c>
      <c r="AC51" s="15">
        <v>0</v>
      </c>
      <c r="AD51" s="483">
        <v>38.511356400842111</v>
      </c>
      <c r="AE51" s="15">
        <v>-0.01</v>
      </c>
      <c r="AF51" s="15">
        <v>-26.8</v>
      </c>
      <c r="AG51" s="15">
        <v>-45.984741240011836</v>
      </c>
      <c r="AH51" s="15">
        <v>-84.219842377310869</v>
      </c>
      <c r="AI51" s="15">
        <v>-4.2554813799788871</v>
      </c>
      <c r="AJ51" s="15">
        <v>-29.8</v>
      </c>
      <c r="AK51" s="15">
        <v>-11.42</v>
      </c>
      <c r="AL51" s="15">
        <v>-11.3440289555547</v>
      </c>
      <c r="AM51" s="15">
        <v>-3.94</v>
      </c>
      <c r="AN51" s="15">
        <v>49.463990509526063</v>
      </c>
      <c r="AO51" s="15">
        <v>-1.9244259865084288</v>
      </c>
      <c r="AP51" s="483">
        <v>-173.97452942983864</v>
      </c>
      <c r="AQ51" s="479">
        <v>144.89045972007429</v>
      </c>
      <c r="AR51" s="484">
        <v>379.03456108968544</v>
      </c>
      <c r="AS51" s="484">
        <v>523.92502080975987</v>
      </c>
      <c r="AT51" s="484">
        <v>135.68126477757241</v>
      </c>
      <c r="AU51" s="480">
        <v>659.60628558733231</v>
      </c>
    </row>
    <row r="52" spans="1:47">
      <c r="A52" s="439">
        <v>145</v>
      </c>
      <c r="B52" s="414">
        <v>14</v>
      </c>
      <c r="C52" s="432" t="s">
        <v>65</v>
      </c>
      <c r="D52" s="20">
        <v>12429</v>
      </c>
      <c r="E52" s="20">
        <v>599.01112559337037</v>
      </c>
      <c r="F52" s="20">
        <v>111.16825488776249</v>
      </c>
      <c r="G52" s="20">
        <v>633.44693217475253</v>
      </c>
      <c r="H52" s="20">
        <v>550.81445812213371</v>
      </c>
      <c r="I52" s="20">
        <v>54.980423203797564</v>
      </c>
      <c r="J52" s="20">
        <v>47.047429398986239</v>
      </c>
      <c r="K52" s="482">
        <v>1996.4686233808029</v>
      </c>
      <c r="L52" s="20">
        <v>41.660544533105728</v>
      </c>
      <c r="M52" s="20">
        <v>0</v>
      </c>
      <c r="N52" s="20">
        <v>0</v>
      </c>
      <c r="O52" s="20">
        <v>40.840762732319575</v>
      </c>
      <c r="P52" s="20">
        <v>38.313009508443074</v>
      </c>
      <c r="Q52" s="20">
        <v>0</v>
      </c>
      <c r="R52" s="20">
        <v>0</v>
      </c>
      <c r="S52" s="20">
        <v>15.673874184184717</v>
      </c>
      <c r="T52" s="20">
        <v>31.129171024753941</v>
      </c>
      <c r="U52" s="482">
        <v>167.61736198280701</v>
      </c>
      <c r="V52" s="482">
        <v>2164.0859853636098</v>
      </c>
      <c r="W52" s="483">
        <v>-1516.36</v>
      </c>
      <c r="X52" s="483">
        <v>647.72598536360988</v>
      </c>
      <c r="Y52" s="15">
        <v>0</v>
      </c>
      <c r="Z52" s="15">
        <v>0</v>
      </c>
      <c r="AA52" s="15">
        <v>8.7777955703171884</v>
      </c>
      <c r="AB52" s="15">
        <v>16.467936012450739</v>
      </c>
      <c r="AC52" s="15">
        <v>1.8712612051877389</v>
      </c>
      <c r="AD52" s="483">
        <v>27.11699278795567</v>
      </c>
      <c r="AE52" s="15">
        <v>-0.01</v>
      </c>
      <c r="AF52" s="15">
        <v>-26.8</v>
      </c>
      <c r="AG52" s="15">
        <v>-27.429142179580015</v>
      </c>
      <c r="AH52" s="15">
        <v>73.922575642978984</v>
      </c>
      <c r="AI52" s="15">
        <v>-4.2063071144628701</v>
      </c>
      <c r="AJ52" s="15">
        <v>-29.8</v>
      </c>
      <c r="AK52" s="15">
        <v>-11.42</v>
      </c>
      <c r="AL52" s="15">
        <v>-24.905650812282801</v>
      </c>
      <c r="AM52" s="15">
        <v>-3.94</v>
      </c>
      <c r="AN52" s="15">
        <v>29.49337419833542</v>
      </c>
      <c r="AO52" s="15">
        <v>-1.45136549976141</v>
      </c>
      <c r="AP52" s="483">
        <v>-30.286515764772698</v>
      </c>
      <c r="AQ52" s="479">
        <v>644.55646238679287</v>
      </c>
      <c r="AR52" s="484">
        <v>505.71331136201911</v>
      </c>
      <c r="AS52" s="484">
        <v>1150.2697737488122</v>
      </c>
      <c r="AT52" s="484">
        <v>97.983530960899643</v>
      </c>
      <c r="AU52" s="480">
        <v>1248.2533047097118</v>
      </c>
    </row>
    <row r="53" spans="1:47">
      <c r="A53" s="439">
        <v>146</v>
      </c>
      <c r="B53" s="414">
        <v>12</v>
      </c>
      <c r="C53" s="432" t="s">
        <v>66</v>
      </c>
      <c r="D53" s="20">
        <v>4382</v>
      </c>
      <c r="E53" s="20">
        <v>204.36335463258789</v>
      </c>
      <c r="F53" s="20">
        <v>42.610132359653122</v>
      </c>
      <c r="G53" s="20">
        <v>315.88212916476493</v>
      </c>
      <c r="H53" s="20">
        <v>278.43272478320398</v>
      </c>
      <c r="I53" s="20">
        <v>62.68230031948881</v>
      </c>
      <c r="J53" s="20">
        <v>37.463224554997723</v>
      </c>
      <c r="K53" s="482">
        <v>941.43386581469645</v>
      </c>
      <c r="L53" s="20">
        <v>108.59414618910627</v>
      </c>
      <c r="M53" s="20">
        <v>0</v>
      </c>
      <c r="N53" s="20">
        <v>0</v>
      </c>
      <c r="O53" s="20">
        <v>101.02304883614788</v>
      </c>
      <c r="P53" s="20">
        <v>520.68155208110306</v>
      </c>
      <c r="Q53" s="20">
        <v>0</v>
      </c>
      <c r="R53" s="20">
        <v>0</v>
      </c>
      <c r="S53" s="20">
        <v>38.58622332090598</v>
      </c>
      <c r="T53" s="20">
        <v>56.660117716415648</v>
      </c>
      <c r="U53" s="482">
        <v>825.54508814367887</v>
      </c>
      <c r="V53" s="482">
        <v>1766.9789539583753</v>
      </c>
      <c r="W53" s="483">
        <v>-1516.36</v>
      </c>
      <c r="X53" s="483">
        <v>250.61895395837541</v>
      </c>
      <c r="Y53" s="15">
        <v>314.48301600000008</v>
      </c>
      <c r="Z53" s="15">
        <v>0</v>
      </c>
      <c r="AA53" s="15">
        <v>13.537716856461733</v>
      </c>
      <c r="AB53" s="15">
        <v>15.10967227727209</v>
      </c>
      <c r="AC53" s="15">
        <v>0</v>
      </c>
      <c r="AD53" s="483">
        <v>343.13040513373386</v>
      </c>
      <c r="AE53" s="15">
        <v>-0.01</v>
      </c>
      <c r="AF53" s="15">
        <v>-26.8</v>
      </c>
      <c r="AG53" s="15">
        <v>-26.429125969876768</v>
      </c>
      <c r="AH53" s="15">
        <v>69.505630139575985</v>
      </c>
      <c r="AI53" s="15">
        <v>-4.3328130572241976</v>
      </c>
      <c r="AJ53" s="15">
        <v>-29.8</v>
      </c>
      <c r="AK53" s="15">
        <v>-11.42</v>
      </c>
      <c r="AL53" s="15">
        <v>-18.531813208400937</v>
      </c>
      <c r="AM53" s="15">
        <v>-3.9399999999999995</v>
      </c>
      <c r="AN53" s="15">
        <v>34.462307586840744</v>
      </c>
      <c r="AO53" s="15">
        <v>13.380407319174203</v>
      </c>
      <c r="AP53" s="483">
        <v>-7.6554071899109788</v>
      </c>
      <c r="AQ53" s="479">
        <v>586.09395190219834</v>
      </c>
      <c r="AR53" s="484">
        <v>269.79954580434736</v>
      </c>
      <c r="AS53" s="484">
        <v>855.89349770654565</v>
      </c>
      <c r="AT53" s="484">
        <v>181.51793811276031</v>
      </c>
      <c r="AU53" s="480">
        <v>1037.411435819306</v>
      </c>
    </row>
    <row r="54" spans="1:47">
      <c r="A54" s="439">
        <v>148</v>
      </c>
      <c r="B54" s="414">
        <v>19</v>
      </c>
      <c r="C54" s="432" t="s">
        <v>67</v>
      </c>
      <c r="D54" s="20">
        <v>7224</v>
      </c>
      <c r="E54" s="20">
        <v>365.81708333333336</v>
      </c>
      <c r="F54" s="20">
        <v>54.27837209302325</v>
      </c>
      <c r="G54" s="20">
        <v>367.71527685492805</v>
      </c>
      <c r="H54" s="20">
        <v>425.98887873754154</v>
      </c>
      <c r="I54" s="20">
        <v>60.139512735326683</v>
      </c>
      <c r="J54" s="20">
        <v>50.246359357696562</v>
      </c>
      <c r="K54" s="482">
        <v>1324.1854831118494</v>
      </c>
      <c r="L54" s="20">
        <v>64.577520770115399</v>
      </c>
      <c r="M54" s="20">
        <v>0</v>
      </c>
      <c r="N54" s="20">
        <v>0</v>
      </c>
      <c r="O54" s="20">
        <v>113.29895902547067</v>
      </c>
      <c r="P54" s="20">
        <v>891</v>
      </c>
      <c r="Q54" s="20">
        <v>0</v>
      </c>
      <c r="R54" s="20">
        <v>0</v>
      </c>
      <c r="S54" s="20">
        <v>32.342368887903596</v>
      </c>
      <c r="T54" s="20">
        <v>45.628807678110007</v>
      </c>
      <c r="U54" s="482">
        <v>1146.8476563615995</v>
      </c>
      <c r="V54" s="482">
        <v>2471.033139473449</v>
      </c>
      <c r="W54" s="483">
        <v>-1516.36</v>
      </c>
      <c r="X54" s="483">
        <v>954.67313947344906</v>
      </c>
      <c r="Y54" s="15">
        <v>324.23083400000007</v>
      </c>
      <c r="Z54" s="15">
        <v>69.205398671096347</v>
      </c>
      <c r="AA54" s="15">
        <v>13.635979064819756</v>
      </c>
      <c r="AB54" s="15">
        <v>20.468063155924909</v>
      </c>
      <c r="AC54" s="15">
        <v>11.183289074609508</v>
      </c>
      <c r="AD54" s="483">
        <v>438.72356396645057</v>
      </c>
      <c r="AE54" s="15">
        <v>-9.9999999999999985E-3</v>
      </c>
      <c r="AF54" s="15">
        <v>-26.8</v>
      </c>
      <c r="AG54" s="15">
        <v>-16.374059385382061</v>
      </c>
      <c r="AH54" s="15">
        <v>111.36390805060391</v>
      </c>
      <c r="AI54" s="15">
        <v>299.11635749359471</v>
      </c>
      <c r="AJ54" s="15">
        <v>-29.8</v>
      </c>
      <c r="AK54" s="15">
        <v>-11.42</v>
      </c>
      <c r="AL54" s="15">
        <v>-36.918535922943079</v>
      </c>
      <c r="AM54" s="15">
        <v>-3.9400000000000004</v>
      </c>
      <c r="AN54" s="15">
        <v>35.798834004143544</v>
      </c>
      <c r="AO54" s="15">
        <v>2.9958042006791374</v>
      </c>
      <c r="AP54" s="483">
        <v>320.27230844069607</v>
      </c>
      <c r="AQ54" s="479">
        <v>1713.6690118805957</v>
      </c>
      <c r="AR54" s="484">
        <v>-8.5830342727392495</v>
      </c>
      <c r="AS54" s="484">
        <v>1705.0859776078569</v>
      </c>
      <c r="AT54" s="484">
        <v>111.71880982355758</v>
      </c>
      <c r="AU54" s="480">
        <v>1816.8047874314145</v>
      </c>
    </row>
    <row r="55" spans="1:47">
      <c r="A55" s="439">
        <v>149</v>
      </c>
      <c r="B55" s="414">
        <v>1</v>
      </c>
      <c r="C55" s="432" t="s">
        <v>68</v>
      </c>
      <c r="D55" s="20">
        <v>5402</v>
      </c>
      <c r="E55" s="20">
        <v>446.94423361717884</v>
      </c>
      <c r="F55" s="20">
        <v>76.041969640873745</v>
      </c>
      <c r="G55" s="20">
        <v>451.74836171788223</v>
      </c>
      <c r="H55" s="20">
        <v>474.30463161791931</v>
      </c>
      <c r="I55" s="20">
        <v>58.377652721214368</v>
      </c>
      <c r="J55" s="20">
        <v>47.693006293965198</v>
      </c>
      <c r="K55" s="482">
        <v>1555.1098556090335</v>
      </c>
      <c r="L55" s="20">
        <v>36.553233232200498</v>
      </c>
      <c r="M55" s="20">
        <v>22.077999999999999</v>
      </c>
      <c r="N55" s="20">
        <v>149.59313402443539</v>
      </c>
      <c r="O55" s="20">
        <v>102.70813772676786</v>
      </c>
      <c r="P55" s="20">
        <v>53.625244253561654</v>
      </c>
      <c r="Q55" s="20">
        <v>0</v>
      </c>
      <c r="R55" s="20">
        <v>13.403124768604222</v>
      </c>
      <c r="S55" s="20">
        <v>27.429313796109398</v>
      </c>
      <c r="T55" s="20">
        <v>25.498056738245094</v>
      </c>
      <c r="U55" s="482">
        <v>430.88824453992419</v>
      </c>
      <c r="V55" s="482">
        <v>1985.9981001489577</v>
      </c>
      <c r="W55" s="483">
        <v>-1516.36</v>
      </c>
      <c r="X55" s="483">
        <v>469.63810014895785</v>
      </c>
      <c r="Y55" s="15">
        <v>0</v>
      </c>
      <c r="Z55" s="15">
        <v>0</v>
      </c>
      <c r="AA55" s="15">
        <v>7.458267504275705</v>
      </c>
      <c r="AB55" s="15">
        <v>20.591614574353965</v>
      </c>
      <c r="AC55" s="15">
        <v>3.3476841584426924</v>
      </c>
      <c r="AD55" s="483">
        <v>31.397566237072361</v>
      </c>
      <c r="AE55" s="15">
        <v>-0.01</v>
      </c>
      <c r="AF55" s="15">
        <v>-26.8</v>
      </c>
      <c r="AG55" s="15">
        <v>-23.247144576082931</v>
      </c>
      <c r="AH55" s="15">
        <v>121.01961390455384</v>
      </c>
      <c r="AI55" s="15">
        <v>41.044921218405534</v>
      </c>
      <c r="AJ55" s="15">
        <v>-29.8</v>
      </c>
      <c r="AK55" s="15">
        <v>-11.42</v>
      </c>
      <c r="AL55" s="15">
        <v>-11.78005989622581</v>
      </c>
      <c r="AM55" s="15">
        <v>-3.9400000000000004</v>
      </c>
      <c r="AN55" s="15">
        <v>7.0692055629531856</v>
      </c>
      <c r="AO55" s="15">
        <v>-3.1373601645526357</v>
      </c>
      <c r="AP55" s="483">
        <v>55.259176049051177</v>
      </c>
      <c r="AQ55" s="479">
        <v>556.29484243508136</v>
      </c>
      <c r="AR55" s="484">
        <v>-12.231692521468064</v>
      </c>
      <c r="AS55" s="484">
        <v>544.06314991361319</v>
      </c>
      <c r="AT55" s="484">
        <v>108.66224402231498</v>
      </c>
      <c r="AU55" s="480">
        <v>652.7253939359282</v>
      </c>
    </row>
    <row r="56" spans="1:47">
      <c r="A56" s="439">
        <v>151</v>
      </c>
      <c r="B56" s="414">
        <v>14</v>
      </c>
      <c r="C56" s="432" t="s">
        <v>69</v>
      </c>
      <c r="D56" s="20">
        <v>1794</v>
      </c>
      <c r="E56" s="20">
        <v>322.99568561872911</v>
      </c>
      <c r="F56" s="20">
        <v>67.651304347826084</v>
      </c>
      <c r="G56" s="20">
        <v>352.33515607580824</v>
      </c>
      <c r="H56" s="20">
        <v>468.5105685618729</v>
      </c>
      <c r="I56" s="20">
        <v>60.292798216276474</v>
      </c>
      <c r="J56" s="20">
        <v>43.604732441471569</v>
      </c>
      <c r="K56" s="482">
        <v>1315.3902452619841</v>
      </c>
      <c r="L56" s="20">
        <v>40.28998264397655</v>
      </c>
      <c r="M56" s="20">
        <v>0</v>
      </c>
      <c r="N56" s="20">
        <v>0</v>
      </c>
      <c r="O56" s="20">
        <v>93.219509476031206</v>
      </c>
      <c r="P56" s="20">
        <v>295.64596403520591</v>
      </c>
      <c r="Q56" s="20">
        <v>0</v>
      </c>
      <c r="R56" s="20">
        <v>0</v>
      </c>
      <c r="S56" s="20">
        <v>36.119412988768481</v>
      </c>
      <c r="T56" s="20">
        <v>29.163899572649576</v>
      </c>
      <c r="U56" s="482">
        <v>494.43876871663173</v>
      </c>
      <c r="V56" s="482">
        <v>1809.8290139786159</v>
      </c>
      <c r="W56" s="483">
        <v>-1516.36</v>
      </c>
      <c r="X56" s="483">
        <v>293.46901397861598</v>
      </c>
      <c r="Y56" s="15">
        <v>112.419012</v>
      </c>
      <c r="Z56" s="15">
        <v>0</v>
      </c>
      <c r="AA56" s="15">
        <v>12.175651920117389</v>
      </c>
      <c r="AB56" s="15">
        <v>15.452923230959041</v>
      </c>
      <c r="AC56" s="15">
        <v>0</v>
      </c>
      <c r="AD56" s="483">
        <v>140.04758715107641</v>
      </c>
      <c r="AE56" s="15">
        <v>-0.01</v>
      </c>
      <c r="AF56" s="15">
        <v>-26.8</v>
      </c>
      <c r="AG56" s="15">
        <v>-18.31933946488294</v>
      </c>
      <c r="AH56" s="15">
        <v>-118.82955935801742</v>
      </c>
      <c r="AI56" s="15">
        <v>-124.03293318193305</v>
      </c>
      <c r="AJ56" s="15">
        <v>-29.8</v>
      </c>
      <c r="AK56" s="15">
        <v>-11.42</v>
      </c>
      <c r="AL56" s="15">
        <v>-7.1529580709211062</v>
      </c>
      <c r="AM56" s="15">
        <v>-3.94</v>
      </c>
      <c r="AN56" s="15">
        <v>33.501644166437956</v>
      </c>
      <c r="AO56" s="15">
        <v>-5.7981723551061561</v>
      </c>
      <c r="AP56" s="483">
        <v>-316.34131826442263</v>
      </c>
      <c r="AQ56" s="479">
        <v>117.17528286526976</v>
      </c>
      <c r="AR56" s="484">
        <v>213.18474361576537</v>
      </c>
      <c r="AS56" s="484">
        <v>330.36002648103522</v>
      </c>
      <c r="AT56" s="484">
        <v>215.05183055217586</v>
      </c>
      <c r="AU56" s="480">
        <v>545.41185703321105</v>
      </c>
    </row>
    <row r="57" spans="1:47">
      <c r="A57" s="439">
        <v>152</v>
      </c>
      <c r="B57" s="414">
        <v>14</v>
      </c>
      <c r="C57" s="432" t="s">
        <v>70</v>
      </c>
      <c r="D57" s="20">
        <v>4319</v>
      </c>
      <c r="E57" s="20">
        <v>376.06572123176664</v>
      </c>
      <c r="F57" s="20">
        <v>67.00909469784672</v>
      </c>
      <c r="G57" s="20">
        <v>566.87793007640664</v>
      </c>
      <c r="H57" s="20">
        <v>524.18357490159758</v>
      </c>
      <c r="I57" s="20">
        <v>57.75725862468164</v>
      </c>
      <c r="J57" s="20">
        <v>44.668907154433889</v>
      </c>
      <c r="K57" s="482">
        <v>1636.5624866867329</v>
      </c>
      <c r="L57" s="20">
        <v>45.94837878297848</v>
      </c>
      <c r="M57" s="20">
        <v>0</v>
      </c>
      <c r="N57" s="20">
        <v>0</v>
      </c>
      <c r="O57" s="20">
        <v>39.176494558925675</v>
      </c>
      <c r="P57" s="20">
        <v>67.702767907290578</v>
      </c>
      <c r="Q57" s="20">
        <v>0</v>
      </c>
      <c r="R57" s="20">
        <v>0</v>
      </c>
      <c r="S57" s="20">
        <v>22.951741931751926</v>
      </c>
      <c r="T57" s="20">
        <v>32.400746314733347</v>
      </c>
      <c r="U57" s="482">
        <v>208.18012949568001</v>
      </c>
      <c r="V57" s="482">
        <v>1844.7426161824128</v>
      </c>
      <c r="W57" s="483">
        <v>-1516.36</v>
      </c>
      <c r="X57" s="483">
        <v>328.3826161824129</v>
      </c>
      <c r="Y57" s="15">
        <v>0</v>
      </c>
      <c r="Z57" s="15">
        <v>0</v>
      </c>
      <c r="AA57" s="15">
        <v>10.495174698011219</v>
      </c>
      <c r="AB57" s="15">
        <v>19.919167082829123</v>
      </c>
      <c r="AC57" s="15">
        <v>0</v>
      </c>
      <c r="AD57" s="483">
        <v>30.414341780840338</v>
      </c>
      <c r="AE57" s="15">
        <v>-0.01</v>
      </c>
      <c r="AF57" s="15">
        <v>-26.8</v>
      </c>
      <c r="AG57" s="15">
        <v>-33.848780967816623</v>
      </c>
      <c r="AH57" s="15">
        <v>52.174029191994222</v>
      </c>
      <c r="AI57" s="15">
        <v>-14.785215769366348</v>
      </c>
      <c r="AJ57" s="15">
        <v>-29.8</v>
      </c>
      <c r="AK57" s="15">
        <v>-11.42</v>
      </c>
      <c r="AL57" s="15">
        <v>-17.626358539506221</v>
      </c>
      <c r="AM57" s="15">
        <v>-3.94</v>
      </c>
      <c r="AN57" s="15">
        <v>35.328000137407173</v>
      </c>
      <c r="AO57" s="15">
        <v>0.49042965679801209</v>
      </c>
      <c r="AP57" s="483">
        <v>-53.977896290489774</v>
      </c>
      <c r="AQ57" s="479">
        <v>304.8190616727635</v>
      </c>
      <c r="AR57" s="484">
        <v>509.25592886127788</v>
      </c>
      <c r="AS57" s="484">
        <v>814.07499053404138</v>
      </c>
      <c r="AT57" s="484">
        <v>153.86678967970985</v>
      </c>
      <c r="AU57" s="480">
        <v>967.94178021375126</v>
      </c>
    </row>
    <row r="58" spans="1:47">
      <c r="A58" s="439">
        <v>153</v>
      </c>
      <c r="B58" s="414">
        <v>9</v>
      </c>
      <c r="C58" s="432" t="s">
        <v>71</v>
      </c>
      <c r="D58" s="20">
        <v>24724</v>
      </c>
      <c r="E58" s="20">
        <v>283.37359569648925</v>
      </c>
      <c r="F58" s="20">
        <v>65.325482931564466</v>
      </c>
      <c r="G58" s="20">
        <v>411.31840438440383</v>
      </c>
      <c r="H58" s="20">
        <v>403.56102895971532</v>
      </c>
      <c r="I58" s="20">
        <v>60.442692121016009</v>
      </c>
      <c r="J58" s="20">
        <v>45.893857790001618</v>
      </c>
      <c r="K58" s="482">
        <v>1269.9150618831904</v>
      </c>
      <c r="L58" s="20">
        <v>110.7545917245144</v>
      </c>
      <c r="M58" s="20">
        <v>0</v>
      </c>
      <c r="N58" s="20">
        <v>0</v>
      </c>
      <c r="O58" s="20">
        <v>186.92810710241062</v>
      </c>
      <c r="P58" s="20">
        <v>5.1775870231817596</v>
      </c>
      <c r="Q58" s="20">
        <v>0</v>
      </c>
      <c r="R58" s="20">
        <v>0</v>
      </c>
      <c r="S58" s="20">
        <v>35.325799805366685</v>
      </c>
      <c r="T58" s="20">
        <v>72.063890585396109</v>
      </c>
      <c r="U58" s="482">
        <v>410.24997624086956</v>
      </c>
      <c r="V58" s="482">
        <v>1680.1650381240599</v>
      </c>
      <c r="W58" s="483">
        <v>-1516.36</v>
      </c>
      <c r="X58" s="483">
        <v>163.80503812406005</v>
      </c>
      <c r="Y58" s="15">
        <v>0</v>
      </c>
      <c r="Z58" s="15">
        <v>0</v>
      </c>
      <c r="AA58" s="15">
        <v>14.056586902396122</v>
      </c>
      <c r="AB58" s="15">
        <v>19.155796299639139</v>
      </c>
      <c r="AC58" s="15">
        <v>0</v>
      </c>
      <c r="AD58" s="483">
        <v>33.212383202035262</v>
      </c>
      <c r="AE58" s="15">
        <v>-0.01</v>
      </c>
      <c r="AF58" s="15">
        <v>-26.800000000000004</v>
      </c>
      <c r="AG58" s="15">
        <v>-65.416722805775763</v>
      </c>
      <c r="AH58" s="15">
        <v>211.28956669445014</v>
      </c>
      <c r="AI58" s="15">
        <v>125.08077907442477</v>
      </c>
      <c r="AJ58" s="15">
        <v>-29.800000000000004</v>
      </c>
      <c r="AK58" s="15">
        <v>-11.42</v>
      </c>
      <c r="AL58" s="15">
        <v>-16.823973504574919</v>
      </c>
      <c r="AM58" s="15">
        <v>-3.94</v>
      </c>
      <c r="AN58" s="15">
        <v>79.712809222458432</v>
      </c>
      <c r="AO58" s="15">
        <v>7.6293236864745033</v>
      </c>
      <c r="AP58" s="483">
        <v>265.76178236745722</v>
      </c>
      <c r="AQ58" s="479">
        <v>462.77920369355252</v>
      </c>
      <c r="AR58" s="484">
        <v>314.23756019359962</v>
      </c>
      <c r="AS58" s="484">
        <v>777.01676388715225</v>
      </c>
      <c r="AT58" s="484">
        <v>90.577443627753667</v>
      </c>
      <c r="AU58" s="480">
        <v>867.59420751490597</v>
      </c>
    </row>
    <row r="59" spans="1:47">
      <c r="A59" s="439">
        <v>165</v>
      </c>
      <c r="B59" s="414">
        <v>5</v>
      </c>
      <c r="C59" s="432" t="s">
        <v>72</v>
      </c>
      <c r="D59" s="20">
        <v>16015</v>
      </c>
      <c r="E59" s="20">
        <v>431.99080112394631</v>
      </c>
      <c r="F59" s="20">
        <v>96.186088042460185</v>
      </c>
      <c r="G59" s="20">
        <v>533.57520074929755</v>
      </c>
      <c r="H59" s="20">
        <v>514.66753918201687</v>
      </c>
      <c r="I59" s="20">
        <v>57.439020917889479</v>
      </c>
      <c r="J59" s="20">
        <v>47.439594130502655</v>
      </c>
      <c r="K59" s="482">
        <v>1681.2982441461131</v>
      </c>
      <c r="L59" s="20">
        <v>52.163484585600237</v>
      </c>
      <c r="M59" s="20">
        <v>0</v>
      </c>
      <c r="N59" s="20">
        <v>0</v>
      </c>
      <c r="O59" s="20">
        <v>82.802467686543864</v>
      </c>
      <c r="P59" s="20">
        <v>28.226664600076354</v>
      </c>
      <c r="Q59" s="20">
        <v>0</v>
      </c>
      <c r="R59" s="20">
        <v>0</v>
      </c>
      <c r="S59" s="20">
        <v>27.078599972656679</v>
      </c>
      <c r="T59" s="20">
        <v>40.321014205432405</v>
      </c>
      <c r="U59" s="482">
        <v>230.59223105030952</v>
      </c>
      <c r="V59" s="482">
        <v>1911.8904751964226</v>
      </c>
      <c r="W59" s="483">
        <v>-1516.36</v>
      </c>
      <c r="X59" s="483">
        <v>395.53047519642269</v>
      </c>
      <c r="Y59" s="15">
        <v>0</v>
      </c>
      <c r="Z59" s="15">
        <v>0</v>
      </c>
      <c r="AA59" s="15">
        <v>10.086176756632812</v>
      </c>
      <c r="AB59" s="15">
        <v>20.799968958961227</v>
      </c>
      <c r="AC59" s="15">
        <v>0</v>
      </c>
      <c r="AD59" s="483">
        <v>30.886145715594036</v>
      </c>
      <c r="AE59" s="15">
        <v>-0.01</v>
      </c>
      <c r="AF59" s="15">
        <v>-26.8</v>
      </c>
      <c r="AG59" s="15">
        <v>-46.30093083671558</v>
      </c>
      <c r="AH59" s="15">
        <v>43.499831525687668</v>
      </c>
      <c r="AI59" s="15">
        <v>-4.2966505601910203</v>
      </c>
      <c r="AJ59" s="15">
        <v>-29.8</v>
      </c>
      <c r="AK59" s="15">
        <v>-11.42</v>
      </c>
      <c r="AL59" s="15">
        <v>-12.898941938584297</v>
      </c>
      <c r="AM59" s="15">
        <v>-3.94</v>
      </c>
      <c r="AN59" s="15">
        <v>39.831559739367222</v>
      </c>
      <c r="AO59" s="15">
        <v>1.0911418657245777</v>
      </c>
      <c r="AP59" s="483">
        <v>-54.783990204711451</v>
      </c>
      <c r="AQ59" s="479">
        <v>371.63263070730528</v>
      </c>
      <c r="AR59" s="484">
        <v>224.10618925467216</v>
      </c>
      <c r="AS59" s="484">
        <v>595.73881996197758</v>
      </c>
      <c r="AT59" s="484">
        <v>86.825001240130447</v>
      </c>
      <c r="AU59" s="480">
        <v>682.56382120210799</v>
      </c>
    </row>
    <row r="60" spans="1:47">
      <c r="A60" s="439">
        <v>167</v>
      </c>
      <c r="B60" s="414">
        <v>12</v>
      </c>
      <c r="C60" s="432" t="s">
        <v>73</v>
      </c>
      <c r="D60" s="20">
        <v>78741</v>
      </c>
      <c r="E60" s="20">
        <v>373.07851132192889</v>
      </c>
      <c r="F60" s="20">
        <v>75.762656303577543</v>
      </c>
      <c r="G60" s="20">
        <v>441.20479115073471</v>
      </c>
      <c r="H60" s="20">
        <v>410.61763630129161</v>
      </c>
      <c r="I60" s="20">
        <v>59.371266303450554</v>
      </c>
      <c r="J60" s="20">
        <v>52.673759667771549</v>
      </c>
      <c r="K60" s="482">
        <v>1412.7086210487548</v>
      </c>
      <c r="L60" s="20">
        <v>98.335029309963502</v>
      </c>
      <c r="M60" s="20">
        <v>0</v>
      </c>
      <c r="N60" s="20">
        <v>0</v>
      </c>
      <c r="O60" s="20">
        <v>167.83585628833771</v>
      </c>
      <c r="P60" s="20">
        <v>24.975805911280059</v>
      </c>
      <c r="Q60" s="20">
        <v>0</v>
      </c>
      <c r="R60" s="20">
        <v>0</v>
      </c>
      <c r="S60" s="20">
        <v>23.372541904483402</v>
      </c>
      <c r="T60" s="20">
        <v>67.186768000999066</v>
      </c>
      <c r="U60" s="482">
        <v>381.70600141506372</v>
      </c>
      <c r="V60" s="482">
        <v>1794.4146224638184</v>
      </c>
      <c r="W60" s="483">
        <v>-1516.36</v>
      </c>
      <c r="X60" s="483">
        <v>278.05462246381853</v>
      </c>
      <c r="Y60" s="15">
        <v>0</v>
      </c>
      <c r="Z60" s="15">
        <v>0</v>
      </c>
      <c r="AA60" s="15">
        <v>15.923615831288545</v>
      </c>
      <c r="AB60" s="15">
        <v>20.14872906722805</v>
      </c>
      <c r="AC60" s="15">
        <v>6.9759276385138564</v>
      </c>
      <c r="AD60" s="483">
        <v>43.048272537030449</v>
      </c>
      <c r="AE60" s="15">
        <v>-0.01</v>
      </c>
      <c r="AF60" s="15">
        <v>-26.800000000000004</v>
      </c>
      <c r="AG60" s="15">
        <v>-69.638730727956201</v>
      </c>
      <c r="AH60" s="15">
        <v>12.831289286737848</v>
      </c>
      <c r="AI60" s="15">
        <v>-4.1607938314329767</v>
      </c>
      <c r="AJ60" s="15">
        <v>-29.800000000000004</v>
      </c>
      <c r="AK60" s="15">
        <v>-11.42</v>
      </c>
      <c r="AL60" s="15">
        <v>-12.478289827126666</v>
      </c>
      <c r="AM60" s="15">
        <v>-3.94</v>
      </c>
      <c r="AN60" s="15">
        <v>39.875707476177702</v>
      </c>
      <c r="AO60" s="15">
        <v>10.37185798701336</v>
      </c>
      <c r="AP60" s="483">
        <v>-98.908959636586943</v>
      </c>
      <c r="AQ60" s="479">
        <v>222.19393536426205</v>
      </c>
      <c r="AR60" s="484">
        <v>354.1170281357314</v>
      </c>
      <c r="AS60" s="484">
        <v>576.31096349999336</v>
      </c>
      <c r="AT60" s="484">
        <v>117.63637928179939</v>
      </c>
      <c r="AU60" s="480">
        <v>693.94734278179271</v>
      </c>
    </row>
    <row r="61" spans="1:47">
      <c r="A61" s="439">
        <v>169</v>
      </c>
      <c r="B61" s="414">
        <v>5</v>
      </c>
      <c r="C61" s="432" t="s">
        <v>74</v>
      </c>
      <c r="D61" s="20">
        <v>4848</v>
      </c>
      <c r="E61" s="20">
        <v>369.4390346534654</v>
      </c>
      <c r="F61" s="20">
        <v>86.657301980198014</v>
      </c>
      <c r="G61" s="20">
        <v>476.96505156765676</v>
      </c>
      <c r="H61" s="20">
        <v>534.09793316831679</v>
      </c>
      <c r="I61" s="20">
        <v>58.386485148514851</v>
      </c>
      <c r="J61" s="20">
        <v>45.244876237623757</v>
      </c>
      <c r="K61" s="482">
        <v>1570.7906827557754</v>
      </c>
      <c r="L61" s="20">
        <v>53.02950423009753</v>
      </c>
      <c r="M61" s="20">
        <v>0</v>
      </c>
      <c r="N61" s="20">
        <v>0</v>
      </c>
      <c r="O61" s="20">
        <v>68.585833333333326</v>
      </c>
      <c r="P61" s="20">
        <v>30.727303470899678</v>
      </c>
      <c r="Q61" s="20">
        <v>0</v>
      </c>
      <c r="R61" s="20">
        <v>0</v>
      </c>
      <c r="S61" s="20">
        <v>29.344213166254903</v>
      </c>
      <c r="T61" s="20">
        <v>41.069525233773383</v>
      </c>
      <c r="U61" s="482">
        <v>222.75637943435882</v>
      </c>
      <c r="V61" s="482">
        <v>1793.5470621901343</v>
      </c>
      <c r="W61" s="483">
        <v>-1516.36</v>
      </c>
      <c r="X61" s="483">
        <v>277.18706219013438</v>
      </c>
      <c r="Y61" s="15">
        <v>0</v>
      </c>
      <c r="Z61" s="15">
        <v>0</v>
      </c>
      <c r="AA61" s="15">
        <v>10.657538400394696</v>
      </c>
      <c r="AB61" s="15">
        <v>15.65663010669758</v>
      </c>
      <c r="AC61" s="15">
        <v>0</v>
      </c>
      <c r="AD61" s="483">
        <v>26.314168507092276</v>
      </c>
      <c r="AE61" s="15">
        <v>-0.01</v>
      </c>
      <c r="AF61" s="15">
        <v>-26.8</v>
      </c>
      <c r="AG61" s="15">
        <v>-33.463101072607259</v>
      </c>
      <c r="AH61" s="15">
        <v>71.868727354147467</v>
      </c>
      <c r="AI61" s="15">
        <v>2.0795732113654188</v>
      </c>
      <c r="AJ61" s="15">
        <v>-29.799999999999997</v>
      </c>
      <c r="AK61" s="15">
        <v>-11.42</v>
      </c>
      <c r="AL61" s="15">
        <v>-16.257214593863022</v>
      </c>
      <c r="AM61" s="15">
        <v>-3.94</v>
      </c>
      <c r="AN61" s="15">
        <v>48.761449475264399</v>
      </c>
      <c r="AO61" s="15">
        <v>1.0174432289759172</v>
      </c>
      <c r="AP61" s="483">
        <v>-1.7031223967170763</v>
      </c>
      <c r="AQ61" s="479">
        <v>301.79810830050957</v>
      </c>
      <c r="AR61" s="484">
        <v>449.04284316124756</v>
      </c>
      <c r="AS61" s="484">
        <v>750.84095146175719</v>
      </c>
      <c r="AT61" s="484">
        <v>108.67211280963255</v>
      </c>
      <c r="AU61" s="480">
        <v>859.51306427138979</v>
      </c>
    </row>
    <row r="62" spans="1:47">
      <c r="A62" s="439">
        <v>171</v>
      </c>
      <c r="B62" s="414">
        <v>11</v>
      </c>
      <c r="C62" s="432" t="s">
        <v>75</v>
      </c>
      <c r="D62" s="20">
        <v>4552</v>
      </c>
      <c r="E62" s="20">
        <v>318.24157513181024</v>
      </c>
      <c r="F62" s="20">
        <v>92.292311072056236</v>
      </c>
      <c r="G62" s="20">
        <v>439.42937170474517</v>
      </c>
      <c r="H62" s="20">
        <v>461.61465289982425</v>
      </c>
      <c r="I62" s="20">
        <v>59.435553602811957</v>
      </c>
      <c r="J62" s="20">
        <v>43.638530316344465</v>
      </c>
      <c r="K62" s="482">
        <v>1414.6519947275922</v>
      </c>
      <c r="L62" s="20">
        <v>63.655391184748062</v>
      </c>
      <c r="M62" s="20">
        <v>0</v>
      </c>
      <c r="N62" s="20">
        <v>0</v>
      </c>
      <c r="O62" s="20">
        <v>130.96362917398946</v>
      </c>
      <c r="P62" s="20">
        <v>104.27431097529499</v>
      </c>
      <c r="Q62" s="20">
        <v>0</v>
      </c>
      <c r="R62" s="20">
        <v>0</v>
      </c>
      <c r="S62" s="20">
        <v>35.206864545370678</v>
      </c>
      <c r="T62" s="20">
        <v>43.105412272993554</v>
      </c>
      <c r="U62" s="482">
        <v>377.20560815239674</v>
      </c>
      <c r="V62" s="482">
        <v>1791.8576028799889</v>
      </c>
      <c r="W62" s="483">
        <v>-1516.36</v>
      </c>
      <c r="X62" s="483">
        <v>275.49760287998902</v>
      </c>
      <c r="Y62" s="15">
        <v>6.3720230000000004</v>
      </c>
      <c r="Z62" s="15">
        <v>0</v>
      </c>
      <c r="AA62" s="15">
        <v>10.434180850740296</v>
      </c>
      <c r="AB62" s="15">
        <v>20.305502800647876</v>
      </c>
      <c r="AC62" s="15">
        <v>0</v>
      </c>
      <c r="AD62" s="483">
        <v>37.111706651388175</v>
      </c>
      <c r="AE62" s="15">
        <v>-0.01</v>
      </c>
      <c r="AF62" s="15">
        <v>-26.8</v>
      </c>
      <c r="AG62" s="15">
        <v>-28.865236159929701</v>
      </c>
      <c r="AH62" s="15">
        <v>-2.5231835553716135</v>
      </c>
      <c r="AI62" s="15">
        <v>-5.0716536763255826</v>
      </c>
      <c r="AJ62" s="15">
        <v>-29.8</v>
      </c>
      <c r="AK62" s="15">
        <v>-11.42</v>
      </c>
      <c r="AL62" s="15">
        <v>-12.31174857046631</v>
      </c>
      <c r="AM62" s="15">
        <v>-3.9400000000000004</v>
      </c>
      <c r="AN62" s="15">
        <v>55.515774255167614</v>
      </c>
      <c r="AO62" s="15">
        <v>4.9921359022442493</v>
      </c>
      <c r="AP62" s="483">
        <v>-63.973911804681372</v>
      </c>
      <c r="AQ62" s="479">
        <v>248.63539772669583</v>
      </c>
      <c r="AR62" s="484">
        <v>319.98384251489261</v>
      </c>
      <c r="AS62" s="484">
        <v>568.61924024158839</v>
      </c>
      <c r="AT62" s="484">
        <v>158.55426713243642</v>
      </c>
      <c r="AU62" s="480">
        <v>727.17350737402478</v>
      </c>
    </row>
    <row r="63" spans="1:47">
      <c r="A63" s="439">
        <v>172</v>
      </c>
      <c r="B63" s="414">
        <v>13</v>
      </c>
      <c r="C63" s="432" t="s">
        <v>76</v>
      </c>
      <c r="D63" s="20">
        <v>4099</v>
      </c>
      <c r="E63" s="20">
        <v>265.59444742620155</v>
      </c>
      <c r="F63" s="20">
        <v>47.829587704318122</v>
      </c>
      <c r="G63" s="20">
        <v>349.40284703586241</v>
      </c>
      <c r="H63" s="20">
        <v>367.10914369358375</v>
      </c>
      <c r="I63" s="20">
        <v>61.427196877287138</v>
      </c>
      <c r="J63" s="20">
        <v>39.944059526713829</v>
      </c>
      <c r="K63" s="482">
        <v>1131.3072822639667</v>
      </c>
      <c r="L63" s="20">
        <v>87.881352780510554</v>
      </c>
      <c r="M63" s="20">
        <v>0</v>
      </c>
      <c r="N63" s="20">
        <v>0</v>
      </c>
      <c r="O63" s="20">
        <v>104.63787265186632</v>
      </c>
      <c r="P63" s="20">
        <v>174.65403527878308</v>
      </c>
      <c r="Q63" s="20">
        <v>0</v>
      </c>
      <c r="R63" s="20">
        <v>18.903303244693827</v>
      </c>
      <c r="S63" s="20">
        <v>35.709158356775049</v>
      </c>
      <c r="T63" s="20">
        <v>49.416824225420832</v>
      </c>
      <c r="U63" s="482">
        <v>471.2025465380496</v>
      </c>
      <c r="V63" s="482">
        <v>1602.5098288020163</v>
      </c>
      <c r="W63" s="483">
        <v>-1516.36</v>
      </c>
      <c r="X63" s="483">
        <v>86.149828802016373</v>
      </c>
      <c r="Y63" s="15">
        <v>142.20830350000003</v>
      </c>
      <c r="Z63" s="15">
        <v>0</v>
      </c>
      <c r="AA63" s="15">
        <v>13.234017572779164</v>
      </c>
      <c r="AB63" s="15">
        <v>16.966515315927776</v>
      </c>
      <c r="AC63" s="15">
        <v>0</v>
      </c>
      <c r="AD63" s="483">
        <v>172.40883638870699</v>
      </c>
      <c r="AE63" s="15">
        <v>-0.01</v>
      </c>
      <c r="AF63" s="15">
        <v>-26.8</v>
      </c>
      <c r="AG63" s="15">
        <v>-33.055620285435467</v>
      </c>
      <c r="AH63" s="15">
        <v>12.314875243939838</v>
      </c>
      <c r="AI63" s="15">
        <v>-4.3009545045026014</v>
      </c>
      <c r="AJ63" s="15">
        <v>-29.8</v>
      </c>
      <c r="AK63" s="15">
        <v>-11.42</v>
      </c>
      <c r="AL63" s="15">
        <v>-14.241279622382674</v>
      </c>
      <c r="AM63" s="15">
        <v>-3.94</v>
      </c>
      <c r="AN63" s="15">
        <v>37.952457509480304</v>
      </c>
      <c r="AO63" s="15">
        <v>4.3318327653088682</v>
      </c>
      <c r="AP63" s="483">
        <v>-72.708688893591756</v>
      </c>
      <c r="AQ63" s="479">
        <v>185.8499762971316</v>
      </c>
      <c r="AR63" s="484">
        <v>471.88483306801294</v>
      </c>
      <c r="AS63" s="484">
        <v>657.73480936514466</v>
      </c>
      <c r="AT63" s="484">
        <v>177.25121469933714</v>
      </c>
      <c r="AU63" s="480">
        <v>834.98602406448185</v>
      </c>
    </row>
    <row r="64" spans="1:47">
      <c r="A64" s="439">
        <v>176</v>
      </c>
      <c r="B64" s="414">
        <v>12</v>
      </c>
      <c r="C64" s="432" t="s">
        <v>77</v>
      </c>
      <c r="D64" s="20">
        <v>4160</v>
      </c>
      <c r="E64" s="20">
        <v>211.04831730769232</v>
      </c>
      <c r="F64" s="20">
        <v>49.372442307692303</v>
      </c>
      <c r="G64" s="20">
        <v>290.42563221153847</v>
      </c>
      <c r="H64" s="20">
        <v>345.43208653846153</v>
      </c>
      <c r="I64" s="20">
        <v>62.459211538461538</v>
      </c>
      <c r="J64" s="20">
        <v>40.732759615384616</v>
      </c>
      <c r="K64" s="482">
        <v>999.47044951923078</v>
      </c>
      <c r="L64" s="20">
        <v>126.47888779848873</v>
      </c>
      <c r="M64" s="20">
        <v>0</v>
      </c>
      <c r="N64" s="20">
        <v>0</v>
      </c>
      <c r="O64" s="20">
        <v>70.942788461538456</v>
      </c>
      <c r="P64" s="20">
        <v>298.03228416273561</v>
      </c>
      <c r="Q64" s="20">
        <v>0</v>
      </c>
      <c r="R64" s="20">
        <v>13.89325</v>
      </c>
      <c r="S64" s="20">
        <v>37.748539181182139</v>
      </c>
      <c r="T64" s="20">
        <v>69.829902844551285</v>
      </c>
      <c r="U64" s="482">
        <v>616.92565244849629</v>
      </c>
      <c r="V64" s="482">
        <v>1616.3961019677272</v>
      </c>
      <c r="W64" s="483">
        <v>-1516.36</v>
      </c>
      <c r="X64" s="483">
        <v>100.03610196772729</v>
      </c>
      <c r="Y64" s="15">
        <v>306.31728700000002</v>
      </c>
      <c r="Z64" s="15">
        <v>0</v>
      </c>
      <c r="AA64" s="15">
        <v>13.592252579665004</v>
      </c>
      <c r="AB64" s="15">
        <v>11.406539561151803</v>
      </c>
      <c r="AC64" s="15">
        <v>0</v>
      </c>
      <c r="AD64" s="483">
        <v>331.3160791408169</v>
      </c>
      <c r="AE64" s="15">
        <v>-0.01</v>
      </c>
      <c r="AF64" s="15">
        <v>-26.8</v>
      </c>
      <c r="AG64" s="15">
        <v>-39.658869230769234</v>
      </c>
      <c r="AH64" s="15">
        <v>-291.16132226592742</v>
      </c>
      <c r="AI64" s="15">
        <v>-181.73681376560242</v>
      </c>
      <c r="AJ64" s="15">
        <v>-29.8</v>
      </c>
      <c r="AK64" s="15">
        <v>-11.42</v>
      </c>
      <c r="AL64" s="15">
        <v>-9.8567645969856148</v>
      </c>
      <c r="AM64" s="15">
        <v>-3.9400000000000004</v>
      </c>
      <c r="AN64" s="15">
        <v>53.803136339658707</v>
      </c>
      <c r="AO64" s="15">
        <v>18.091369366503315</v>
      </c>
      <c r="AP64" s="483">
        <v>-526.2292641531227</v>
      </c>
      <c r="AQ64" s="479">
        <v>-94.877083044578512</v>
      </c>
      <c r="AR64" s="484">
        <v>550.11266264558947</v>
      </c>
      <c r="AS64" s="484">
        <v>455.23557960101078</v>
      </c>
      <c r="AT64" s="484">
        <v>190.40512543720681</v>
      </c>
      <c r="AU64" s="480">
        <v>645.64070503821756</v>
      </c>
    </row>
    <row r="65" spans="1:47">
      <c r="A65" s="439">
        <v>177</v>
      </c>
      <c r="B65" s="414">
        <v>6</v>
      </c>
      <c r="C65" s="432" t="s">
        <v>78</v>
      </c>
      <c r="D65" s="20">
        <v>1668</v>
      </c>
      <c r="E65" s="20">
        <v>289.49553357314153</v>
      </c>
      <c r="F65" s="20">
        <v>61.56755395683453</v>
      </c>
      <c r="G65" s="20">
        <v>484.48089328537168</v>
      </c>
      <c r="H65" s="20">
        <v>463.2644244604316</v>
      </c>
      <c r="I65" s="20">
        <v>59.491414868105508</v>
      </c>
      <c r="J65" s="20">
        <v>42.639826139088726</v>
      </c>
      <c r="K65" s="482">
        <v>1400.9396462829736</v>
      </c>
      <c r="L65" s="20">
        <v>47.540026907473937</v>
      </c>
      <c r="M65" s="20">
        <v>0</v>
      </c>
      <c r="N65" s="20">
        <v>0</v>
      </c>
      <c r="O65" s="20">
        <v>38.924964028776984</v>
      </c>
      <c r="P65" s="20">
        <v>127.94793499691339</v>
      </c>
      <c r="Q65" s="20">
        <v>0</v>
      </c>
      <c r="R65" s="20">
        <v>0</v>
      </c>
      <c r="S65" s="20">
        <v>35.074014231673885</v>
      </c>
      <c r="T65" s="20">
        <v>36.601025179856116</v>
      </c>
      <c r="U65" s="482">
        <v>286.08796534469434</v>
      </c>
      <c r="V65" s="482">
        <v>1687.027611627668</v>
      </c>
      <c r="W65" s="483">
        <v>-1516.36</v>
      </c>
      <c r="X65" s="483">
        <v>170.66761162766807</v>
      </c>
      <c r="Y65" s="15">
        <v>42.06363733333334</v>
      </c>
      <c r="Z65" s="15">
        <v>0</v>
      </c>
      <c r="AA65" s="15">
        <v>13.710966421650006</v>
      </c>
      <c r="AB65" s="15">
        <v>21.802523460876831</v>
      </c>
      <c r="AC65" s="15">
        <v>0</v>
      </c>
      <c r="AD65" s="483">
        <v>77.577127215860173</v>
      </c>
      <c r="AE65" s="15">
        <v>-0.01</v>
      </c>
      <c r="AF65" s="15">
        <v>-26.8</v>
      </c>
      <c r="AG65" s="15">
        <v>-38.217479016786569</v>
      </c>
      <c r="AH65" s="15">
        <v>215.99972938543425</v>
      </c>
      <c r="AI65" s="15">
        <v>161.76929528951337</v>
      </c>
      <c r="AJ65" s="15">
        <v>-29.8</v>
      </c>
      <c r="AK65" s="15">
        <v>-11.42</v>
      </c>
      <c r="AL65" s="15">
        <v>-11.70275211739364</v>
      </c>
      <c r="AM65" s="15">
        <v>-3.94</v>
      </c>
      <c r="AN65" s="15">
        <v>49.417418999586211</v>
      </c>
      <c r="AO65" s="15">
        <v>3.3634367558401541</v>
      </c>
      <c r="AP65" s="483">
        <v>304.91964929619371</v>
      </c>
      <c r="AQ65" s="479">
        <v>553.16438813972195</v>
      </c>
      <c r="AR65" s="484">
        <v>-12.671705102744358</v>
      </c>
      <c r="AS65" s="484">
        <v>540.49268303697761</v>
      </c>
      <c r="AT65" s="484">
        <v>175.2434159897891</v>
      </c>
      <c r="AU65" s="480">
        <v>715.73609902676674</v>
      </c>
    </row>
    <row r="66" spans="1:47">
      <c r="A66" s="439">
        <v>178</v>
      </c>
      <c r="B66" s="414">
        <v>10</v>
      </c>
      <c r="C66" s="432" t="s">
        <v>79</v>
      </c>
      <c r="D66" s="20">
        <v>5674</v>
      </c>
      <c r="E66" s="20">
        <v>286.25799259781462</v>
      </c>
      <c r="F66" s="20">
        <v>65.815156855833621</v>
      </c>
      <c r="G66" s="20">
        <v>399.06940253789213</v>
      </c>
      <c r="H66" s="20">
        <v>375.1115720831865</v>
      </c>
      <c r="I66" s="20">
        <v>60.66592879802608</v>
      </c>
      <c r="J66" s="20">
        <v>41.040084596404654</v>
      </c>
      <c r="K66" s="482">
        <v>1227.9601374691579</v>
      </c>
      <c r="L66" s="20">
        <v>57.303664223396851</v>
      </c>
      <c r="M66" s="20">
        <v>0</v>
      </c>
      <c r="N66" s="20">
        <v>0</v>
      </c>
      <c r="O66" s="20">
        <v>89.809185759605214</v>
      </c>
      <c r="P66" s="20">
        <v>169.30876369789115</v>
      </c>
      <c r="Q66" s="20">
        <v>0</v>
      </c>
      <c r="R66" s="20">
        <v>0</v>
      </c>
      <c r="S66" s="20">
        <v>30.395670669430505</v>
      </c>
      <c r="T66" s="20">
        <v>35.699605657384559</v>
      </c>
      <c r="U66" s="482">
        <v>382.5168900077083</v>
      </c>
      <c r="V66" s="482">
        <v>1610.4770274768662</v>
      </c>
      <c r="W66" s="483">
        <v>-1516.36</v>
      </c>
      <c r="X66" s="483">
        <v>94.117027476866269</v>
      </c>
      <c r="Y66" s="15">
        <v>55.282421999999997</v>
      </c>
      <c r="Z66" s="15">
        <v>0</v>
      </c>
      <c r="AA66" s="15">
        <v>11.571182904155561</v>
      </c>
      <c r="AB66" s="15">
        <v>20.156087998584201</v>
      </c>
      <c r="AC66" s="15">
        <v>0</v>
      </c>
      <c r="AD66" s="483">
        <v>87.009692902739772</v>
      </c>
      <c r="AE66" s="15">
        <v>-0.01</v>
      </c>
      <c r="AF66" s="15">
        <v>-26.8</v>
      </c>
      <c r="AG66" s="15">
        <v>-25.189489434261546</v>
      </c>
      <c r="AH66" s="15">
        <v>99.325382481623706</v>
      </c>
      <c r="AI66" s="15">
        <v>-4.2974792120887866</v>
      </c>
      <c r="AJ66" s="15">
        <v>-29.8</v>
      </c>
      <c r="AK66" s="15">
        <v>-11.42</v>
      </c>
      <c r="AL66" s="15">
        <v>-13.782994721388684</v>
      </c>
      <c r="AM66" s="15">
        <v>-3.9400000000000004</v>
      </c>
      <c r="AN66" s="15">
        <v>35.946357281461651</v>
      </c>
      <c r="AO66" s="15">
        <v>2.7604081853127065</v>
      </c>
      <c r="AP66" s="483">
        <v>19.052184580659048</v>
      </c>
      <c r="AQ66" s="479">
        <v>200.17890496026507</v>
      </c>
      <c r="AR66" s="484">
        <v>436.38997409645037</v>
      </c>
      <c r="AS66" s="484">
        <v>636.56887905671533</v>
      </c>
      <c r="AT66" s="484">
        <v>178.30293018669832</v>
      </c>
      <c r="AU66" s="480">
        <v>814.87180924341362</v>
      </c>
    </row>
    <row r="67" spans="1:47">
      <c r="A67" s="439">
        <v>179</v>
      </c>
      <c r="B67" s="414">
        <v>13</v>
      </c>
      <c r="C67" s="432" t="s">
        <v>80</v>
      </c>
      <c r="D67" s="20">
        <v>149194</v>
      </c>
      <c r="E67" s="20">
        <v>430.64188894995777</v>
      </c>
      <c r="F67" s="20">
        <v>78.031572047133253</v>
      </c>
      <c r="G67" s="20">
        <v>477.99557415177554</v>
      </c>
      <c r="H67" s="20">
        <v>447.69407389037093</v>
      </c>
      <c r="I67" s="20">
        <v>58.400070244111696</v>
      </c>
      <c r="J67" s="20">
        <v>54.831679088971399</v>
      </c>
      <c r="K67" s="482">
        <v>1547.5948583723207</v>
      </c>
      <c r="L67" s="20">
        <v>95.791421819921908</v>
      </c>
      <c r="M67" s="20">
        <v>0</v>
      </c>
      <c r="N67" s="20">
        <v>0</v>
      </c>
      <c r="O67" s="20">
        <v>149.05710980334331</v>
      </c>
      <c r="P67" s="20">
        <v>6.4806571396971604</v>
      </c>
      <c r="Q67" s="20">
        <v>0</v>
      </c>
      <c r="R67" s="20">
        <v>0.91951365336407642</v>
      </c>
      <c r="S67" s="20">
        <v>20.647576503053997</v>
      </c>
      <c r="T67" s="20">
        <v>70.788609171056933</v>
      </c>
      <c r="U67" s="482">
        <v>343.68488809043737</v>
      </c>
      <c r="V67" s="482">
        <v>1891.2797464627581</v>
      </c>
      <c r="W67" s="483">
        <v>-1516.36</v>
      </c>
      <c r="X67" s="483">
        <v>374.91974646275821</v>
      </c>
      <c r="Y67" s="15">
        <v>0</v>
      </c>
      <c r="Z67" s="15">
        <v>0</v>
      </c>
      <c r="AA67" s="15">
        <v>14.927865123036613</v>
      </c>
      <c r="AB67" s="15">
        <v>21.86705364176375</v>
      </c>
      <c r="AC67" s="15">
        <v>11.843790709104075</v>
      </c>
      <c r="AD67" s="483">
        <v>48.638709473904441</v>
      </c>
      <c r="AE67" s="15">
        <v>-0.01</v>
      </c>
      <c r="AF67" s="15">
        <v>-26.8</v>
      </c>
      <c r="AG67" s="15">
        <v>-91.139545711958931</v>
      </c>
      <c r="AH67" s="15">
        <v>-113.63431023556242</v>
      </c>
      <c r="AI67" s="15">
        <v>-4.1330229117025175</v>
      </c>
      <c r="AJ67" s="15">
        <v>-29.8</v>
      </c>
      <c r="AK67" s="15">
        <v>-11.42</v>
      </c>
      <c r="AL67" s="15">
        <v>-9.9641333175244871</v>
      </c>
      <c r="AM67" s="15">
        <v>-3.94</v>
      </c>
      <c r="AN67" s="15">
        <v>48.569230994266476</v>
      </c>
      <c r="AO67" s="15">
        <v>4.1596902367978501</v>
      </c>
      <c r="AP67" s="483">
        <v>-241.85209094568401</v>
      </c>
      <c r="AQ67" s="479">
        <v>181.70636499097864</v>
      </c>
      <c r="AR67" s="484">
        <v>278.48804884459196</v>
      </c>
      <c r="AS67" s="484">
        <v>460.19441383557091</v>
      </c>
      <c r="AT67" s="484">
        <v>93.854494827644757</v>
      </c>
      <c r="AU67" s="480">
        <v>554.04890866321568</v>
      </c>
    </row>
    <row r="68" spans="1:47">
      <c r="A68" s="439">
        <v>181</v>
      </c>
      <c r="B68" s="414">
        <v>4</v>
      </c>
      <c r="C68" s="432" t="s">
        <v>81</v>
      </c>
      <c r="D68" s="20">
        <v>1658</v>
      </c>
      <c r="E68" s="20">
        <v>391.85231604342584</v>
      </c>
      <c r="F68" s="20">
        <v>56.308082026537988</v>
      </c>
      <c r="G68" s="20">
        <v>559.78955367913147</v>
      </c>
      <c r="H68" s="20">
        <v>449.70560916767192</v>
      </c>
      <c r="I68" s="20">
        <v>58.15088057901086</v>
      </c>
      <c r="J68" s="20">
        <v>42.949252110977078</v>
      </c>
      <c r="K68" s="482">
        <v>1558.7556936067551</v>
      </c>
      <c r="L68" s="20">
        <v>47.415398100236025</v>
      </c>
      <c r="M68" s="20">
        <v>0</v>
      </c>
      <c r="N68" s="20">
        <v>0</v>
      </c>
      <c r="O68" s="20">
        <v>60.51958986731001</v>
      </c>
      <c r="P68" s="20">
        <v>107.10202722094377</v>
      </c>
      <c r="Q68" s="20">
        <v>0</v>
      </c>
      <c r="R68" s="20">
        <v>0</v>
      </c>
      <c r="S68" s="20">
        <v>33.67040733536335</v>
      </c>
      <c r="T68" s="20">
        <v>33.942710092480901</v>
      </c>
      <c r="U68" s="482">
        <v>282.65013261633408</v>
      </c>
      <c r="V68" s="482">
        <v>1841.4058262230892</v>
      </c>
      <c r="W68" s="483">
        <v>-1516.36</v>
      </c>
      <c r="X68" s="483">
        <v>325.04582622308931</v>
      </c>
      <c r="Y68" s="15">
        <v>25.812795333333334</v>
      </c>
      <c r="Z68" s="15">
        <v>0</v>
      </c>
      <c r="AA68" s="15">
        <v>9.5419132463652865</v>
      </c>
      <c r="AB68" s="15">
        <v>20.273487021976415</v>
      </c>
      <c r="AC68" s="15">
        <v>0</v>
      </c>
      <c r="AD68" s="483">
        <v>55.628195601675031</v>
      </c>
      <c r="AE68" s="15">
        <v>-1.0000000000000002E-2</v>
      </c>
      <c r="AF68" s="15">
        <v>-26.8</v>
      </c>
      <c r="AG68" s="15">
        <v>-24.196534981905913</v>
      </c>
      <c r="AH68" s="15">
        <v>237.97091272547181</v>
      </c>
      <c r="AI68" s="15">
        <v>112.86445573363456</v>
      </c>
      <c r="AJ68" s="15">
        <v>-29.8</v>
      </c>
      <c r="AK68" s="15">
        <v>-11.42</v>
      </c>
      <c r="AL68" s="15">
        <v>-25.420001378000268</v>
      </c>
      <c r="AM68" s="15">
        <v>-3.9399999999999995</v>
      </c>
      <c r="AN68" s="15">
        <v>40.450239875561955</v>
      </c>
      <c r="AO68" s="15">
        <v>-4.1255679270487144</v>
      </c>
      <c r="AP68" s="483">
        <v>261.8335040477134</v>
      </c>
      <c r="AQ68" s="479">
        <v>642.5075258724778</v>
      </c>
      <c r="AR68" s="484">
        <v>531.517576067302</v>
      </c>
      <c r="AS68" s="484">
        <v>1174.0251019397795</v>
      </c>
      <c r="AT68" s="484">
        <v>184.7720728328234</v>
      </c>
      <c r="AU68" s="480">
        <v>1358.7971747726028</v>
      </c>
    </row>
    <row r="69" spans="1:47">
      <c r="A69" s="439">
        <v>182</v>
      </c>
      <c r="B69" s="414">
        <v>13</v>
      </c>
      <c r="C69" s="432" t="s">
        <v>82</v>
      </c>
      <c r="D69" s="20">
        <v>19116</v>
      </c>
      <c r="E69" s="20">
        <v>264.54568738229756</v>
      </c>
      <c r="F69" s="20">
        <v>63.977834274952912</v>
      </c>
      <c r="G69" s="20">
        <v>410.60412900188328</v>
      </c>
      <c r="H69" s="20">
        <v>456.70838669177652</v>
      </c>
      <c r="I69" s="20">
        <v>60.336706423938061</v>
      </c>
      <c r="J69" s="20">
        <v>43.491740426867544</v>
      </c>
      <c r="K69" s="482">
        <v>1299.6644842017158</v>
      </c>
      <c r="L69" s="20">
        <v>88.854297464337563</v>
      </c>
      <c r="M69" s="20">
        <v>0</v>
      </c>
      <c r="N69" s="20">
        <v>0</v>
      </c>
      <c r="O69" s="20">
        <v>81.61810211341286</v>
      </c>
      <c r="P69" s="20">
        <v>67.873092396521656</v>
      </c>
      <c r="Q69" s="20">
        <v>0</v>
      </c>
      <c r="R69" s="20">
        <v>0</v>
      </c>
      <c r="S69" s="20">
        <v>27.367572464704196</v>
      </c>
      <c r="T69" s="20">
        <v>59.871763705796191</v>
      </c>
      <c r="U69" s="482">
        <v>325.58482814477242</v>
      </c>
      <c r="V69" s="482">
        <v>1625.2493123464883</v>
      </c>
      <c r="W69" s="483">
        <v>-1516.36</v>
      </c>
      <c r="X69" s="483">
        <v>108.8893123464884</v>
      </c>
      <c r="Y69" s="15">
        <v>16.135516333333339</v>
      </c>
      <c r="Z69" s="15">
        <v>0</v>
      </c>
      <c r="AA69" s="15">
        <v>13.558786985531478</v>
      </c>
      <c r="AB69" s="15">
        <v>20.004008397234166</v>
      </c>
      <c r="AC69" s="15">
        <v>0</v>
      </c>
      <c r="AD69" s="483">
        <v>49.698311716098978</v>
      </c>
      <c r="AE69" s="15">
        <v>-0.01</v>
      </c>
      <c r="AF69" s="15">
        <v>-26.8</v>
      </c>
      <c r="AG69" s="15">
        <v>-42.57286358024691</v>
      </c>
      <c r="AH69" s="15">
        <v>-88.858452962151688</v>
      </c>
      <c r="AI69" s="15">
        <v>-4.2777873009246763</v>
      </c>
      <c r="AJ69" s="15">
        <v>-29.8</v>
      </c>
      <c r="AK69" s="15">
        <v>-11.42</v>
      </c>
      <c r="AL69" s="15">
        <v>-3.9152722406678322</v>
      </c>
      <c r="AM69" s="15">
        <v>-3.9399999999999995</v>
      </c>
      <c r="AN69" s="15">
        <v>67.800627323029488</v>
      </c>
      <c r="AO69" s="15">
        <v>4.4258801131371426</v>
      </c>
      <c r="AP69" s="483">
        <v>-143.10786864782452</v>
      </c>
      <c r="AQ69" s="479">
        <v>15.479755414762849</v>
      </c>
      <c r="AR69" s="484">
        <v>165.34745317265234</v>
      </c>
      <c r="AS69" s="484">
        <v>180.8272085874153</v>
      </c>
      <c r="AT69" s="484">
        <v>102.85390139111571</v>
      </c>
      <c r="AU69" s="480">
        <v>283.68110997853103</v>
      </c>
    </row>
    <row r="70" spans="1:47">
      <c r="A70" s="439">
        <v>186</v>
      </c>
      <c r="B70" s="414">
        <v>1</v>
      </c>
      <c r="C70" s="432" t="s">
        <v>83</v>
      </c>
      <c r="D70" s="20">
        <v>46871</v>
      </c>
      <c r="E70" s="20">
        <v>496.00834801903096</v>
      </c>
      <c r="F70" s="20">
        <v>92.619833159096231</v>
      </c>
      <c r="G70" s="20">
        <v>542.84298180111364</v>
      </c>
      <c r="H70" s="20">
        <v>491.98315760278206</v>
      </c>
      <c r="I70" s="20">
        <v>56.999582684389068</v>
      </c>
      <c r="J70" s="20">
        <v>52.121055663416612</v>
      </c>
      <c r="K70" s="482">
        <v>1732.5749589298284</v>
      </c>
      <c r="L70" s="20">
        <v>77.781414209477902</v>
      </c>
      <c r="M70" s="20">
        <v>0</v>
      </c>
      <c r="N70" s="20">
        <v>0</v>
      </c>
      <c r="O70" s="20">
        <v>187.80281026647606</v>
      </c>
      <c r="P70" s="20">
        <v>0.66129072460422234</v>
      </c>
      <c r="Q70" s="20">
        <v>0</v>
      </c>
      <c r="R70" s="20">
        <v>0</v>
      </c>
      <c r="S70" s="20">
        <v>30.74220859441045</v>
      </c>
      <c r="T70" s="20">
        <v>55.422848331946547</v>
      </c>
      <c r="U70" s="482">
        <v>352.41057212691521</v>
      </c>
      <c r="V70" s="482">
        <v>2084.9855310567436</v>
      </c>
      <c r="W70" s="483">
        <v>-1516.36</v>
      </c>
      <c r="X70" s="483">
        <v>568.62553105674374</v>
      </c>
      <c r="Y70" s="15">
        <v>0</v>
      </c>
      <c r="Z70" s="15">
        <v>0</v>
      </c>
      <c r="AA70" s="15">
        <v>9.161042992665525</v>
      </c>
      <c r="AB70" s="15">
        <v>23.368843584995705</v>
      </c>
      <c r="AC70" s="15">
        <v>13.179015723025771</v>
      </c>
      <c r="AD70" s="483">
        <v>45.708902300687008</v>
      </c>
      <c r="AE70" s="15">
        <v>-0.01</v>
      </c>
      <c r="AF70" s="15">
        <v>-26.8</v>
      </c>
      <c r="AG70" s="15">
        <v>-90.188672742207331</v>
      </c>
      <c r="AH70" s="15">
        <v>-117.50802138019787</v>
      </c>
      <c r="AI70" s="15">
        <v>-14.009848325556577</v>
      </c>
      <c r="AJ70" s="15">
        <v>-29.8</v>
      </c>
      <c r="AK70" s="15">
        <v>-11.419999999999998</v>
      </c>
      <c r="AL70" s="15">
        <v>-7.946192809450249</v>
      </c>
      <c r="AM70" s="15">
        <v>-3.94</v>
      </c>
      <c r="AN70" s="15">
        <v>26.263245389087913</v>
      </c>
      <c r="AO70" s="15">
        <v>-5.512944320806767</v>
      </c>
      <c r="AP70" s="483">
        <v>-284.61243418913085</v>
      </c>
      <c r="AQ70" s="479">
        <v>329.72199916829993</v>
      </c>
      <c r="AR70" s="484">
        <v>37.273646678587298</v>
      </c>
      <c r="AS70" s="484">
        <v>366.99564584688727</v>
      </c>
      <c r="AT70" s="484">
        <v>57.480883861701301</v>
      </c>
      <c r="AU70" s="480">
        <v>424.4765297085886</v>
      </c>
    </row>
    <row r="71" spans="1:47">
      <c r="A71" s="439">
        <v>202</v>
      </c>
      <c r="B71" s="414">
        <v>2</v>
      </c>
      <c r="C71" s="432" t="s">
        <v>84</v>
      </c>
      <c r="D71" s="20">
        <v>36551</v>
      </c>
      <c r="E71" s="20">
        <v>582.00856419797003</v>
      </c>
      <c r="F71" s="20">
        <v>107.78751224316707</v>
      </c>
      <c r="G71" s="20">
        <v>594.54102705808327</v>
      </c>
      <c r="H71" s="20">
        <v>551.52073705233784</v>
      </c>
      <c r="I71" s="20">
        <v>55.468965554977977</v>
      </c>
      <c r="J71" s="20">
        <v>48.897801154551168</v>
      </c>
      <c r="K71" s="482">
        <v>1940.2246072610874</v>
      </c>
      <c r="L71" s="20">
        <v>45.492671898975679</v>
      </c>
      <c r="M71" s="20">
        <v>0</v>
      </c>
      <c r="N71" s="20">
        <v>0</v>
      </c>
      <c r="O71" s="20">
        <v>130.96437416212962</v>
      </c>
      <c r="P71" s="20">
        <v>3.4028548616822687</v>
      </c>
      <c r="Q71" s="20">
        <v>0</v>
      </c>
      <c r="R71" s="20">
        <v>1.9722065059779486</v>
      </c>
      <c r="S71" s="20">
        <v>19.565558086329247</v>
      </c>
      <c r="T71" s="20">
        <v>34.2081497314255</v>
      </c>
      <c r="U71" s="482">
        <v>235.60581524652022</v>
      </c>
      <c r="V71" s="482">
        <v>2175.8304225076076</v>
      </c>
      <c r="W71" s="483">
        <v>-1516.36</v>
      </c>
      <c r="X71" s="483">
        <v>659.47042250760774</v>
      </c>
      <c r="Y71" s="15">
        <v>0</v>
      </c>
      <c r="Z71" s="15">
        <v>0</v>
      </c>
      <c r="AA71" s="15">
        <v>8.9508878001474237</v>
      </c>
      <c r="AB71" s="15">
        <v>21.396836474351407</v>
      </c>
      <c r="AC71" s="15">
        <v>10.777098623698999</v>
      </c>
      <c r="AD71" s="483">
        <v>41.12482289819782</v>
      </c>
      <c r="AE71" s="15">
        <v>-0.01</v>
      </c>
      <c r="AF71" s="15">
        <v>-26.8</v>
      </c>
      <c r="AG71" s="15">
        <v>-33.539920605455393</v>
      </c>
      <c r="AH71" s="15">
        <v>153.5121683237557</v>
      </c>
      <c r="AI71" s="15">
        <v>33.975286966588506</v>
      </c>
      <c r="AJ71" s="15">
        <v>-29.8</v>
      </c>
      <c r="AK71" s="15">
        <v>-11.42</v>
      </c>
      <c r="AL71" s="15">
        <v>-17.267627077715545</v>
      </c>
      <c r="AM71" s="15">
        <v>-3.94</v>
      </c>
      <c r="AN71" s="15">
        <v>33.596615197489434</v>
      </c>
      <c r="AO71" s="15">
        <v>-2.1932238552317744</v>
      </c>
      <c r="AP71" s="483">
        <v>92.373298949430961</v>
      </c>
      <c r="AQ71" s="479">
        <v>792.96854435523653</v>
      </c>
      <c r="AR71" s="484">
        <v>4.5384006175528881</v>
      </c>
      <c r="AS71" s="484">
        <v>797.50694497278926</v>
      </c>
      <c r="AT71" s="484">
        <v>38.008785065625865</v>
      </c>
      <c r="AU71" s="480">
        <v>835.51573003841509</v>
      </c>
    </row>
    <row r="72" spans="1:47">
      <c r="A72" s="439">
        <v>204</v>
      </c>
      <c r="B72" s="414">
        <v>11</v>
      </c>
      <c r="C72" s="432" t="s">
        <v>85</v>
      </c>
      <c r="D72" s="20">
        <v>2589</v>
      </c>
      <c r="E72" s="20">
        <v>295.0274507531866</v>
      </c>
      <c r="F72" s="20">
        <v>50.483707995365002</v>
      </c>
      <c r="G72" s="20">
        <v>367.76147933565085</v>
      </c>
      <c r="H72" s="20">
        <v>329.88201622247976</v>
      </c>
      <c r="I72" s="20">
        <v>61.20831208960989</v>
      </c>
      <c r="J72" s="20">
        <v>41.79253379683275</v>
      </c>
      <c r="K72" s="482">
        <v>1146.1555001931247</v>
      </c>
      <c r="L72" s="20">
        <v>100.70788747647077</v>
      </c>
      <c r="M72" s="20">
        <v>0</v>
      </c>
      <c r="N72" s="20">
        <v>0</v>
      </c>
      <c r="O72" s="20">
        <v>48.636044804943992</v>
      </c>
      <c r="P72" s="20">
        <v>214.97831720763625</v>
      </c>
      <c r="Q72" s="20">
        <v>0</v>
      </c>
      <c r="R72" s="20">
        <v>0</v>
      </c>
      <c r="S72" s="20">
        <v>37.705143315104664</v>
      </c>
      <c r="T72" s="20">
        <v>50.946021629972961</v>
      </c>
      <c r="U72" s="482">
        <v>452.9734144341287</v>
      </c>
      <c r="V72" s="482">
        <v>1599.1289146272534</v>
      </c>
      <c r="W72" s="483">
        <v>-1516.36</v>
      </c>
      <c r="X72" s="483">
        <v>82.76891462725348</v>
      </c>
      <c r="Y72" s="15">
        <v>120.54947150000001</v>
      </c>
      <c r="Z72" s="15">
        <v>0</v>
      </c>
      <c r="AA72" s="15">
        <v>11.980533606152509</v>
      </c>
      <c r="AB72" s="15">
        <v>20.060125118824242</v>
      </c>
      <c r="AC72" s="15">
        <v>0</v>
      </c>
      <c r="AD72" s="483">
        <v>152.59013022497678</v>
      </c>
      <c r="AE72" s="15">
        <v>-0.01</v>
      </c>
      <c r="AF72" s="15">
        <v>-26.799999999999997</v>
      </c>
      <c r="AG72" s="15">
        <v>-50.950579374275776</v>
      </c>
      <c r="AH72" s="15">
        <v>-302.0064755180868</v>
      </c>
      <c r="AI72" s="15">
        <v>-322.58910869808346</v>
      </c>
      <c r="AJ72" s="15">
        <v>-29.799999999999997</v>
      </c>
      <c r="AK72" s="15">
        <v>-11.42</v>
      </c>
      <c r="AL72" s="15">
        <v>-1.341037706830692</v>
      </c>
      <c r="AM72" s="15">
        <v>-3.94</v>
      </c>
      <c r="AN72" s="15">
        <v>31.230173414486988</v>
      </c>
      <c r="AO72" s="15">
        <v>-1.6713161300515718</v>
      </c>
      <c r="AP72" s="483">
        <v>-723.03834401284121</v>
      </c>
      <c r="AQ72" s="479">
        <v>-487.67929916061098</v>
      </c>
      <c r="AR72" s="484">
        <v>549.61524900794518</v>
      </c>
      <c r="AS72" s="484">
        <v>61.935949847334278</v>
      </c>
      <c r="AT72" s="484">
        <v>169.37836618289535</v>
      </c>
      <c r="AU72" s="480">
        <v>231.31431603022963</v>
      </c>
    </row>
    <row r="73" spans="1:47">
      <c r="A73" s="439">
        <v>205</v>
      </c>
      <c r="B73" s="414">
        <v>18</v>
      </c>
      <c r="C73" s="432" t="s">
        <v>86</v>
      </c>
      <c r="D73" s="20">
        <v>36433</v>
      </c>
      <c r="E73" s="20">
        <v>399.06222819970907</v>
      </c>
      <c r="F73" s="20">
        <v>81.230586556144161</v>
      </c>
      <c r="G73" s="20">
        <v>524.21423736722204</v>
      </c>
      <c r="H73" s="20">
        <v>481.8645486235007</v>
      </c>
      <c r="I73" s="20">
        <v>58.053527296681587</v>
      </c>
      <c r="J73" s="20">
        <v>49.203595366837753</v>
      </c>
      <c r="K73" s="482">
        <v>1593.6287234100953</v>
      </c>
      <c r="L73" s="20">
        <v>69.409658407411584</v>
      </c>
      <c r="M73" s="20">
        <v>0</v>
      </c>
      <c r="N73" s="20">
        <v>0</v>
      </c>
      <c r="O73" s="20">
        <v>153.09762577882688</v>
      </c>
      <c r="P73" s="20">
        <v>41.587691830108866</v>
      </c>
      <c r="Q73" s="20">
        <v>0</v>
      </c>
      <c r="R73" s="20">
        <v>0</v>
      </c>
      <c r="S73" s="20">
        <v>26.125367741209395</v>
      </c>
      <c r="T73" s="20">
        <v>55.590930978325517</v>
      </c>
      <c r="U73" s="482">
        <v>345.81127473588231</v>
      </c>
      <c r="V73" s="482">
        <v>1939.4399981459776</v>
      </c>
      <c r="W73" s="483">
        <v>-1516.36</v>
      </c>
      <c r="X73" s="483">
        <v>423.0799981459777</v>
      </c>
      <c r="Y73" s="15">
        <v>12.234597666666669</v>
      </c>
      <c r="Z73" s="15">
        <v>0</v>
      </c>
      <c r="AA73" s="15">
        <v>14.677899450327997</v>
      </c>
      <c r="AB73" s="15">
        <v>17.478990876991695</v>
      </c>
      <c r="AC73" s="15">
        <v>0</v>
      </c>
      <c r="AD73" s="483">
        <v>44.391487993986352</v>
      </c>
      <c r="AE73" s="15">
        <v>-0.01</v>
      </c>
      <c r="AF73" s="15">
        <v>-26.8</v>
      </c>
      <c r="AG73" s="15">
        <v>-55.225517591194794</v>
      </c>
      <c r="AH73" s="15">
        <v>-151.11742479875281</v>
      </c>
      <c r="AI73" s="15">
        <v>-57.328085280838977</v>
      </c>
      <c r="AJ73" s="15">
        <v>-29.800000000000004</v>
      </c>
      <c r="AK73" s="15">
        <v>-11.42</v>
      </c>
      <c r="AL73" s="15">
        <v>-10.602360907516177</v>
      </c>
      <c r="AM73" s="15">
        <v>-3.9399999999999995</v>
      </c>
      <c r="AN73" s="15">
        <v>50.276922173410824</v>
      </c>
      <c r="AO73" s="15">
        <v>11.916407251316881</v>
      </c>
      <c r="AP73" s="483">
        <v>-287.79005915357504</v>
      </c>
      <c r="AQ73" s="479">
        <v>179.681426986389</v>
      </c>
      <c r="AR73" s="484">
        <v>309.98958680126714</v>
      </c>
      <c r="AS73" s="484">
        <v>489.67101378765631</v>
      </c>
      <c r="AT73" s="484">
        <v>93.164112031551852</v>
      </c>
      <c r="AU73" s="480">
        <v>582.8351258192082</v>
      </c>
    </row>
    <row r="74" spans="1:47">
      <c r="A74" s="439">
        <v>208</v>
      </c>
      <c r="B74" s="414">
        <v>17</v>
      </c>
      <c r="C74" s="432" t="s">
        <v>87</v>
      </c>
      <c r="D74" s="20">
        <v>12271</v>
      </c>
      <c r="E74" s="20">
        <v>475.07628066172276</v>
      </c>
      <c r="F74" s="20">
        <v>91.297009208703429</v>
      </c>
      <c r="G74" s="20">
        <v>608.34930242034068</v>
      </c>
      <c r="H74" s="20">
        <v>555.69715100643793</v>
      </c>
      <c r="I74" s="20">
        <v>56.287565805557819</v>
      </c>
      <c r="J74" s="20">
        <v>43.996264363132582</v>
      </c>
      <c r="K74" s="482">
        <v>1830.7035734658953</v>
      </c>
      <c r="L74" s="20">
        <v>56.334073659492439</v>
      </c>
      <c r="M74" s="20">
        <v>0</v>
      </c>
      <c r="N74" s="20">
        <v>0</v>
      </c>
      <c r="O74" s="20">
        <v>79.205860973025835</v>
      </c>
      <c r="P74" s="20">
        <v>62.175974020627777</v>
      </c>
      <c r="Q74" s="20">
        <v>0</v>
      </c>
      <c r="R74" s="20">
        <v>0</v>
      </c>
      <c r="S74" s="20">
        <v>26.434604339235982</v>
      </c>
      <c r="T74" s="20">
        <v>35.414931478010487</v>
      </c>
      <c r="U74" s="482">
        <v>259.56544447039255</v>
      </c>
      <c r="V74" s="482">
        <v>2090.269017936288</v>
      </c>
      <c r="W74" s="483">
        <v>-1516.36</v>
      </c>
      <c r="X74" s="483">
        <v>573.90901793628814</v>
      </c>
      <c r="Y74" s="15">
        <v>30.378796000000005</v>
      </c>
      <c r="Z74" s="15">
        <v>0</v>
      </c>
      <c r="AA74" s="15">
        <v>12.675854989406931</v>
      </c>
      <c r="AB74" s="15">
        <v>21.673359549231009</v>
      </c>
      <c r="AC74" s="15">
        <v>0</v>
      </c>
      <c r="AD74" s="483">
        <v>64.728010538637932</v>
      </c>
      <c r="AE74" s="15">
        <v>-0.01</v>
      </c>
      <c r="AF74" s="15">
        <v>-26.8</v>
      </c>
      <c r="AG74" s="15">
        <v>-25.67920414391655</v>
      </c>
      <c r="AH74" s="15">
        <v>88.88110445656649</v>
      </c>
      <c r="AI74" s="15">
        <v>-4.24875584256002</v>
      </c>
      <c r="AJ74" s="15">
        <v>-29.8</v>
      </c>
      <c r="AK74" s="15">
        <v>-11.42</v>
      </c>
      <c r="AL74" s="15">
        <v>-22.422883724801338</v>
      </c>
      <c r="AM74" s="15">
        <v>-3.94</v>
      </c>
      <c r="AN74" s="15">
        <v>34.259313832490264</v>
      </c>
      <c r="AO74" s="15">
        <v>-3.6785593342050276</v>
      </c>
      <c r="AP74" s="483">
        <v>-8.598984756426173</v>
      </c>
      <c r="AQ74" s="479">
        <v>630.03804371849992</v>
      </c>
      <c r="AR74" s="484">
        <v>405.56490371393846</v>
      </c>
      <c r="AS74" s="484">
        <v>1035.602947432438</v>
      </c>
      <c r="AT74" s="484">
        <v>142.92481409535299</v>
      </c>
      <c r="AU74" s="480">
        <v>1178.527761527791</v>
      </c>
    </row>
    <row r="75" spans="1:47">
      <c r="A75" s="439">
        <v>211</v>
      </c>
      <c r="B75" s="414">
        <v>6</v>
      </c>
      <c r="C75" s="432" t="s">
        <v>88</v>
      </c>
      <c r="D75" s="20">
        <v>33951</v>
      </c>
      <c r="E75" s="20">
        <v>536.58775146534708</v>
      </c>
      <c r="F75" s="20">
        <v>96.518331713351586</v>
      </c>
      <c r="G75" s="20">
        <v>613.20550970516342</v>
      </c>
      <c r="H75" s="20">
        <v>537.05634885570385</v>
      </c>
      <c r="I75" s="20">
        <v>55.820451827633939</v>
      </c>
      <c r="J75" s="20">
        <v>49.447815086448117</v>
      </c>
      <c r="K75" s="482">
        <v>1888.6362086536481</v>
      </c>
      <c r="L75" s="20">
        <v>57.834270246427764</v>
      </c>
      <c r="M75" s="20">
        <v>0</v>
      </c>
      <c r="N75" s="20">
        <v>0</v>
      </c>
      <c r="O75" s="20">
        <v>70.815603664104145</v>
      </c>
      <c r="P75" s="20">
        <v>16.002782607607806</v>
      </c>
      <c r="Q75" s="20">
        <v>0</v>
      </c>
      <c r="R75" s="20">
        <v>0</v>
      </c>
      <c r="S75" s="20">
        <v>16.45662159280446</v>
      </c>
      <c r="T75" s="20">
        <v>38.897986460879899</v>
      </c>
      <c r="U75" s="482">
        <v>200.00726457182409</v>
      </c>
      <c r="V75" s="482">
        <v>2088.643473225472</v>
      </c>
      <c r="W75" s="483">
        <v>-1516.36</v>
      </c>
      <c r="X75" s="483">
        <v>572.28347322547211</v>
      </c>
      <c r="Y75" s="15">
        <v>0</v>
      </c>
      <c r="Z75" s="15">
        <v>0</v>
      </c>
      <c r="AA75" s="15">
        <v>8.1493799510512641</v>
      </c>
      <c r="AB75" s="15">
        <v>21.041075530549051</v>
      </c>
      <c r="AC75" s="15">
        <v>14.728706890640321</v>
      </c>
      <c r="AD75" s="483">
        <v>43.919162372240642</v>
      </c>
      <c r="AE75" s="15">
        <v>-0.01</v>
      </c>
      <c r="AF75" s="15">
        <v>-26.8</v>
      </c>
      <c r="AG75" s="15">
        <v>-37.953580086006305</v>
      </c>
      <c r="AH75" s="15">
        <v>6.7005928902516887</v>
      </c>
      <c r="AI75" s="15">
        <v>-4.1032127248436119</v>
      </c>
      <c r="AJ75" s="15">
        <v>-29.8</v>
      </c>
      <c r="AK75" s="15">
        <v>-11.42</v>
      </c>
      <c r="AL75" s="15">
        <v>-14.310631369669066</v>
      </c>
      <c r="AM75" s="15">
        <v>-3.94</v>
      </c>
      <c r="AN75" s="15">
        <v>20.711950337245884</v>
      </c>
      <c r="AO75" s="15">
        <v>-3.434368964287501</v>
      </c>
      <c r="AP75" s="483">
        <v>-108.09924991730892</v>
      </c>
      <c r="AQ75" s="479">
        <v>508.10338568040379</v>
      </c>
      <c r="AR75" s="484">
        <v>152.83444051258698</v>
      </c>
      <c r="AS75" s="484">
        <v>660.93782619299077</v>
      </c>
      <c r="AT75" s="484">
        <v>45.091916513773427</v>
      </c>
      <c r="AU75" s="480">
        <v>706.02974270676418</v>
      </c>
    </row>
    <row r="76" spans="1:47">
      <c r="A76" s="439">
        <v>213</v>
      </c>
      <c r="B76" s="414">
        <v>10</v>
      </c>
      <c r="C76" s="432" t="s">
        <v>89</v>
      </c>
      <c r="D76" s="20">
        <v>5062</v>
      </c>
      <c r="E76" s="20">
        <v>272.30319438956934</v>
      </c>
      <c r="F76" s="20">
        <v>62.70642433820624</v>
      </c>
      <c r="G76" s="20">
        <v>393.57593243777166</v>
      </c>
      <c r="H76" s="20">
        <v>399.03801264322402</v>
      </c>
      <c r="I76" s="20">
        <v>60.723935203476884</v>
      </c>
      <c r="J76" s="20">
        <v>40.833500592651127</v>
      </c>
      <c r="K76" s="482">
        <v>1229.1809996048992</v>
      </c>
      <c r="L76" s="20">
        <v>69.796652938601682</v>
      </c>
      <c r="M76" s="20">
        <v>0</v>
      </c>
      <c r="N76" s="20">
        <v>0</v>
      </c>
      <c r="O76" s="20">
        <v>70.350430659818258</v>
      </c>
      <c r="P76" s="20">
        <v>174.35140220494458</v>
      </c>
      <c r="Q76" s="20">
        <v>0</v>
      </c>
      <c r="R76" s="20">
        <v>0</v>
      </c>
      <c r="S76" s="20">
        <v>28.455521477764727</v>
      </c>
      <c r="T76" s="20">
        <v>48.341468457790079</v>
      </c>
      <c r="U76" s="482">
        <v>391.29547573891927</v>
      </c>
      <c r="V76" s="482">
        <v>1620.4764753438185</v>
      </c>
      <c r="W76" s="483">
        <v>-1516.36</v>
      </c>
      <c r="X76" s="483">
        <v>104.11647534381859</v>
      </c>
      <c r="Y76" s="15">
        <v>103.2002365</v>
      </c>
      <c r="Z76" s="15">
        <v>0</v>
      </c>
      <c r="AA76" s="15">
        <v>12.131484809153662</v>
      </c>
      <c r="AB76" s="15">
        <v>16.38709704871016</v>
      </c>
      <c r="AC76" s="15">
        <v>0</v>
      </c>
      <c r="AD76" s="483">
        <v>131.71881835786382</v>
      </c>
      <c r="AE76" s="15">
        <v>-0.01</v>
      </c>
      <c r="AF76" s="15">
        <v>-26.8</v>
      </c>
      <c r="AG76" s="15">
        <v>-38.915788522323197</v>
      </c>
      <c r="AH76" s="15">
        <v>-92.708204564479516</v>
      </c>
      <c r="AI76" s="15">
        <v>-4.3035301554386622</v>
      </c>
      <c r="AJ76" s="15">
        <v>-29.8</v>
      </c>
      <c r="AK76" s="15">
        <v>-11.42</v>
      </c>
      <c r="AL76" s="15">
        <v>-8.8981420716929946</v>
      </c>
      <c r="AM76" s="15">
        <v>-3.94</v>
      </c>
      <c r="AN76" s="15">
        <v>58.268040731629512</v>
      </c>
      <c r="AO76" s="15">
        <v>10.716539148976771</v>
      </c>
      <c r="AP76" s="483">
        <v>-151.5510854333281</v>
      </c>
      <c r="AQ76" s="479">
        <v>84.28420826835432</v>
      </c>
      <c r="AR76" s="484">
        <v>326.67730182169032</v>
      </c>
      <c r="AS76" s="484">
        <v>410.96151009004473</v>
      </c>
      <c r="AT76" s="484">
        <v>163.73047182875811</v>
      </c>
      <c r="AU76" s="480">
        <v>574.69198191880287</v>
      </c>
    </row>
    <row r="77" spans="1:47">
      <c r="A77" s="439">
        <v>214</v>
      </c>
      <c r="B77" s="414">
        <v>4</v>
      </c>
      <c r="C77" s="432" t="s">
        <v>90</v>
      </c>
      <c r="D77" s="20">
        <v>12478</v>
      </c>
      <c r="E77" s="20">
        <v>372.20818159961533</v>
      </c>
      <c r="F77" s="20">
        <v>72.574159320403894</v>
      </c>
      <c r="G77" s="20">
        <v>505.92174787626226</v>
      </c>
      <c r="H77" s="20">
        <v>431.31609713095048</v>
      </c>
      <c r="I77" s="20">
        <v>58.740785382272804</v>
      </c>
      <c r="J77" s="20">
        <v>45.071482609392525</v>
      </c>
      <c r="K77" s="482">
        <v>1485.8324539188975</v>
      </c>
      <c r="L77" s="20">
        <v>74.306017812693398</v>
      </c>
      <c r="M77" s="20">
        <v>0</v>
      </c>
      <c r="N77" s="20">
        <v>0</v>
      </c>
      <c r="O77" s="20">
        <v>137.33571726238179</v>
      </c>
      <c r="P77" s="20">
        <v>67.574869858000952</v>
      </c>
      <c r="Q77" s="20">
        <v>0</v>
      </c>
      <c r="R77" s="20">
        <v>0</v>
      </c>
      <c r="S77" s="20">
        <v>33.574442910147411</v>
      </c>
      <c r="T77" s="20">
        <v>51.810767150184333</v>
      </c>
      <c r="U77" s="482">
        <v>364.60181499340786</v>
      </c>
      <c r="V77" s="482">
        <v>1850.4342689123055</v>
      </c>
      <c r="W77" s="483">
        <v>-1516.36</v>
      </c>
      <c r="X77" s="483">
        <v>334.07426891230557</v>
      </c>
      <c r="Y77" s="15">
        <v>20.208863666666669</v>
      </c>
      <c r="Z77" s="15">
        <v>0</v>
      </c>
      <c r="AA77" s="15">
        <v>15.563943597364752</v>
      </c>
      <c r="AB77" s="15">
        <v>20.676810328121817</v>
      </c>
      <c r="AC77" s="15">
        <v>0</v>
      </c>
      <c r="AD77" s="483">
        <v>56.449617592153231</v>
      </c>
      <c r="AE77" s="15">
        <v>-0.01</v>
      </c>
      <c r="AF77" s="15">
        <v>-26.8</v>
      </c>
      <c r="AG77" s="15">
        <v>-31.749412778490143</v>
      </c>
      <c r="AH77" s="15">
        <v>-28.819800564381051</v>
      </c>
      <c r="AI77" s="15">
        <v>-4.2436478770815542</v>
      </c>
      <c r="AJ77" s="15">
        <v>-29.8</v>
      </c>
      <c r="AK77" s="15">
        <v>-11.42</v>
      </c>
      <c r="AL77" s="15">
        <v>-15.760200805455463</v>
      </c>
      <c r="AM77" s="15">
        <v>-3.94</v>
      </c>
      <c r="AN77" s="15">
        <v>72.065641232619171</v>
      </c>
      <c r="AO77" s="15">
        <v>4.689725031681073</v>
      </c>
      <c r="AP77" s="483">
        <v>-79.527695761107978</v>
      </c>
      <c r="AQ77" s="479">
        <v>310.99619074335084</v>
      </c>
      <c r="AR77" s="484">
        <v>416.89013318224676</v>
      </c>
      <c r="AS77" s="484">
        <v>727.88632392559759</v>
      </c>
      <c r="AT77" s="484">
        <v>152.9062698092981</v>
      </c>
      <c r="AU77" s="480">
        <v>880.79259373489572</v>
      </c>
    </row>
    <row r="78" spans="1:47">
      <c r="A78" s="439">
        <v>216</v>
      </c>
      <c r="B78" s="414">
        <v>13</v>
      </c>
      <c r="C78" s="432" t="s">
        <v>91</v>
      </c>
      <c r="D78" s="20">
        <v>1186</v>
      </c>
      <c r="E78" s="20">
        <v>347.9272091062395</v>
      </c>
      <c r="F78" s="20">
        <v>39.358684654300163</v>
      </c>
      <c r="G78" s="20">
        <v>350.80839797639123</v>
      </c>
      <c r="H78" s="20">
        <v>445.78973018549749</v>
      </c>
      <c r="I78" s="20">
        <v>60.434198988195611</v>
      </c>
      <c r="J78" s="20">
        <v>40.831509274873525</v>
      </c>
      <c r="K78" s="482">
        <v>1285.1497301854974</v>
      </c>
      <c r="L78" s="20">
        <v>78.30343057250434</v>
      </c>
      <c r="M78" s="20">
        <v>0</v>
      </c>
      <c r="N78" s="20">
        <v>0</v>
      </c>
      <c r="O78" s="20">
        <v>33.17841483979764</v>
      </c>
      <c r="P78" s="20">
        <v>309.79735412190809</v>
      </c>
      <c r="Q78" s="20">
        <v>0</v>
      </c>
      <c r="R78" s="20">
        <v>0</v>
      </c>
      <c r="S78" s="20">
        <v>33.946220375917683</v>
      </c>
      <c r="T78" s="20">
        <v>47.82181913996628</v>
      </c>
      <c r="U78" s="482">
        <v>503.04723905009399</v>
      </c>
      <c r="V78" s="482">
        <v>1788.1969692355915</v>
      </c>
      <c r="W78" s="483">
        <v>-1516.36</v>
      </c>
      <c r="X78" s="483">
        <v>271.8369692355916</v>
      </c>
      <c r="Y78" s="15">
        <v>307.36865400000005</v>
      </c>
      <c r="Z78" s="15">
        <v>0</v>
      </c>
      <c r="AA78" s="15">
        <v>12.146565317345967</v>
      </c>
      <c r="AB78" s="15">
        <v>22.490524748502157</v>
      </c>
      <c r="AC78" s="15">
        <v>0</v>
      </c>
      <c r="AD78" s="483">
        <v>342.00574406584815</v>
      </c>
      <c r="AE78" s="15">
        <v>-0.01</v>
      </c>
      <c r="AF78" s="15">
        <v>-26.8</v>
      </c>
      <c r="AG78" s="15">
        <v>-21.074544688026982</v>
      </c>
      <c r="AH78" s="15">
        <v>69.90743080304992</v>
      </c>
      <c r="AI78" s="15">
        <v>-4.5225097325851005</v>
      </c>
      <c r="AJ78" s="15">
        <v>-29.8</v>
      </c>
      <c r="AK78" s="15">
        <v>-11.42</v>
      </c>
      <c r="AL78" s="15">
        <v>-24.189819529456823</v>
      </c>
      <c r="AM78" s="15">
        <v>-3.94</v>
      </c>
      <c r="AN78" s="15">
        <v>60.936341142043915</v>
      </c>
      <c r="AO78" s="15">
        <v>9.595698675454635</v>
      </c>
      <c r="AP78" s="483">
        <v>14.942596670479583</v>
      </c>
      <c r="AQ78" s="479">
        <v>628.78530997191933</v>
      </c>
      <c r="AR78" s="484">
        <v>488.42373013276426</v>
      </c>
      <c r="AS78" s="484">
        <v>1117.2090401046837</v>
      </c>
      <c r="AT78" s="484">
        <v>204.80192400405164</v>
      </c>
      <c r="AU78" s="480">
        <v>1322.0109641087354</v>
      </c>
    </row>
    <row r="79" spans="1:47">
      <c r="A79" s="439">
        <v>217</v>
      </c>
      <c r="B79" s="414">
        <v>16</v>
      </c>
      <c r="C79" s="432" t="s">
        <v>92</v>
      </c>
      <c r="D79" s="20">
        <v>5264</v>
      </c>
      <c r="E79" s="20">
        <v>458.66123670212767</v>
      </c>
      <c r="F79" s="20">
        <v>118.82674012158054</v>
      </c>
      <c r="G79" s="20">
        <v>647.50786094224918</v>
      </c>
      <c r="H79" s="20">
        <v>569.14973024316112</v>
      </c>
      <c r="I79" s="20">
        <v>55.808890577507597</v>
      </c>
      <c r="J79" s="20">
        <v>44.87842135258358</v>
      </c>
      <c r="K79" s="482">
        <v>1894.8328799392095</v>
      </c>
      <c r="L79" s="20">
        <v>56.490567933379253</v>
      </c>
      <c r="M79" s="20">
        <v>0</v>
      </c>
      <c r="N79" s="20">
        <v>0</v>
      </c>
      <c r="O79" s="20">
        <v>61.296869300911858</v>
      </c>
      <c r="P79" s="20">
        <v>73.409271457556343</v>
      </c>
      <c r="Q79" s="20">
        <v>0</v>
      </c>
      <c r="R79" s="20">
        <v>0</v>
      </c>
      <c r="S79" s="20">
        <v>28.219861260696376</v>
      </c>
      <c r="T79" s="20">
        <v>40.448912424012157</v>
      </c>
      <c r="U79" s="482">
        <v>259.86548237655597</v>
      </c>
      <c r="V79" s="482">
        <v>2154.6983623157657</v>
      </c>
      <c r="W79" s="483">
        <v>-1516.36</v>
      </c>
      <c r="X79" s="483">
        <v>638.33836231576583</v>
      </c>
      <c r="Y79" s="15">
        <v>12.889602666666667</v>
      </c>
      <c r="Z79" s="15">
        <v>0</v>
      </c>
      <c r="AA79" s="15">
        <v>13.402207743595211</v>
      </c>
      <c r="AB79" s="15">
        <v>19.978666884347398</v>
      </c>
      <c r="AC79" s="15">
        <v>0</v>
      </c>
      <c r="AD79" s="483">
        <v>46.270477294609272</v>
      </c>
      <c r="AE79" s="15">
        <v>-0.01</v>
      </c>
      <c r="AF79" s="15">
        <v>-26.8</v>
      </c>
      <c r="AG79" s="15">
        <v>-23.089257218844985</v>
      </c>
      <c r="AH79" s="15">
        <v>-137.52859167632135</v>
      </c>
      <c r="AI79" s="15">
        <v>-130.62610949166347</v>
      </c>
      <c r="AJ79" s="15">
        <v>-29.8</v>
      </c>
      <c r="AK79" s="15">
        <v>-11.42</v>
      </c>
      <c r="AL79" s="15">
        <v>-19.26784576066169</v>
      </c>
      <c r="AM79" s="15">
        <v>-3.94</v>
      </c>
      <c r="AN79" s="15">
        <v>29.722368211273338</v>
      </c>
      <c r="AO79" s="15">
        <v>-0.59692752813501138</v>
      </c>
      <c r="AP79" s="483">
        <v>-357.09636346435309</v>
      </c>
      <c r="AQ79" s="479">
        <v>327.51247614602204</v>
      </c>
      <c r="AR79" s="484">
        <v>562.37475269174149</v>
      </c>
      <c r="AS79" s="484">
        <v>889.88722883776359</v>
      </c>
      <c r="AT79" s="484">
        <v>122.38474032809148</v>
      </c>
      <c r="AU79" s="480">
        <v>1012.2719691658551</v>
      </c>
    </row>
    <row r="80" spans="1:47">
      <c r="A80" s="439">
        <v>218</v>
      </c>
      <c r="B80" s="414">
        <v>14</v>
      </c>
      <c r="C80" s="432" t="s">
        <v>93</v>
      </c>
      <c r="D80" s="20">
        <v>1159</v>
      </c>
      <c r="E80" s="20">
        <v>242.40510785159623</v>
      </c>
      <c r="F80" s="20">
        <v>48.330698878343398</v>
      </c>
      <c r="G80" s="20">
        <v>483.24339948231233</v>
      </c>
      <c r="H80" s="20">
        <v>280.7229680759275</v>
      </c>
      <c r="I80" s="20">
        <v>60.893390854184645</v>
      </c>
      <c r="J80" s="20">
        <v>41.932208800690248</v>
      </c>
      <c r="K80" s="482">
        <v>1157.5277739430544</v>
      </c>
      <c r="L80" s="20">
        <v>52.639976182803352</v>
      </c>
      <c r="M80" s="20">
        <v>0</v>
      </c>
      <c r="N80" s="20">
        <v>0</v>
      </c>
      <c r="O80" s="20">
        <v>50.927006039689388</v>
      </c>
      <c r="P80" s="20">
        <v>132.20568074345616</v>
      </c>
      <c r="Q80" s="20">
        <v>0</v>
      </c>
      <c r="R80" s="20">
        <v>0</v>
      </c>
      <c r="S80" s="20">
        <v>37.981163718434246</v>
      </c>
      <c r="T80" s="20">
        <v>32.569723180903075</v>
      </c>
      <c r="U80" s="482">
        <v>306.32354986528622</v>
      </c>
      <c r="V80" s="482">
        <v>1463.8513238083406</v>
      </c>
      <c r="W80" s="483">
        <v>-1516.36</v>
      </c>
      <c r="X80" s="483">
        <v>-52.508676191659333</v>
      </c>
      <c r="Y80" s="15">
        <v>40.735712666666672</v>
      </c>
      <c r="Z80" s="15">
        <v>0</v>
      </c>
      <c r="AA80" s="15">
        <v>10.238509915897096</v>
      </c>
      <c r="AB80" s="15">
        <v>17.732912228212388</v>
      </c>
      <c r="AC80" s="15">
        <v>0</v>
      </c>
      <c r="AD80" s="483">
        <v>68.707134810776154</v>
      </c>
      <c r="AE80" s="15">
        <v>-0.01</v>
      </c>
      <c r="AF80" s="15">
        <v>-26.8</v>
      </c>
      <c r="AG80" s="15">
        <v>-16.29474115616911</v>
      </c>
      <c r="AH80" s="15">
        <v>286.14975065444338</v>
      </c>
      <c r="AI80" s="15">
        <v>100.08969995004833</v>
      </c>
      <c r="AJ80" s="15">
        <v>-29.800000000000004</v>
      </c>
      <c r="AK80" s="15">
        <v>-11.42</v>
      </c>
      <c r="AL80" s="15">
        <v>-19.262081823435249</v>
      </c>
      <c r="AM80" s="15">
        <v>-3.94</v>
      </c>
      <c r="AN80" s="15">
        <v>37.128910286337025</v>
      </c>
      <c r="AO80" s="15">
        <v>-2.9340444293994929</v>
      </c>
      <c r="AP80" s="483">
        <v>309.16749348182486</v>
      </c>
      <c r="AQ80" s="479">
        <v>325.36595210094168</v>
      </c>
      <c r="AR80" s="484">
        <v>564.25506876581437</v>
      </c>
      <c r="AS80" s="484">
        <v>889.62102086675588</v>
      </c>
      <c r="AT80" s="484">
        <v>229.27196617368259</v>
      </c>
      <c r="AU80" s="480">
        <v>1118.8929870404386</v>
      </c>
    </row>
    <row r="81" spans="1:47">
      <c r="A81" s="439">
        <v>224</v>
      </c>
      <c r="B81" s="414">
        <v>1</v>
      </c>
      <c r="C81" s="432" t="s">
        <v>94</v>
      </c>
      <c r="D81" s="20">
        <v>8440</v>
      </c>
      <c r="E81" s="20">
        <v>314.15192180094789</v>
      </c>
      <c r="F81" s="20">
        <v>58.625786729857815</v>
      </c>
      <c r="G81" s="20">
        <v>490.11661255924167</v>
      </c>
      <c r="H81" s="20">
        <v>544.5119218009479</v>
      </c>
      <c r="I81" s="20">
        <v>58.859819905213271</v>
      </c>
      <c r="J81" s="20">
        <v>46.856155213270135</v>
      </c>
      <c r="K81" s="482">
        <v>1513.1222180094787</v>
      </c>
      <c r="L81" s="20">
        <v>85.724138083961762</v>
      </c>
      <c r="M81" s="20">
        <v>0</v>
      </c>
      <c r="N81" s="20">
        <v>0</v>
      </c>
      <c r="O81" s="20">
        <v>177.86578672985783</v>
      </c>
      <c r="P81" s="20">
        <v>23.717243424173827</v>
      </c>
      <c r="Q81" s="20">
        <v>0</v>
      </c>
      <c r="R81" s="20">
        <v>0</v>
      </c>
      <c r="S81" s="20">
        <v>49.207820250565419</v>
      </c>
      <c r="T81" s="20">
        <v>61.01568216824645</v>
      </c>
      <c r="U81" s="482">
        <v>397.53067065680528</v>
      </c>
      <c r="V81" s="482">
        <v>1910.6528886662841</v>
      </c>
      <c r="W81" s="483">
        <v>-1516.36</v>
      </c>
      <c r="X81" s="483">
        <v>394.29288866628417</v>
      </c>
      <c r="Y81" s="15">
        <v>0</v>
      </c>
      <c r="Z81" s="15">
        <v>0</v>
      </c>
      <c r="AA81" s="15">
        <v>10.81894176498195</v>
      </c>
      <c r="AB81" s="15">
        <v>18.916187788170657</v>
      </c>
      <c r="AC81" s="15">
        <v>0</v>
      </c>
      <c r="AD81" s="483">
        <v>29.735129553152607</v>
      </c>
      <c r="AE81" s="15">
        <v>-0.01</v>
      </c>
      <c r="AF81" s="15">
        <v>-26.8</v>
      </c>
      <c r="AG81" s="15">
        <v>-64.918547452606632</v>
      </c>
      <c r="AH81" s="15">
        <v>-24.54374061117651</v>
      </c>
      <c r="AI81" s="15">
        <v>-4.3083408361720359</v>
      </c>
      <c r="AJ81" s="15">
        <v>-29.8</v>
      </c>
      <c r="AK81" s="15">
        <v>-11.42</v>
      </c>
      <c r="AL81" s="15">
        <v>-16.748934644830079</v>
      </c>
      <c r="AM81" s="15">
        <v>-3.94</v>
      </c>
      <c r="AN81" s="15">
        <v>63.556281160333405</v>
      </c>
      <c r="AO81" s="15">
        <v>5.5661965640256046</v>
      </c>
      <c r="AP81" s="483">
        <v>-117.10708582042628</v>
      </c>
      <c r="AQ81" s="479">
        <v>306.9209323990105</v>
      </c>
      <c r="AR81" s="484">
        <v>466.63015484826434</v>
      </c>
      <c r="AS81" s="484">
        <v>773.55108724727484</v>
      </c>
      <c r="AT81" s="484">
        <v>102.28050037328872</v>
      </c>
      <c r="AU81" s="480">
        <v>875.8315876205636</v>
      </c>
    </row>
    <row r="82" spans="1:47">
      <c r="A82" s="439">
        <v>226</v>
      </c>
      <c r="B82" s="414">
        <v>13</v>
      </c>
      <c r="C82" s="432" t="s">
        <v>95</v>
      </c>
      <c r="D82" s="20">
        <v>3573</v>
      </c>
      <c r="E82" s="20">
        <v>285.03631682059893</v>
      </c>
      <c r="F82" s="20">
        <v>41.806347607052892</v>
      </c>
      <c r="G82" s="20">
        <v>385.16494822278202</v>
      </c>
      <c r="H82" s="20">
        <v>413.56485306465157</v>
      </c>
      <c r="I82" s="20">
        <v>60.776714245731874</v>
      </c>
      <c r="J82" s="20">
        <v>41.241989924433248</v>
      </c>
      <c r="K82" s="482">
        <v>1227.5911698852506</v>
      </c>
      <c r="L82" s="20">
        <v>79.077843716206743</v>
      </c>
      <c r="M82" s="20">
        <v>0</v>
      </c>
      <c r="N82" s="20">
        <v>0</v>
      </c>
      <c r="O82" s="20">
        <v>44.052169045619927</v>
      </c>
      <c r="P82" s="20">
        <v>204.98513216388352</v>
      </c>
      <c r="Q82" s="20">
        <v>0</v>
      </c>
      <c r="R82" s="20">
        <v>0</v>
      </c>
      <c r="S82" s="20">
        <v>27.089559741576359</v>
      </c>
      <c r="T82" s="20">
        <v>50.046934648754551</v>
      </c>
      <c r="U82" s="482">
        <v>405.25163931604106</v>
      </c>
      <c r="V82" s="482">
        <v>1632.8428092012916</v>
      </c>
      <c r="W82" s="483">
        <v>-1516.36</v>
      </c>
      <c r="X82" s="483">
        <v>116.48280920129173</v>
      </c>
      <c r="Y82" s="15">
        <v>134.24411449999999</v>
      </c>
      <c r="Z82" s="15">
        <v>0</v>
      </c>
      <c r="AA82" s="15">
        <v>13.687915944081965</v>
      </c>
      <c r="AB82" s="15">
        <v>19.342626800128709</v>
      </c>
      <c r="AC82" s="15">
        <v>0</v>
      </c>
      <c r="AD82" s="483">
        <v>167.27465724421066</v>
      </c>
      <c r="AE82" s="15">
        <v>-1.0000000000000002E-2</v>
      </c>
      <c r="AF82" s="15">
        <v>-26.8</v>
      </c>
      <c r="AG82" s="15">
        <v>-24.912255849426252</v>
      </c>
      <c r="AH82" s="15">
        <v>109.66073412708656</v>
      </c>
      <c r="AI82" s="15">
        <v>21.187770974999978</v>
      </c>
      <c r="AJ82" s="15">
        <v>-29.8</v>
      </c>
      <c r="AK82" s="15">
        <v>-11.419999999999998</v>
      </c>
      <c r="AL82" s="15">
        <v>-19.019732240690818</v>
      </c>
      <c r="AM82" s="15">
        <v>-3.9399999999999995</v>
      </c>
      <c r="AN82" s="15">
        <v>61.778283192930793</v>
      </c>
      <c r="AO82" s="15">
        <v>5.5391355741774184</v>
      </c>
      <c r="AP82" s="483">
        <v>78.523935779077675</v>
      </c>
      <c r="AQ82" s="479">
        <v>362.28140222458006</v>
      </c>
      <c r="AR82" s="484">
        <v>516.14668087023563</v>
      </c>
      <c r="AS82" s="484">
        <v>878.42808309481563</v>
      </c>
      <c r="AT82" s="484">
        <v>168.88886980432505</v>
      </c>
      <c r="AU82" s="480">
        <v>1047.3169528991407</v>
      </c>
    </row>
    <row r="83" spans="1:47">
      <c r="A83" s="439">
        <v>230</v>
      </c>
      <c r="B83" s="414">
        <v>4</v>
      </c>
      <c r="C83" s="432" t="s">
        <v>96</v>
      </c>
      <c r="D83" s="20">
        <v>2170</v>
      </c>
      <c r="E83" s="20">
        <v>319.62635483870969</v>
      </c>
      <c r="F83" s="20">
        <v>68.835981566820266</v>
      </c>
      <c r="G83" s="20">
        <v>486.70468202764971</v>
      </c>
      <c r="H83" s="20">
        <v>349.8472258064516</v>
      </c>
      <c r="I83" s="20">
        <v>59.757898617511522</v>
      </c>
      <c r="J83" s="20">
        <v>42.436723502304147</v>
      </c>
      <c r="K83" s="482">
        <v>1327.208866359447</v>
      </c>
      <c r="L83" s="20">
        <v>58.085225054929637</v>
      </c>
      <c r="M83" s="20">
        <v>0</v>
      </c>
      <c r="N83" s="20">
        <v>0</v>
      </c>
      <c r="O83" s="20">
        <v>105.1740460829493</v>
      </c>
      <c r="P83" s="20">
        <v>191.08942437105179</v>
      </c>
      <c r="Q83" s="20">
        <v>0</v>
      </c>
      <c r="R83" s="20">
        <v>0</v>
      </c>
      <c r="S83" s="20">
        <v>41.233205312149487</v>
      </c>
      <c r="T83" s="20">
        <v>44.429525729646699</v>
      </c>
      <c r="U83" s="482">
        <v>440.01142655072692</v>
      </c>
      <c r="V83" s="482">
        <v>1767.2202929101741</v>
      </c>
      <c r="W83" s="483">
        <v>-1516.36</v>
      </c>
      <c r="X83" s="483">
        <v>250.86029291017417</v>
      </c>
      <c r="Y83" s="15">
        <v>109.27666749999999</v>
      </c>
      <c r="Z83" s="15">
        <v>0</v>
      </c>
      <c r="AA83" s="15">
        <v>11.126060822770848</v>
      </c>
      <c r="AB83" s="15">
        <v>18.529076541055709</v>
      </c>
      <c r="AC83" s="15">
        <v>0</v>
      </c>
      <c r="AD83" s="483">
        <v>138.93180486382653</v>
      </c>
      <c r="AE83" s="15">
        <v>-0.01</v>
      </c>
      <c r="AF83" s="15">
        <v>-26.8</v>
      </c>
      <c r="AG83" s="15">
        <v>-12.32104262672811</v>
      </c>
      <c r="AH83" s="15">
        <v>12.779048913269673</v>
      </c>
      <c r="AI83" s="15">
        <v>-4.36305674702127</v>
      </c>
      <c r="AJ83" s="15">
        <v>-29.8</v>
      </c>
      <c r="AK83" s="15">
        <v>-11.42</v>
      </c>
      <c r="AL83" s="15">
        <v>-22.047120719991241</v>
      </c>
      <c r="AM83" s="15">
        <v>-3.9399999999999995</v>
      </c>
      <c r="AN83" s="15">
        <v>71.576305494926871</v>
      </c>
      <c r="AO83" s="15">
        <v>4.4806211704599832</v>
      </c>
      <c r="AP83" s="483">
        <v>-25.605244515084078</v>
      </c>
      <c r="AQ83" s="479">
        <v>364.18685325891659</v>
      </c>
      <c r="AR83" s="484">
        <v>654.06144523124499</v>
      </c>
      <c r="AS83" s="484">
        <v>1018.2482984901616</v>
      </c>
      <c r="AT83" s="484">
        <v>229.1699854367516</v>
      </c>
      <c r="AU83" s="480">
        <v>1247.4182839269131</v>
      </c>
    </row>
    <row r="84" spans="1:47">
      <c r="A84" s="439">
        <v>231</v>
      </c>
      <c r="B84" s="414">
        <v>15</v>
      </c>
      <c r="C84" s="432" t="s">
        <v>97</v>
      </c>
      <c r="D84" s="20">
        <v>1241</v>
      </c>
      <c r="E84" s="20">
        <v>304.20888799355362</v>
      </c>
      <c r="F84" s="20">
        <v>67.705817888799359</v>
      </c>
      <c r="G84" s="20">
        <v>535.12795326349726</v>
      </c>
      <c r="H84" s="20">
        <v>404.18489927477845</v>
      </c>
      <c r="I84" s="20">
        <v>59.195551974214339</v>
      </c>
      <c r="J84" s="20">
        <v>38.184214343271556</v>
      </c>
      <c r="K84" s="482">
        <v>1408.6073247381144</v>
      </c>
      <c r="L84" s="20">
        <v>69.364472081381933</v>
      </c>
      <c r="M84" s="20">
        <v>22.077999999999999</v>
      </c>
      <c r="N84" s="20">
        <v>81.071269943593876</v>
      </c>
      <c r="O84" s="20">
        <v>336.10456083803388</v>
      </c>
      <c r="P84" s="20">
        <v>7.0790051581427136</v>
      </c>
      <c r="Q84" s="20">
        <v>0</v>
      </c>
      <c r="R84" s="20">
        <v>0</v>
      </c>
      <c r="S84" s="20">
        <v>57.29986631091441</v>
      </c>
      <c r="T84" s="20">
        <v>39.983272898200383</v>
      </c>
      <c r="U84" s="482">
        <v>612.98044723026715</v>
      </c>
      <c r="V84" s="482">
        <v>2021.5877719683815</v>
      </c>
      <c r="W84" s="483">
        <v>-1516.36</v>
      </c>
      <c r="X84" s="483">
        <v>505.2277719683816</v>
      </c>
      <c r="Y84" s="15">
        <v>55.318251333333343</v>
      </c>
      <c r="Z84" s="15">
        <v>0</v>
      </c>
      <c r="AA84" s="15">
        <v>13.454703661118108</v>
      </c>
      <c r="AB84" s="15">
        <v>18.746917748931324</v>
      </c>
      <c r="AC84" s="15">
        <v>0</v>
      </c>
      <c r="AD84" s="483">
        <v>87.519872743382777</v>
      </c>
      <c r="AE84" s="15">
        <v>-0.01</v>
      </c>
      <c r="AF84" s="15">
        <v>-26.8</v>
      </c>
      <c r="AG84" s="15">
        <v>-16.015672844480257</v>
      </c>
      <c r="AH84" s="15">
        <v>-691.63407256509163</v>
      </c>
      <c r="AI84" s="15">
        <v>-391.4886062923589</v>
      </c>
      <c r="AJ84" s="15">
        <v>-29.8</v>
      </c>
      <c r="AK84" s="15">
        <v>-11.42</v>
      </c>
      <c r="AL84" s="15">
        <v>0</v>
      </c>
      <c r="AM84" s="15">
        <v>-3.94</v>
      </c>
      <c r="AN84" s="15">
        <v>37.695034371441821</v>
      </c>
      <c r="AO84" s="15">
        <v>0.63790951284708475</v>
      </c>
      <c r="AP84" s="483">
        <v>-1136.5154078176417</v>
      </c>
      <c r="AQ84" s="479">
        <v>-543.76776310587729</v>
      </c>
      <c r="AR84" s="484">
        <v>-37.65364064291596</v>
      </c>
      <c r="AS84" s="484">
        <v>-581.42140374879307</v>
      </c>
      <c r="AT84" s="484">
        <v>123.34146173650717</v>
      </c>
      <c r="AU84" s="480">
        <v>-458.07994201228587</v>
      </c>
    </row>
    <row r="85" spans="1:47">
      <c r="A85" s="439">
        <v>232</v>
      </c>
      <c r="B85" s="414">
        <v>14</v>
      </c>
      <c r="C85" s="432" t="s">
        <v>98</v>
      </c>
      <c r="D85" s="20">
        <v>12518</v>
      </c>
      <c r="E85" s="20">
        <v>356.29029237897424</v>
      </c>
      <c r="F85" s="20">
        <v>79.800220482505182</v>
      </c>
      <c r="G85" s="20">
        <v>510.69682617031475</v>
      </c>
      <c r="H85" s="20">
        <v>521.9900591148745</v>
      </c>
      <c r="I85" s="20">
        <v>58.311538584438409</v>
      </c>
      <c r="J85" s="20">
        <v>44.927461255791656</v>
      </c>
      <c r="K85" s="482">
        <v>1572.0163979868989</v>
      </c>
      <c r="L85" s="20">
        <v>60.246164032659891</v>
      </c>
      <c r="M85" s="20">
        <v>0</v>
      </c>
      <c r="N85" s="20">
        <v>0</v>
      </c>
      <c r="O85" s="20">
        <v>76.85714331362837</v>
      </c>
      <c r="P85" s="20">
        <v>85.680093047097856</v>
      </c>
      <c r="Q85" s="20">
        <v>0</v>
      </c>
      <c r="R85" s="20">
        <v>0</v>
      </c>
      <c r="S85" s="20">
        <v>33.080477842840594</v>
      </c>
      <c r="T85" s="20">
        <v>44.971925294242965</v>
      </c>
      <c r="U85" s="482">
        <v>300.83580353046966</v>
      </c>
      <c r="V85" s="482">
        <v>1872.8522015173685</v>
      </c>
      <c r="W85" s="483">
        <v>-1516.36</v>
      </c>
      <c r="X85" s="483">
        <v>356.49220151736858</v>
      </c>
      <c r="Y85" s="15">
        <v>0.64156900000000006</v>
      </c>
      <c r="Z85" s="15">
        <v>0</v>
      </c>
      <c r="AA85" s="15">
        <v>14.875707198546445</v>
      </c>
      <c r="AB85" s="15">
        <v>21.507898574001448</v>
      </c>
      <c r="AC85" s="15">
        <v>0</v>
      </c>
      <c r="AD85" s="483">
        <v>37.025174772547892</v>
      </c>
      <c r="AE85" s="15">
        <v>-0.01</v>
      </c>
      <c r="AF85" s="15">
        <v>-26.8</v>
      </c>
      <c r="AG85" s="15">
        <v>-40.830961739095706</v>
      </c>
      <c r="AH85" s="15">
        <v>-1.8154688507714842</v>
      </c>
      <c r="AI85" s="15">
        <v>-4.3050461816488177</v>
      </c>
      <c r="AJ85" s="15">
        <v>-29.8</v>
      </c>
      <c r="AK85" s="15">
        <v>-11.42</v>
      </c>
      <c r="AL85" s="15">
        <v>-16.267564327275235</v>
      </c>
      <c r="AM85" s="15">
        <v>-3.94</v>
      </c>
      <c r="AN85" s="15">
        <v>52.854428981889846</v>
      </c>
      <c r="AO85" s="15">
        <v>1.9917951990944904</v>
      </c>
      <c r="AP85" s="483">
        <v>-84.082816917806909</v>
      </c>
      <c r="AQ85" s="479">
        <v>309.43455937210956</v>
      </c>
      <c r="AR85" s="484">
        <v>441.88439547932683</v>
      </c>
      <c r="AS85" s="484">
        <v>751.31895485143627</v>
      </c>
      <c r="AT85" s="484">
        <v>156.94798554569027</v>
      </c>
      <c r="AU85" s="480">
        <v>908.26694039712652</v>
      </c>
    </row>
    <row r="86" spans="1:47">
      <c r="A86" s="439">
        <v>233</v>
      </c>
      <c r="B86" s="414">
        <v>14</v>
      </c>
      <c r="C86" s="432" t="s">
        <v>99</v>
      </c>
      <c r="D86" s="20">
        <v>15050</v>
      </c>
      <c r="E86" s="20">
        <v>368.10192093023255</v>
      </c>
      <c r="F86" s="20">
        <v>75.679558803986708</v>
      </c>
      <c r="G86" s="20">
        <v>493.35871362126244</v>
      </c>
      <c r="H86" s="20">
        <v>528.75165847176083</v>
      </c>
      <c r="I86" s="20">
        <v>58.364055813953492</v>
      </c>
      <c r="J86" s="20">
        <v>44.310813289036545</v>
      </c>
      <c r="K86" s="482">
        <v>1568.5667209302323</v>
      </c>
      <c r="L86" s="20">
        <v>47.450501035020466</v>
      </c>
      <c r="M86" s="20">
        <v>0</v>
      </c>
      <c r="N86" s="20">
        <v>0</v>
      </c>
      <c r="O86" s="20">
        <v>121.70922790697675</v>
      </c>
      <c r="P86" s="20">
        <v>72.079483803605896</v>
      </c>
      <c r="Q86" s="20">
        <v>0</v>
      </c>
      <c r="R86" s="20">
        <v>0</v>
      </c>
      <c r="S86" s="20">
        <v>33.531911181093541</v>
      </c>
      <c r="T86" s="20">
        <v>31.245995404208198</v>
      </c>
      <c r="U86" s="482">
        <v>306.01711933090485</v>
      </c>
      <c r="V86" s="482">
        <v>1874.5838402611371</v>
      </c>
      <c r="W86" s="483">
        <v>-1516.36</v>
      </c>
      <c r="X86" s="483">
        <v>358.22384026113718</v>
      </c>
      <c r="Y86" s="15">
        <v>0</v>
      </c>
      <c r="Z86" s="15">
        <v>0</v>
      </c>
      <c r="AA86" s="15">
        <v>14.374061762383448</v>
      </c>
      <c r="AB86" s="15">
        <v>16.938639857821727</v>
      </c>
      <c r="AC86" s="15">
        <v>0</v>
      </c>
      <c r="AD86" s="483">
        <v>31.312701620205175</v>
      </c>
      <c r="AE86" s="15">
        <v>-0.01</v>
      </c>
      <c r="AF86" s="15">
        <v>-26.8</v>
      </c>
      <c r="AG86" s="15">
        <v>-30.380810558139537</v>
      </c>
      <c r="AH86" s="15">
        <v>140.52707165742135</v>
      </c>
      <c r="AI86" s="15">
        <v>-4.2452469672491251</v>
      </c>
      <c r="AJ86" s="15">
        <v>-29.8</v>
      </c>
      <c r="AK86" s="15">
        <v>-11.42</v>
      </c>
      <c r="AL86" s="15">
        <v>-19.751175975319374</v>
      </c>
      <c r="AM86" s="15">
        <v>-3.94</v>
      </c>
      <c r="AN86" s="15">
        <v>29.765260666728178</v>
      </c>
      <c r="AO86" s="15">
        <v>0.11477913111921685</v>
      </c>
      <c r="AP86" s="483">
        <v>40.31987795456071</v>
      </c>
      <c r="AQ86" s="479">
        <v>429.85641983590307</v>
      </c>
      <c r="AR86" s="484">
        <v>482.35345942567773</v>
      </c>
      <c r="AS86" s="484">
        <v>912.20987926158102</v>
      </c>
      <c r="AT86" s="484">
        <v>163.31973719905631</v>
      </c>
      <c r="AU86" s="480">
        <v>1075.5296164606373</v>
      </c>
    </row>
    <row r="87" spans="1:47">
      <c r="A87" s="439">
        <v>235</v>
      </c>
      <c r="B87" s="414">
        <v>1</v>
      </c>
      <c r="C87" s="432" t="s">
        <v>100</v>
      </c>
      <c r="D87" s="20">
        <v>10253</v>
      </c>
      <c r="E87" s="20">
        <v>489.80170876816538</v>
      </c>
      <c r="F87" s="20">
        <v>108.35557592899639</v>
      </c>
      <c r="G87" s="20">
        <v>618.83313079098798</v>
      </c>
      <c r="H87" s="20">
        <v>572.51527747976195</v>
      </c>
      <c r="I87" s="20">
        <v>55.871444455281384</v>
      </c>
      <c r="J87" s="20">
        <v>47.273466302545593</v>
      </c>
      <c r="K87" s="482">
        <v>1892.6506037257393</v>
      </c>
      <c r="L87" s="20">
        <v>45.639837990624059</v>
      </c>
      <c r="M87" s="20">
        <v>22.077999999999999</v>
      </c>
      <c r="N87" s="20">
        <v>89.658748463864242</v>
      </c>
      <c r="O87" s="20">
        <v>217.79867355895834</v>
      </c>
      <c r="P87" s="20">
        <v>0.47431484763851056</v>
      </c>
      <c r="Q87" s="20">
        <v>0</v>
      </c>
      <c r="R87" s="20">
        <v>0</v>
      </c>
      <c r="S87" s="20">
        <v>22.871265978274536</v>
      </c>
      <c r="T87" s="20">
        <v>31.156483143145099</v>
      </c>
      <c r="U87" s="482">
        <v>429.67732398250479</v>
      </c>
      <c r="V87" s="482">
        <v>2322.3279277082443</v>
      </c>
      <c r="W87" s="483">
        <v>-1516.36</v>
      </c>
      <c r="X87" s="483">
        <v>805.96792770824436</v>
      </c>
      <c r="Y87" s="15">
        <v>0</v>
      </c>
      <c r="Z87" s="15">
        <v>0</v>
      </c>
      <c r="AA87" s="15">
        <v>8.1344883289303134</v>
      </c>
      <c r="AB87" s="15">
        <v>22.573314416671881</v>
      </c>
      <c r="AC87" s="15">
        <v>0</v>
      </c>
      <c r="AD87" s="483">
        <v>30.707802745602194</v>
      </c>
      <c r="AE87" s="15">
        <v>-0.01</v>
      </c>
      <c r="AF87" s="15">
        <v>-26.8</v>
      </c>
      <c r="AG87" s="15">
        <v>-36.215243162976691</v>
      </c>
      <c r="AH87" s="15">
        <v>971.54604437484613</v>
      </c>
      <c r="AI87" s="15">
        <v>260.02666920971444</v>
      </c>
      <c r="AJ87" s="15">
        <v>-29.8</v>
      </c>
      <c r="AK87" s="15">
        <v>-11.42</v>
      </c>
      <c r="AL87" s="15">
        <v>-38.416948972711367</v>
      </c>
      <c r="AM87" s="15">
        <v>-3.94</v>
      </c>
      <c r="AN87" s="15">
        <v>10.519439406482883</v>
      </c>
      <c r="AO87" s="15">
        <v>-5.1225097663871288</v>
      </c>
      <c r="AP87" s="483">
        <v>1086.6274510889684</v>
      </c>
      <c r="AQ87" s="479">
        <v>1923.3031815428151</v>
      </c>
      <c r="AR87" s="484">
        <v>-149.0128593976448</v>
      </c>
      <c r="AS87" s="484">
        <v>1774.2903221451702</v>
      </c>
      <c r="AT87" s="484">
        <v>40.130359772215108</v>
      </c>
      <c r="AU87" s="480">
        <v>1814.4206819173853</v>
      </c>
    </row>
    <row r="88" spans="1:47">
      <c r="A88" s="439">
        <v>236</v>
      </c>
      <c r="B88" s="414">
        <v>16</v>
      </c>
      <c r="C88" s="432" t="s">
        <v>101</v>
      </c>
      <c r="D88" s="20">
        <v>4118</v>
      </c>
      <c r="E88" s="20">
        <v>426.40165128703256</v>
      </c>
      <c r="F88" s="20">
        <v>111.08745021855268</v>
      </c>
      <c r="G88" s="20">
        <v>648.95032054395335</v>
      </c>
      <c r="H88" s="20">
        <v>569.52120932491493</v>
      </c>
      <c r="I88" s="20">
        <v>56.104089363768814</v>
      </c>
      <c r="J88" s="20">
        <v>45.334543467702765</v>
      </c>
      <c r="K88" s="482">
        <v>1857.3992642059252</v>
      </c>
      <c r="L88" s="20">
        <v>46.404282526673576</v>
      </c>
      <c r="M88" s="20">
        <v>0</v>
      </c>
      <c r="N88" s="20">
        <v>0</v>
      </c>
      <c r="O88" s="20">
        <v>64.021932977173392</v>
      </c>
      <c r="P88" s="20">
        <v>70.961231737343468</v>
      </c>
      <c r="Q88" s="20">
        <v>0</v>
      </c>
      <c r="R88" s="20">
        <v>0</v>
      </c>
      <c r="S88" s="20">
        <v>20.415601593526318</v>
      </c>
      <c r="T88" s="20">
        <v>32.868808685446012</v>
      </c>
      <c r="U88" s="482">
        <v>234.67185752016275</v>
      </c>
      <c r="V88" s="482">
        <v>2092.0711217260878</v>
      </c>
      <c r="W88" s="483">
        <v>-1516.36</v>
      </c>
      <c r="X88" s="483">
        <v>575.71112172608787</v>
      </c>
      <c r="Y88" s="15">
        <v>24.973045333333335</v>
      </c>
      <c r="Z88" s="15">
        <v>0</v>
      </c>
      <c r="AA88" s="15">
        <v>12.715984386866227</v>
      </c>
      <c r="AB88" s="15">
        <v>16.382422235646338</v>
      </c>
      <c r="AC88" s="15">
        <v>0</v>
      </c>
      <c r="AD88" s="483">
        <v>54.071451955845902</v>
      </c>
      <c r="AE88" s="15">
        <v>-0.01</v>
      </c>
      <c r="AF88" s="15">
        <v>-26.8</v>
      </c>
      <c r="AG88" s="15">
        <v>-18.791527561923264</v>
      </c>
      <c r="AH88" s="15">
        <v>16.701581092043867</v>
      </c>
      <c r="AI88" s="15">
        <v>-37.928747919927986</v>
      </c>
      <c r="AJ88" s="15">
        <v>-29.8</v>
      </c>
      <c r="AK88" s="15">
        <v>-11.42</v>
      </c>
      <c r="AL88" s="15">
        <v>-23.440350823913754</v>
      </c>
      <c r="AM88" s="15">
        <v>-3.94</v>
      </c>
      <c r="AN88" s="15">
        <v>29.160376439150969</v>
      </c>
      <c r="AO88" s="15">
        <v>2.5113398138533776</v>
      </c>
      <c r="AP88" s="483">
        <v>-107.4973289607168</v>
      </c>
      <c r="AQ88" s="479">
        <v>522.28524472121694</v>
      </c>
      <c r="AR88" s="484">
        <v>560.30951427696016</v>
      </c>
      <c r="AS88" s="484">
        <v>1082.5947589981772</v>
      </c>
      <c r="AT88" s="484">
        <v>134.70533697230857</v>
      </c>
      <c r="AU88" s="480">
        <v>1217.3000959704857</v>
      </c>
    </row>
    <row r="89" spans="1:47">
      <c r="A89" s="439">
        <v>239</v>
      </c>
      <c r="B89" s="414">
        <v>11</v>
      </c>
      <c r="C89" s="432" t="s">
        <v>102</v>
      </c>
      <c r="D89" s="20">
        <v>1985</v>
      </c>
      <c r="E89" s="20">
        <v>265.37863979848873</v>
      </c>
      <c r="F89" s="20">
        <v>75.251425692695207</v>
      </c>
      <c r="G89" s="20">
        <v>374.86402518891686</v>
      </c>
      <c r="H89" s="20">
        <v>382.45263476070528</v>
      </c>
      <c r="I89" s="20">
        <v>60.930579345088162</v>
      </c>
      <c r="J89" s="20">
        <v>38.754377833753146</v>
      </c>
      <c r="K89" s="482">
        <v>1197.6316826196473</v>
      </c>
      <c r="L89" s="20">
        <v>61.057216656343016</v>
      </c>
      <c r="M89" s="20">
        <v>0</v>
      </c>
      <c r="N89" s="20">
        <v>0</v>
      </c>
      <c r="O89" s="20">
        <v>70.373340050377834</v>
      </c>
      <c r="P89" s="20">
        <v>200.85843894112227</v>
      </c>
      <c r="Q89" s="20">
        <v>0</v>
      </c>
      <c r="R89" s="20">
        <v>0</v>
      </c>
      <c r="S89" s="20">
        <v>41.124825330691358</v>
      </c>
      <c r="T89" s="20">
        <v>35.312357682619648</v>
      </c>
      <c r="U89" s="482">
        <v>408.72617866115411</v>
      </c>
      <c r="V89" s="482">
        <v>1606.3578612808014</v>
      </c>
      <c r="W89" s="483">
        <v>-1516.36</v>
      </c>
      <c r="X89" s="483">
        <v>89.997861280801544</v>
      </c>
      <c r="Y89" s="15">
        <v>312.97146600000008</v>
      </c>
      <c r="Z89" s="15">
        <v>0</v>
      </c>
      <c r="AA89" s="15">
        <v>18.196380657357413</v>
      </c>
      <c r="AB89" s="15">
        <v>17.150356747615838</v>
      </c>
      <c r="AC89" s="15">
        <v>0</v>
      </c>
      <c r="AD89" s="483">
        <v>348.3182034049733</v>
      </c>
      <c r="AE89" s="15">
        <v>-0.01</v>
      </c>
      <c r="AF89" s="15">
        <v>-26.8</v>
      </c>
      <c r="AG89" s="15">
        <v>-36.422949622166243</v>
      </c>
      <c r="AH89" s="15">
        <v>138.76765950627342</v>
      </c>
      <c r="AI89" s="15">
        <v>-81.154591616648617</v>
      </c>
      <c r="AJ89" s="15">
        <v>-29.8</v>
      </c>
      <c r="AK89" s="15">
        <v>-11.42</v>
      </c>
      <c r="AL89" s="15">
        <v>-6.2714750423418408</v>
      </c>
      <c r="AM89" s="15">
        <v>-3.94</v>
      </c>
      <c r="AN89" s="15">
        <v>26.691871126778793</v>
      </c>
      <c r="AO89" s="15">
        <v>-2.8203958388468982</v>
      </c>
      <c r="AP89" s="483">
        <v>-36.919881486951382</v>
      </c>
      <c r="AQ89" s="479">
        <v>401.39618319882345</v>
      </c>
      <c r="AR89" s="484">
        <v>-111.7475314772564</v>
      </c>
      <c r="AS89" s="484">
        <v>289.64865172156732</v>
      </c>
      <c r="AT89" s="484">
        <v>166.36557149504256</v>
      </c>
      <c r="AU89" s="480">
        <v>456.01422321660988</v>
      </c>
    </row>
    <row r="90" spans="1:47">
      <c r="A90" s="439">
        <v>240</v>
      </c>
      <c r="B90" s="414">
        <v>19</v>
      </c>
      <c r="C90" s="432" t="s">
        <v>103</v>
      </c>
      <c r="D90" s="20">
        <v>19402</v>
      </c>
      <c r="E90" s="20">
        <v>348.88564632512117</v>
      </c>
      <c r="F90" s="20">
        <v>75.064286156066373</v>
      </c>
      <c r="G90" s="20">
        <v>473.42012369858776</v>
      </c>
      <c r="H90" s="20">
        <v>475.13011029790744</v>
      </c>
      <c r="I90" s="20">
        <v>58.96205751984332</v>
      </c>
      <c r="J90" s="20">
        <v>45.409086692093595</v>
      </c>
      <c r="K90" s="482">
        <v>1476.8713106896196</v>
      </c>
      <c r="L90" s="20">
        <v>97.955174570466781</v>
      </c>
      <c r="M90" s="20">
        <v>0</v>
      </c>
      <c r="N90" s="20">
        <v>0</v>
      </c>
      <c r="O90" s="20">
        <v>138.31783939800022</v>
      </c>
      <c r="P90" s="20">
        <v>4.0589453143914316</v>
      </c>
      <c r="Q90" s="20">
        <v>0</v>
      </c>
      <c r="R90" s="20">
        <v>0</v>
      </c>
      <c r="S90" s="20">
        <v>33.327379451700082</v>
      </c>
      <c r="T90" s="20">
        <v>65.334223361852736</v>
      </c>
      <c r="U90" s="482">
        <v>338.99356209641121</v>
      </c>
      <c r="V90" s="482">
        <v>1815.8648727860309</v>
      </c>
      <c r="W90" s="483">
        <v>-1516.36</v>
      </c>
      <c r="X90" s="483">
        <v>299.504872786031</v>
      </c>
      <c r="Y90" s="15">
        <v>7.9328383333333345</v>
      </c>
      <c r="Z90" s="15">
        <v>0</v>
      </c>
      <c r="AA90" s="15">
        <v>16.600036333826694</v>
      </c>
      <c r="AB90" s="15">
        <v>20.283575632280634</v>
      </c>
      <c r="AC90" s="15">
        <v>0</v>
      </c>
      <c r="AD90" s="483">
        <v>44.81645029944066</v>
      </c>
      <c r="AE90" s="15">
        <v>-0.01</v>
      </c>
      <c r="AF90" s="15">
        <v>-26.8</v>
      </c>
      <c r="AG90" s="15">
        <v>-67.935121585403564</v>
      </c>
      <c r="AH90" s="15">
        <v>-408.12726631768516</v>
      </c>
      <c r="AI90" s="15">
        <v>-218.53440479309191</v>
      </c>
      <c r="AJ90" s="15">
        <v>-29.799999999999997</v>
      </c>
      <c r="AK90" s="15">
        <v>-11.42</v>
      </c>
      <c r="AL90" s="15">
        <v>0</v>
      </c>
      <c r="AM90" s="15">
        <v>-3.9400000000000004</v>
      </c>
      <c r="AN90" s="15">
        <v>55.480996780917984</v>
      </c>
      <c r="AO90" s="15">
        <v>13.325812990630778</v>
      </c>
      <c r="AP90" s="483">
        <v>-701.49998292463181</v>
      </c>
      <c r="AQ90" s="479">
        <v>-357.1786598391601</v>
      </c>
      <c r="AR90" s="484">
        <v>115.40148078923997</v>
      </c>
      <c r="AS90" s="484">
        <v>-241.77717904992045</v>
      </c>
      <c r="AT90" s="484">
        <v>101.08942822610356</v>
      </c>
      <c r="AU90" s="480">
        <v>-140.68775082381688</v>
      </c>
    </row>
    <row r="91" spans="1:47">
      <c r="A91" s="439">
        <v>241</v>
      </c>
      <c r="B91" s="414">
        <v>19</v>
      </c>
      <c r="C91" s="432" t="s">
        <v>104</v>
      </c>
      <c r="D91" s="20">
        <v>7604</v>
      </c>
      <c r="E91" s="20">
        <v>412.1936835875855</v>
      </c>
      <c r="F91" s="20">
        <v>95.765207785376106</v>
      </c>
      <c r="G91" s="20">
        <v>554.52334429247765</v>
      </c>
      <c r="H91" s="20">
        <v>533.06383745397159</v>
      </c>
      <c r="I91" s="20">
        <v>57.323903208837457</v>
      </c>
      <c r="J91" s="20">
        <v>45.445432667017357</v>
      </c>
      <c r="K91" s="482">
        <v>1698.3154089952659</v>
      </c>
      <c r="L91" s="20">
        <v>53.689068439704201</v>
      </c>
      <c r="M91" s="20">
        <v>0</v>
      </c>
      <c r="N91" s="20">
        <v>0</v>
      </c>
      <c r="O91" s="20">
        <v>28.202961599158339</v>
      </c>
      <c r="P91" s="20">
        <v>68.111699215728649</v>
      </c>
      <c r="Q91" s="20">
        <v>0</v>
      </c>
      <c r="R91" s="20">
        <v>0</v>
      </c>
      <c r="S91" s="20">
        <v>17.908620882493537</v>
      </c>
      <c r="T91" s="20">
        <v>39.904140474311767</v>
      </c>
      <c r="U91" s="482">
        <v>207.81649061139649</v>
      </c>
      <c r="V91" s="482">
        <v>1906.1318996066625</v>
      </c>
      <c r="W91" s="483">
        <v>-1516.36</v>
      </c>
      <c r="X91" s="483">
        <v>389.7718996066626</v>
      </c>
      <c r="Y91" s="15">
        <v>6.1637650000000006</v>
      </c>
      <c r="Z91" s="15">
        <v>0</v>
      </c>
      <c r="AA91" s="15">
        <v>12.405709139915192</v>
      </c>
      <c r="AB91" s="15">
        <v>20.180013202945208</v>
      </c>
      <c r="AC91" s="15">
        <v>0</v>
      </c>
      <c r="AD91" s="483">
        <v>38.749487342860398</v>
      </c>
      <c r="AE91" s="15">
        <v>-0.01</v>
      </c>
      <c r="AF91" s="15">
        <v>-26.8</v>
      </c>
      <c r="AG91" s="15">
        <v>-21.325778537611782</v>
      </c>
      <c r="AH91" s="15">
        <v>-228.01446628902579</v>
      </c>
      <c r="AI91" s="15">
        <v>-120.92466402804131</v>
      </c>
      <c r="AJ91" s="15">
        <v>-29.8</v>
      </c>
      <c r="AK91" s="15">
        <v>-11.42</v>
      </c>
      <c r="AL91" s="15">
        <v>-5.2546586457822642</v>
      </c>
      <c r="AM91" s="15">
        <v>-3.94</v>
      </c>
      <c r="AN91" s="15">
        <v>39.328348906174377</v>
      </c>
      <c r="AO91" s="15">
        <v>2.4077938804826222</v>
      </c>
      <c r="AP91" s="483">
        <v>-409.49342471380425</v>
      </c>
      <c r="AQ91" s="479">
        <v>19.027962235718746</v>
      </c>
      <c r="AR91" s="484">
        <v>223.65893067736792</v>
      </c>
      <c r="AS91" s="484">
        <v>242.6868929130865</v>
      </c>
      <c r="AT91" s="484">
        <v>72.848283065516213</v>
      </c>
      <c r="AU91" s="480">
        <v>315.53517597860269</v>
      </c>
    </row>
    <row r="92" spans="1:47">
      <c r="A92" s="439">
        <v>244</v>
      </c>
      <c r="B92" s="414">
        <v>17</v>
      </c>
      <c r="C92" s="432" t="s">
        <v>105</v>
      </c>
      <c r="D92" s="20">
        <v>19657</v>
      </c>
      <c r="E92" s="20">
        <v>677.55346034491538</v>
      </c>
      <c r="F92" s="20">
        <v>128.23358599989822</v>
      </c>
      <c r="G92" s="20">
        <v>768.07917332248053</v>
      </c>
      <c r="H92" s="20">
        <v>720.69115836597643</v>
      </c>
      <c r="I92" s="20">
        <v>52.222585338556236</v>
      </c>
      <c r="J92" s="20">
        <v>48.217878109579281</v>
      </c>
      <c r="K92" s="482">
        <v>2394.9978414814063</v>
      </c>
      <c r="L92" s="20">
        <v>60.604734257026848</v>
      </c>
      <c r="M92" s="20">
        <v>0</v>
      </c>
      <c r="N92" s="20">
        <v>0</v>
      </c>
      <c r="O92" s="20">
        <v>30.027165895100982</v>
      </c>
      <c r="P92" s="20">
        <v>4.6262619167512185</v>
      </c>
      <c r="Q92" s="20">
        <v>0</v>
      </c>
      <c r="R92" s="20">
        <v>0</v>
      </c>
      <c r="S92" s="20">
        <v>11.743743567386472</v>
      </c>
      <c r="T92" s="20">
        <v>38.972549515863733</v>
      </c>
      <c r="U92" s="482">
        <v>145.97445515212925</v>
      </c>
      <c r="V92" s="482">
        <v>2540.9722966335357</v>
      </c>
      <c r="W92" s="483">
        <v>-1516.36</v>
      </c>
      <c r="X92" s="483">
        <v>1024.6122966335358</v>
      </c>
      <c r="Y92" s="15">
        <v>0</v>
      </c>
      <c r="Z92" s="15">
        <v>0</v>
      </c>
      <c r="AA92" s="15">
        <v>11.585545510079433</v>
      </c>
      <c r="AB92" s="15">
        <v>22.341886860263436</v>
      </c>
      <c r="AC92" s="15">
        <v>10.272572693240742</v>
      </c>
      <c r="AD92" s="483">
        <v>44.20000506358361</v>
      </c>
      <c r="AE92" s="15">
        <v>-0.01</v>
      </c>
      <c r="AF92" s="15">
        <v>-26.799999999999997</v>
      </c>
      <c r="AG92" s="15">
        <v>-21.35381797832833</v>
      </c>
      <c r="AH92" s="15">
        <v>28.750171878098115</v>
      </c>
      <c r="AI92" s="15">
        <v>-4.1499479379846003</v>
      </c>
      <c r="AJ92" s="15">
        <v>-29.799999999999997</v>
      </c>
      <c r="AK92" s="15">
        <v>-11.42</v>
      </c>
      <c r="AL92" s="15">
        <v>-25.969031626432958</v>
      </c>
      <c r="AM92" s="15">
        <v>-3.94</v>
      </c>
      <c r="AN92" s="15">
        <v>33.632511749663479</v>
      </c>
      <c r="AO92" s="15">
        <v>-4.8563837129566672</v>
      </c>
      <c r="AP92" s="483">
        <v>-69.656497627940979</v>
      </c>
      <c r="AQ92" s="479">
        <v>999.15580406917843</v>
      </c>
      <c r="AR92" s="484">
        <v>200.22631039783317</v>
      </c>
      <c r="AS92" s="484">
        <v>1199.3821144670114</v>
      </c>
      <c r="AT92" s="484">
        <v>27.337761542831242</v>
      </c>
      <c r="AU92" s="480">
        <v>1226.7198760098427</v>
      </c>
    </row>
    <row r="93" spans="1:47">
      <c r="A93" s="439">
        <v>245</v>
      </c>
      <c r="B93" s="414">
        <v>1</v>
      </c>
      <c r="C93" s="432" t="s">
        <v>106</v>
      </c>
      <c r="D93" s="20">
        <v>38461</v>
      </c>
      <c r="E93" s="20">
        <v>482.79751306518295</v>
      </c>
      <c r="F93" s="20">
        <v>91.997049478692688</v>
      </c>
      <c r="G93" s="20">
        <v>520.70482800759214</v>
      </c>
      <c r="H93" s="20">
        <v>491.70404045656642</v>
      </c>
      <c r="I93" s="20">
        <v>57.29912586776215</v>
      </c>
      <c r="J93" s="20">
        <v>51.96989131847846</v>
      </c>
      <c r="K93" s="482">
        <v>1696.4724481942749</v>
      </c>
      <c r="L93" s="20">
        <v>79.839873224425233</v>
      </c>
      <c r="M93" s="20">
        <v>0</v>
      </c>
      <c r="N93" s="20">
        <v>0</v>
      </c>
      <c r="O93" s="20">
        <v>340.54014092197292</v>
      </c>
      <c r="P93" s="20">
        <v>0.65776471326010866</v>
      </c>
      <c r="Q93" s="20">
        <v>0</v>
      </c>
      <c r="R93" s="20">
        <v>0</v>
      </c>
      <c r="S93" s="20">
        <v>43.685901187951401</v>
      </c>
      <c r="T93" s="20">
        <v>61.15324261372993</v>
      </c>
      <c r="U93" s="482">
        <v>525.87692266133956</v>
      </c>
      <c r="V93" s="482">
        <v>2222.3493708556143</v>
      </c>
      <c r="W93" s="483">
        <v>-1516.36</v>
      </c>
      <c r="X93" s="483">
        <v>705.98937085561442</v>
      </c>
      <c r="Y93" s="15">
        <v>0</v>
      </c>
      <c r="Z93" s="15">
        <v>0</v>
      </c>
      <c r="AA93" s="15">
        <v>9.9689032433312725</v>
      </c>
      <c r="AB93" s="15">
        <v>20.346049498172455</v>
      </c>
      <c r="AC93" s="15">
        <v>11.967328048212607</v>
      </c>
      <c r="AD93" s="483">
        <v>42.282280789716339</v>
      </c>
      <c r="AE93" s="15">
        <v>-0.01</v>
      </c>
      <c r="AF93" s="15">
        <v>-26.8</v>
      </c>
      <c r="AG93" s="15">
        <v>-120.54381648293077</v>
      </c>
      <c r="AH93" s="15">
        <v>-60.421646273005855</v>
      </c>
      <c r="AI93" s="15">
        <v>-4.140442839844237</v>
      </c>
      <c r="AJ93" s="15">
        <v>-29.8</v>
      </c>
      <c r="AK93" s="15">
        <v>-11.42</v>
      </c>
      <c r="AL93" s="15">
        <v>-12.718213194006736</v>
      </c>
      <c r="AM93" s="15">
        <v>-3.94</v>
      </c>
      <c r="AN93" s="15">
        <v>44.995239330975899</v>
      </c>
      <c r="AO93" s="15">
        <v>-2.1543861363158712</v>
      </c>
      <c r="AP93" s="483">
        <v>-230.69326559512754</v>
      </c>
      <c r="AQ93" s="479">
        <v>517.57838605020322</v>
      </c>
      <c r="AR93" s="484">
        <v>69.813460218855653</v>
      </c>
      <c r="AS93" s="484">
        <v>587.3918462690591</v>
      </c>
      <c r="AT93" s="484">
        <v>72.115025054029161</v>
      </c>
      <c r="AU93" s="480">
        <v>659.50687132308826</v>
      </c>
    </row>
    <row r="94" spans="1:47">
      <c r="A94" s="439">
        <v>249</v>
      </c>
      <c r="B94" s="414">
        <v>13</v>
      </c>
      <c r="C94" s="432" t="s">
        <v>107</v>
      </c>
      <c r="D94" s="20">
        <v>9128</v>
      </c>
      <c r="E94" s="20">
        <v>289.51167944785277</v>
      </c>
      <c r="F94" s="20">
        <v>78.7535889570552</v>
      </c>
      <c r="G94" s="20">
        <v>449.66911590709901</v>
      </c>
      <c r="H94" s="20">
        <v>470.797092462752</v>
      </c>
      <c r="I94" s="20">
        <v>59.625591586327786</v>
      </c>
      <c r="J94" s="20">
        <v>41.359940841367219</v>
      </c>
      <c r="K94" s="482">
        <v>1389.7170092024542</v>
      </c>
      <c r="L94" s="20">
        <v>79.365514678760974</v>
      </c>
      <c r="M94" s="20">
        <v>0</v>
      </c>
      <c r="N94" s="20">
        <v>0</v>
      </c>
      <c r="O94" s="20">
        <v>85.355179666958804</v>
      </c>
      <c r="P94" s="20">
        <v>113.78995868620504</v>
      </c>
      <c r="Q94" s="20">
        <v>0</v>
      </c>
      <c r="R94" s="20">
        <v>0</v>
      </c>
      <c r="S94" s="20">
        <v>34.230457299352004</v>
      </c>
      <c r="T94" s="20">
        <v>57.428276183172663</v>
      </c>
      <c r="U94" s="482">
        <v>370.16938651444946</v>
      </c>
      <c r="V94" s="482">
        <v>1759.8863957169037</v>
      </c>
      <c r="W94" s="483">
        <v>-1516.36</v>
      </c>
      <c r="X94" s="483">
        <v>243.52639571690383</v>
      </c>
      <c r="Y94" s="15">
        <v>51.758831000000015</v>
      </c>
      <c r="Z94" s="15">
        <v>0</v>
      </c>
      <c r="AA94" s="15">
        <v>13.80709603314075</v>
      </c>
      <c r="AB94" s="15">
        <v>15.919813021577054</v>
      </c>
      <c r="AC94" s="15">
        <v>0</v>
      </c>
      <c r="AD94" s="483">
        <v>81.485740054717823</v>
      </c>
      <c r="AE94" s="15">
        <v>-0.01</v>
      </c>
      <c r="AF94" s="15">
        <v>-26.8</v>
      </c>
      <c r="AG94" s="15">
        <v>-42.844696707931639</v>
      </c>
      <c r="AH94" s="15">
        <v>35.254606073010599</v>
      </c>
      <c r="AI94" s="15">
        <v>38.576146723662099</v>
      </c>
      <c r="AJ94" s="15">
        <v>-29.800000000000004</v>
      </c>
      <c r="AK94" s="15">
        <v>-11.42</v>
      </c>
      <c r="AL94" s="15">
        <v>-15.943228555108467</v>
      </c>
      <c r="AM94" s="15">
        <v>-3.94</v>
      </c>
      <c r="AN94" s="15">
        <v>88.874591186860869</v>
      </c>
      <c r="AO94" s="15">
        <v>3.804278008236861</v>
      </c>
      <c r="AP94" s="483">
        <v>32.011696728730328</v>
      </c>
      <c r="AQ94" s="479">
        <v>357.023832500352</v>
      </c>
      <c r="AR94" s="484">
        <v>379.31564487905098</v>
      </c>
      <c r="AS94" s="484">
        <v>736.33947737940287</v>
      </c>
      <c r="AT94" s="484">
        <v>119.60554348504051</v>
      </c>
      <c r="AU94" s="480">
        <v>855.94502086444334</v>
      </c>
    </row>
    <row r="95" spans="1:47">
      <c r="A95" s="439">
        <v>250</v>
      </c>
      <c r="B95" s="414">
        <v>6</v>
      </c>
      <c r="C95" s="432" t="s">
        <v>108</v>
      </c>
      <c r="D95" s="20">
        <v>1703</v>
      </c>
      <c r="E95" s="20">
        <v>299.01196711685259</v>
      </c>
      <c r="F95" s="20">
        <v>49.338179682912504</v>
      </c>
      <c r="G95" s="20">
        <v>432.23955372871399</v>
      </c>
      <c r="H95" s="20">
        <v>461.70384028185555</v>
      </c>
      <c r="I95" s="20">
        <v>59.963546682325308</v>
      </c>
      <c r="J95" s="20">
        <v>41.102196124486198</v>
      </c>
      <c r="K95" s="482">
        <v>1343.359283617146</v>
      </c>
      <c r="L95" s="20">
        <v>50.023940491137346</v>
      </c>
      <c r="M95" s="20">
        <v>0</v>
      </c>
      <c r="N95" s="20">
        <v>0</v>
      </c>
      <c r="O95" s="20">
        <v>41.590886670581327</v>
      </c>
      <c r="P95" s="20">
        <v>173.1854261929598</v>
      </c>
      <c r="Q95" s="20">
        <v>0</v>
      </c>
      <c r="R95" s="20">
        <v>0</v>
      </c>
      <c r="S95" s="20">
        <v>41.985340758259078</v>
      </c>
      <c r="T95" s="20">
        <v>37.471587394793509</v>
      </c>
      <c r="U95" s="482">
        <v>344.25718150773105</v>
      </c>
      <c r="V95" s="482">
        <v>1687.6164651248771</v>
      </c>
      <c r="W95" s="483">
        <v>-1516.36</v>
      </c>
      <c r="X95" s="483">
        <v>171.2564651248772</v>
      </c>
      <c r="Y95" s="15">
        <v>122.20545850000001</v>
      </c>
      <c r="Z95" s="15">
        <v>0</v>
      </c>
      <c r="AA95" s="15">
        <v>11.736283617394712</v>
      </c>
      <c r="AB95" s="15">
        <v>15.410874512918896</v>
      </c>
      <c r="AC95" s="15">
        <v>0</v>
      </c>
      <c r="AD95" s="483">
        <v>149.35261663031361</v>
      </c>
      <c r="AE95" s="15">
        <v>-0.01</v>
      </c>
      <c r="AF95" s="15">
        <v>-26.8</v>
      </c>
      <c r="AG95" s="15">
        <v>-18.520411039342335</v>
      </c>
      <c r="AH95" s="15">
        <v>-19.91336861911795</v>
      </c>
      <c r="AI95" s="15">
        <v>-10.969449601447639</v>
      </c>
      <c r="AJ95" s="15">
        <v>-29.8</v>
      </c>
      <c r="AK95" s="15">
        <v>-11.42</v>
      </c>
      <c r="AL95" s="15">
        <v>-15.765984183886134</v>
      </c>
      <c r="AM95" s="15">
        <v>-3.94</v>
      </c>
      <c r="AN95" s="15">
        <v>56.398493362575053</v>
      </c>
      <c r="AO95" s="15">
        <v>2.6811700534984957</v>
      </c>
      <c r="AP95" s="483">
        <v>-81.799550027720514</v>
      </c>
      <c r="AQ95" s="479">
        <v>238.8095317274703</v>
      </c>
      <c r="AR95" s="484">
        <v>489.34389806294041</v>
      </c>
      <c r="AS95" s="484">
        <v>728.15342979041088</v>
      </c>
      <c r="AT95" s="484">
        <v>206.0906702565496</v>
      </c>
      <c r="AU95" s="480">
        <v>934.24410004696051</v>
      </c>
    </row>
    <row r="96" spans="1:47">
      <c r="A96" s="439">
        <v>256</v>
      </c>
      <c r="B96" s="414">
        <v>13</v>
      </c>
      <c r="C96" s="432" t="s">
        <v>109</v>
      </c>
      <c r="D96" s="20">
        <v>1492</v>
      </c>
      <c r="E96" s="20">
        <v>488.40993967828416</v>
      </c>
      <c r="F96" s="20">
        <v>106.37396782841823</v>
      </c>
      <c r="G96" s="20">
        <v>664.97327077747991</v>
      </c>
      <c r="H96" s="20">
        <v>481.56752010723858</v>
      </c>
      <c r="I96" s="20">
        <v>55.961662198391423</v>
      </c>
      <c r="J96" s="20">
        <v>37.102258713136727</v>
      </c>
      <c r="K96" s="482">
        <v>1834.3886193029489</v>
      </c>
      <c r="L96" s="20">
        <v>78.071178009978567</v>
      </c>
      <c r="M96" s="20">
        <v>0</v>
      </c>
      <c r="N96" s="20">
        <v>0</v>
      </c>
      <c r="O96" s="20">
        <v>23.736353887399464</v>
      </c>
      <c r="P96" s="20">
        <v>254.67693262006469</v>
      </c>
      <c r="Q96" s="20">
        <v>0</v>
      </c>
      <c r="R96" s="20">
        <v>0</v>
      </c>
      <c r="S96" s="20">
        <v>27.488803541432993</v>
      </c>
      <c r="T96" s="20">
        <v>45.63346961572833</v>
      </c>
      <c r="U96" s="482">
        <v>429.60673767460406</v>
      </c>
      <c r="V96" s="482">
        <v>2263.995356977553</v>
      </c>
      <c r="W96" s="483">
        <v>-1516.36</v>
      </c>
      <c r="X96" s="483">
        <v>747.6353569775531</v>
      </c>
      <c r="Y96" s="15">
        <v>337.61644899999999</v>
      </c>
      <c r="Z96" s="15">
        <v>0</v>
      </c>
      <c r="AA96" s="15">
        <v>12.500138462292762</v>
      </c>
      <c r="AB96" s="15">
        <v>20.081871010518828</v>
      </c>
      <c r="AC96" s="15">
        <v>0</v>
      </c>
      <c r="AD96" s="483">
        <v>370.19845847281158</v>
      </c>
      <c r="AE96" s="15">
        <v>-0.01</v>
      </c>
      <c r="AF96" s="15">
        <v>-26.8</v>
      </c>
      <c r="AG96" s="15">
        <v>-16.297734584450403</v>
      </c>
      <c r="AH96" s="15">
        <v>-242.96778539357416</v>
      </c>
      <c r="AI96" s="15">
        <v>-265.0744818252756</v>
      </c>
      <c r="AJ96" s="15">
        <v>-29.8</v>
      </c>
      <c r="AK96" s="15">
        <v>-11.42</v>
      </c>
      <c r="AL96" s="15">
        <v>-26.246847513353782</v>
      </c>
      <c r="AM96" s="15">
        <v>-3.9399999999999995</v>
      </c>
      <c r="AN96" s="15">
        <v>37.948874184258109</v>
      </c>
      <c r="AO96" s="15">
        <v>20.068509652713804</v>
      </c>
      <c r="AP96" s="483">
        <v>-568.27946547968213</v>
      </c>
      <c r="AQ96" s="479">
        <v>549.55434997068255</v>
      </c>
      <c r="AR96" s="484">
        <v>662.65871678907672</v>
      </c>
      <c r="AS96" s="484">
        <v>1212.2130667597596</v>
      </c>
      <c r="AT96" s="484">
        <v>180.70513378306947</v>
      </c>
      <c r="AU96" s="480">
        <v>1392.918200542829</v>
      </c>
    </row>
    <row r="97" spans="1:47">
      <c r="A97" s="439">
        <v>257</v>
      </c>
      <c r="B97" s="414">
        <v>1</v>
      </c>
      <c r="C97" s="432" t="s">
        <v>110</v>
      </c>
      <c r="D97" s="20">
        <v>41635</v>
      </c>
      <c r="E97" s="20">
        <v>507.77713174012257</v>
      </c>
      <c r="F97" s="20">
        <v>100.23149657739881</v>
      </c>
      <c r="G97" s="20">
        <v>589.01077098594931</v>
      </c>
      <c r="H97" s="20">
        <v>579.57757655818421</v>
      </c>
      <c r="I97" s="20">
        <v>56.010885072655221</v>
      </c>
      <c r="J97" s="20">
        <v>52.265136783955803</v>
      </c>
      <c r="K97" s="482">
        <v>1884.8729977182661</v>
      </c>
      <c r="L97" s="20">
        <v>59.931631383573048</v>
      </c>
      <c r="M97" s="20">
        <v>22.077999999999999</v>
      </c>
      <c r="N97" s="20">
        <v>42.735469004443381</v>
      </c>
      <c r="O97" s="20">
        <v>254.09246931668071</v>
      </c>
      <c r="P97" s="20">
        <v>7.2821280755213529</v>
      </c>
      <c r="Q97" s="20">
        <v>0</v>
      </c>
      <c r="R97" s="20">
        <v>4.8814314879308274</v>
      </c>
      <c r="S97" s="20">
        <v>31.298811060886205</v>
      </c>
      <c r="T97" s="20">
        <v>43.639812017133018</v>
      </c>
      <c r="U97" s="482">
        <v>465.93975234616852</v>
      </c>
      <c r="V97" s="482">
        <v>2350.8127500644346</v>
      </c>
      <c r="W97" s="483">
        <v>-1516.36</v>
      </c>
      <c r="X97" s="483">
        <v>834.45275006443467</v>
      </c>
      <c r="Y97" s="15">
        <v>0</v>
      </c>
      <c r="Z97" s="15">
        <v>0</v>
      </c>
      <c r="AA97" s="15">
        <v>7.6218739278278109</v>
      </c>
      <c r="AB97" s="15">
        <v>20.642754365825244</v>
      </c>
      <c r="AC97" s="15">
        <v>10.786300347828199</v>
      </c>
      <c r="AD97" s="483">
        <v>39.050928641481249</v>
      </c>
      <c r="AE97" s="15">
        <v>-0.01</v>
      </c>
      <c r="AF97" s="15">
        <v>-26.8</v>
      </c>
      <c r="AG97" s="15">
        <v>-61.018289634922546</v>
      </c>
      <c r="AH97" s="15">
        <v>161.64712341428032</v>
      </c>
      <c r="AI97" s="15">
        <v>63.35205073743667</v>
      </c>
      <c r="AJ97" s="15">
        <v>-29.8</v>
      </c>
      <c r="AK97" s="15">
        <v>-11.42</v>
      </c>
      <c r="AL97" s="15">
        <v>-20.380008668987337</v>
      </c>
      <c r="AM97" s="15">
        <v>-3.94</v>
      </c>
      <c r="AN97" s="15">
        <v>28.915580658925034</v>
      </c>
      <c r="AO97" s="15">
        <v>-3.9091998397620955</v>
      </c>
      <c r="AP97" s="483">
        <v>92.897256666970051</v>
      </c>
      <c r="AQ97" s="479">
        <v>966.4009353728859</v>
      </c>
      <c r="AR97" s="484">
        <v>-25.148360310134237</v>
      </c>
      <c r="AS97" s="484">
        <v>941.25257506275148</v>
      </c>
      <c r="AT97" s="484">
        <v>59.85983466482574</v>
      </c>
      <c r="AU97" s="480">
        <v>1001.1124097275772</v>
      </c>
    </row>
    <row r="98" spans="1:47">
      <c r="A98" s="439">
        <v>260</v>
      </c>
      <c r="B98" s="414">
        <v>12</v>
      </c>
      <c r="C98" s="432" t="s">
        <v>111</v>
      </c>
      <c r="D98" s="20">
        <v>9566</v>
      </c>
      <c r="E98" s="20">
        <v>239.54403198829186</v>
      </c>
      <c r="F98" s="20">
        <v>52.700974283922221</v>
      </c>
      <c r="G98" s="20">
        <v>406.49688270959649</v>
      </c>
      <c r="H98" s="20">
        <v>393.9712774409366</v>
      </c>
      <c r="I98" s="20">
        <v>60.968705833159106</v>
      </c>
      <c r="J98" s="20">
        <v>39.638251097637458</v>
      </c>
      <c r="K98" s="482">
        <v>1193.320123353544</v>
      </c>
      <c r="L98" s="20">
        <v>110.76863555737044</v>
      </c>
      <c r="M98" s="20">
        <v>0</v>
      </c>
      <c r="N98" s="20">
        <v>0</v>
      </c>
      <c r="O98" s="20">
        <v>168.03587288312772</v>
      </c>
      <c r="P98" s="20">
        <v>108.21905446910644</v>
      </c>
      <c r="Q98" s="20">
        <v>0</v>
      </c>
      <c r="R98" s="20">
        <v>11.85123562617604</v>
      </c>
      <c r="S98" s="20">
        <v>37.066529521582837</v>
      </c>
      <c r="T98" s="20">
        <v>63.084933444839365</v>
      </c>
      <c r="U98" s="482">
        <v>499.02626150220289</v>
      </c>
      <c r="V98" s="482">
        <v>1692.3463848557469</v>
      </c>
      <c r="W98" s="483">
        <v>-1516.36</v>
      </c>
      <c r="X98" s="483">
        <v>175.98638485574702</v>
      </c>
      <c r="Y98" s="15">
        <v>121.89139200000002</v>
      </c>
      <c r="Z98" s="15">
        <v>0</v>
      </c>
      <c r="AA98" s="15">
        <v>14.038390258686292</v>
      </c>
      <c r="AB98" s="15">
        <v>18.152492252490365</v>
      </c>
      <c r="AC98" s="15">
        <v>0</v>
      </c>
      <c r="AD98" s="483">
        <v>154.08227451117668</v>
      </c>
      <c r="AE98" s="15">
        <v>-0.01</v>
      </c>
      <c r="AF98" s="15">
        <v>-26.8</v>
      </c>
      <c r="AG98" s="15">
        <v>-33.551029683253191</v>
      </c>
      <c r="AH98" s="15">
        <v>294.89788962767994</v>
      </c>
      <c r="AI98" s="15">
        <v>137.36698982324603</v>
      </c>
      <c r="AJ98" s="15">
        <v>-29.799999999999997</v>
      </c>
      <c r="AK98" s="15">
        <v>-11.42</v>
      </c>
      <c r="AL98" s="15">
        <v>-27.432002044211636</v>
      </c>
      <c r="AM98" s="15">
        <v>-3.94</v>
      </c>
      <c r="AN98" s="15">
        <v>47.348599389752145</v>
      </c>
      <c r="AO98" s="15">
        <v>16.724138163337916</v>
      </c>
      <c r="AP98" s="483">
        <v>359.6445852765512</v>
      </c>
      <c r="AQ98" s="479">
        <v>689.71324464347492</v>
      </c>
      <c r="AR98" s="484">
        <v>577.23629314216646</v>
      </c>
      <c r="AS98" s="484">
        <v>1266.949537785641</v>
      </c>
      <c r="AT98" s="484">
        <v>178.43506326060773</v>
      </c>
      <c r="AU98" s="480">
        <v>1445.3846010462487</v>
      </c>
    </row>
    <row r="99" spans="1:47">
      <c r="A99" s="439">
        <v>261</v>
      </c>
      <c r="B99" s="414">
        <v>19</v>
      </c>
      <c r="C99" s="432" t="s">
        <v>112</v>
      </c>
      <c r="D99" s="20">
        <v>6837</v>
      </c>
      <c r="E99" s="20">
        <v>446.87791136463363</v>
      </c>
      <c r="F99" s="20">
        <v>65.543694602896011</v>
      </c>
      <c r="G99" s="20">
        <v>507.89679976597921</v>
      </c>
      <c r="H99" s="20">
        <v>422.34189556823168</v>
      </c>
      <c r="I99" s="20">
        <v>58.236606698844518</v>
      </c>
      <c r="J99" s="20">
        <v>52.811736141582564</v>
      </c>
      <c r="K99" s="482">
        <v>1553.7086441421677</v>
      </c>
      <c r="L99" s="20">
        <v>55.328465000612674</v>
      </c>
      <c r="M99" s="20">
        <v>0</v>
      </c>
      <c r="N99" s="20">
        <v>0</v>
      </c>
      <c r="O99" s="20">
        <v>108.77686704695043</v>
      </c>
      <c r="P99" s="20">
        <v>891</v>
      </c>
      <c r="Q99" s="20">
        <v>0</v>
      </c>
      <c r="R99" s="20">
        <v>0</v>
      </c>
      <c r="S99" s="20">
        <v>26.025435621536886</v>
      </c>
      <c r="T99" s="20">
        <v>44.876814270391499</v>
      </c>
      <c r="U99" s="482">
        <v>1126.0075819394915</v>
      </c>
      <c r="V99" s="482">
        <v>2679.7162260816594</v>
      </c>
      <c r="W99" s="483">
        <v>-1516.36</v>
      </c>
      <c r="X99" s="483">
        <v>1163.3562260816595</v>
      </c>
      <c r="Y99" s="15">
        <v>327.29088300000006</v>
      </c>
      <c r="Z99" s="15">
        <v>0</v>
      </c>
      <c r="AA99" s="15">
        <v>16.104814748085357</v>
      </c>
      <c r="AB99" s="15">
        <v>16.751342706743028</v>
      </c>
      <c r="AC99" s="15">
        <v>17.418940952532221</v>
      </c>
      <c r="AD99" s="483">
        <v>377.56598140736071</v>
      </c>
      <c r="AE99" s="15">
        <v>-0.01</v>
      </c>
      <c r="AF99" s="15">
        <v>-26.8</v>
      </c>
      <c r="AG99" s="15">
        <v>-9.750367193213398</v>
      </c>
      <c r="AH99" s="15">
        <v>89.303213069449598</v>
      </c>
      <c r="AI99" s="15">
        <v>236.08505864451729</v>
      </c>
      <c r="AJ99" s="15">
        <v>-29.8</v>
      </c>
      <c r="AK99" s="15">
        <v>-11.42</v>
      </c>
      <c r="AL99" s="15">
        <v>-36.596259161184562</v>
      </c>
      <c r="AM99" s="15">
        <v>-3.94</v>
      </c>
      <c r="AN99" s="15">
        <v>31.784132888762905</v>
      </c>
      <c r="AO99" s="15">
        <v>5.3756637551719866</v>
      </c>
      <c r="AP99" s="483">
        <v>240.49144200350378</v>
      </c>
      <c r="AQ99" s="479">
        <v>1781.413649492524</v>
      </c>
      <c r="AR99" s="484">
        <v>-91.212053771594327</v>
      </c>
      <c r="AS99" s="484">
        <v>1690.2015957209296</v>
      </c>
      <c r="AT99" s="484">
        <v>122.60173949258136</v>
      </c>
      <c r="AU99" s="480">
        <v>1812.803335213511</v>
      </c>
    </row>
    <row r="100" spans="1:47">
      <c r="A100" s="439">
        <v>263</v>
      </c>
      <c r="B100" s="414">
        <v>11</v>
      </c>
      <c r="C100" s="432" t="s">
        <v>113</v>
      </c>
      <c r="D100" s="20">
        <v>7354</v>
      </c>
      <c r="E100" s="20">
        <v>410.68613543649718</v>
      </c>
      <c r="F100" s="20">
        <v>87.595284199075323</v>
      </c>
      <c r="G100" s="20">
        <v>490.68665080228448</v>
      </c>
      <c r="H100" s="20">
        <v>457.17049768833289</v>
      </c>
      <c r="I100" s="20">
        <v>58.328833288006528</v>
      </c>
      <c r="J100" s="20">
        <v>42.407941256459068</v>
      </c>
      <c r="K100" s="482">
        <v>1546.8753426706555</v>
      </c>
      <c r="L100" s="20">
        <v>72.993821677861078</v>
      </c>
      <c r="M100" s="20">
        <v>0</v>
      </c>
      <c r="N100" s="20">
        <v>0</v>
      </c>
      <c r="O100" s="20">
        <v>40.3983519173239</v>
      </c>
      <c r="P100" s="20">
        <v>149.13564899715954</v>
      </c>
      <c r="Q100" s="20">
        <v>0</v>
      </c>
      <c r="R100" s="20">
        <v>0</v>
      </c>
      <c r="S100" s="20">
        <v>28.690180116191797</v>
      </c>
      <c r="T100" s="20">
        <v>45.283410615538038</v>
      </c>
      <c r="U100" s="482">
        <v>336.50141332407435</v>
      </c>
      <c r="V100" s="482">
        <v>1883.3767559947298</v>
      </c>
      <c r="W100" s="483">
        <v>-1516.36</v>
      </c>
      <c r="X100" s="483">
        <v>367.01675599472992</v>
      </c>
      <c r="Y100" s="15">
        <v>55.967658000000007</v>
      </c>
      <c r="Z100" s="15">
        <v>0</v>
      </c>
      <c r="AA100" s="15">
        <v>11.584301637017239</v>
      </c>
      <c r="AB100" s="15">
        <v>19.824680432711762</v>
      </c>
      <c r="AC100" s="15">
        <v>0</v>
      </c>
      <c r="AD100" s="483">
        <v>87.376640069729007</v>
      </c>
      <c r="AE100" s="15">
        <v>-0.01</v>
      </c>
      <c r="AF100" s="15">
        <v>-26.8</v>
      </c>
      <c r="AG100" s="15">
        <v>-39.084549014141963</v>
      </c>
      <c r="AH100" s="15">
        <v>149.62999000857724</v>
      </c>
      <c r="AI100" s="15">
        <v>30.626214297478811</v>
      </c>
      <c r="AJ100" s="15">
        <v>-29.8</v>
      </c>
      <c r="AK100" s="15">
        <v>-11.42</v>
      </c>
      <c r="AL100" s="15">
        <v>-26.215596738637675</v>
      </c>
      <c r="AM100" s="15">
        <v>-3.94</v>
      </c>
      <c r="AN100" s="15">
        <v>43.713310677033157</v>
      </c>
      <c r="AO100" s="15">
        <v>3.6056602228245458</v>
      </c>
      <c r="AP100" s="483">
        <v>86.565029453134144</v>
      </c>
      <c r="AQ100" s="479">
        <v>540.95842551759301</v>
      </c>
      <c r="AR100" s="484">
        <v>669.81132133725373</v>
      </c>
      <c r="AS100" s="484">
        <v>1210.769746854847</v>
      </c>
      <c r="AT100" s="484">
        <v>188.52246938587584</v>
      </c>
      <c r="AU100" s="480">
        <v>1399.2922162407228</v>
      </c>
    </row>
    <row r="101" spans="1:47">
      <c r="A101" s="439">
        <v>265</v>
      </c>
      <c r="B101" s="414">
        <v>13</v>
      </c>
      <c r="C101" s="432" t="s">
        <v>114</v>
      </c>
      <c r="D101" s="20">
        <v>1011</v>
      </c>
      <c r="E101" s="20">
        <v>356.04748763600395</v>
      </c>
      <c r="F101" s="20">
        <v>110.81163204747774</v>
      </c>
      <c r="G101" s="20">
        <v>419.44598417408508</v>
      </c>
      <c r="H101" s="20">
        <v>321.81792284866469</v>
      </c>
      <c r="I101" s="20">
        <v>59.883600395647875</v>
      </c>
      <c r="J101" s="20">
        <v>38.902096933728977</v>
      </c>
      <c r="K101" s="482">
        <v>1306.9087240356082</v>
      </c>
      <c r="L101" s="20">
        <v>80.859646200819313</v>
      </c>
      <c r="M101" s="20">
        <v>0</v>
      </c>
      <c r="N101" s="20">
        <v>0</v>
      </c>
      <c r="O101" s="20">
        <v>42.813610286844707</v>
      </c>
      <c r="P101" s="20">
        <v>395.23165498477357</v>
      </c>
      <c r="Q101" s="20">
        <v>0</v>
      </c>
      <c r="R101" s="20">
        <v>27.013016815034618</v>
      </c>
      <c r="S101" s="20">
        <v>45.937920085456966</v>
      </c>
      <c r="T101" s="20">
        <v>49.389997527200798</v>
      </c>
      <c r="U101" s="482">
        <v>641.24584590013001</v>
      </c>
      <c r="V101" s="482">
        <v>1948.1545699357382</v>
      </c>
      <c r="W101" s="483">
        <v>-1516.36</v>
      </c>
      <c r="X101" s="483">
        <v>431.79456993573831</v>
      </c>
      <c r="Y101" s="15">
        <v>344.55278400000003</v>
      </c>
      <c r="Z101" s="15">
        <v>0</v>
      </c>
      <c r="AA101" s="15">
        <v>9.9513690171987523</v>
      </c>
      <c r="AB101" s="15">
        <v>16.835323069647167</v>
      </c>
      <c r="AC101" s="15">
        <v>0</v>
      </c>
      <c r="AD101" s="483">
        <v>371.33947608684593</v>
      </c>
      <c r="AE101" s="15">
        <v>-0.01</v>
      </c>
      <c r="AF101" s="15">
        <v>-26.8</v>
      </c>
      <c r="AG101" s="15">
        <v>-32.391493570722055</v>
      </c>
      <c r="AH101" s="15">
        <v>401.25923557486578</v>
      </c>
      <c r="AI101" s="15">
        <v>131.65475704232804</v>
      </c>
      <c r="AJ101" s="15">
        <v>-29.8</v>
      </c>
      <c r="AK101" s="15">
        <v>-11.42</v>
      </c>
      <c r="AL101" s="15">
        <v>-36.935846238416055</v>
      </c>
      <c r="AM101" s="15">
        <v>-3.94</v>
      </c>
      <c r="AN101" s="15">
        <v>41.383161463044914</v>
      </c>
      <c r="AO101" s="15">
        <v>1.918397431871244</v>
      </c>
      <c r="AP101" s="483">
        <v>431.17821170297196</v>
      </c>
      <c r="AQ101" s="479">
        <v>1234.3122577255563</v>
      </c>
      <c r="AR101" s="484">
        <v>471.57319839473547</v>
      </c>
      <c r="AS101" s="484">
        <v>1705.8854561202916</v>
      </c>
      <c r="AT101" s="484">
        <v>187.22106910880569</v>
      </c>
      <c r="AU101" s="480">
        <v>1893.1065252290973</v>
      </c>
    </row>
    <row r="102" spans="1:47">
      <c r="A102" s="439">
        <v>271</v>
      </c>
      <c r="B102" s="414">
        <v>4</v>
      </c>
      <c r="C102" s="432" t="s">
        <v>115</v>
      </c>
      <c r="D102" s="20">
        <v>6668</v>
      </c>
      <c r="E102" s="20">
        <v>323.90282843431316</v>
      </c>
      <c r="F102" s="20">
        <v>72.805302939412115</v>
      </c>
      <c r="G102" s="20">
        <v>425.97497750449907</v>
      </c>
      <c r="H102" s="20">
        <v>396.450674865027</v>
      </c>
      <c r="I102" s="20">
        <v>59.980563887222552</v>
      </c>
      <c r="J102" s="20">
        <v>44.809068686262748</v>
      </c>
      <c r="K102" s="482">
        <v>1323.9234163167366</v>
      </c>
      <c r="L102" s="20">
        <v>64.393176488113596</v>
      </c>
      <c r="M102" s="20">
        <v>0</v>
      </c>
      <c r="N102" s="20">
        <v>0</v>
      </c>
      <c r="O102" s="20">
        <v>71.700305938812235</v>
      </c>
      <c r="P102" s="20">
        <v>59.487794804821625</v>
      </c>
      <c r="Q102" s="20">
        <v>0</v>
      </c>
      <c r="R102" s="20">
        <v>0</v>
      </c>
      <c r="S102" s="20">
        <v>32.230439733870391</v>
      </c>
      <c r="T102" s="20">
        <v>46.739514847030598</v>
      </c>
      <c r="U102" s="482">
        <v>274.55123181264844</v>
      </c>
      <c r="V102" s="482">
        <v>1598.4746481293851</v>
      </c>
      <c r="W102" s="483">
        <v>-1516.36</v>
      </c>
      <c r="X102" s="483">
        <v>82.114648129385159</v>
      </c>
      <c r="Y102" s="15">
        <v>0</v>
      </c>
      <c r="Z102" s="15">
        <v>0</v>
      </c>
      <c r="AA102" s="15">
        <v>12.293129601072589</v>
      </c>
      <c r="AB102" s="15">
        <v>17.780815538812401</v>
      </c>
      <c r="AC102" s="15">
        <v>0</v>
      </c>
      <c r="AD102" s="483">
        <v>30.073945139884991</v>
      </c>
      <c r="AE102" s="15">
        <v>-0.01</v>
      </c>
      <c r="AF102" s="15">
        <v>-26.8</v>
      </c>
      <c r="AG102" s="15">
        <v>-40.912743326334734</v>
      </c>
      <c r="AH102" s="15">
        <v>-104.29163565485335</v>
      </c>
      <c r="AI102" s="15">
        <v>-30.05935170936035</v>
      </c>
      <c r="AJ102" s="15">
        <v>-29.8</v>
      </c>
      <c r="AK102" s="15">
        <v>-11.42</v>
      </c>
      <c r="AL102" s="15">
        <v>-8.9615618970480959</v>
      </c>
      <c r="AM102" s="15">
        <v>-3.94</v>
      </c>
      <c r="AN102" s="15">
        <v>73.765323591242023</v>
      </c>
      <c r="AO102" s="15">
        <v>-2.533157389290436</v>
      </c>
      <c r="AP102" s="483">
        <v>-188.70312638564494</v>
      </c>
      <c r="AQ102" s="479">
        <v>-76.514533116374793</v>
      </c>
      <c r="AR102" s="484">
        <v>490.40509367421225</v>
      </c>
      <c r="AS102" s="484">
        <v>413.89056055783749</v>
      </c>
      <c r="AT102" s="484">
        <v>147.59081477266767</v>
      </c>
      <c r="AU102" s="480">
        <v>561.48137533050522</v>
      </c>
    </row>
    <row r="103" spans="1:47">
      <c r="A103" s="439">
        <v>272</v>
      </c>
      <c r="B103" s="414">
        <v>16</v>
      </c>
      <c r="C103" s="432" t="s">
        <v>116</v>
      </c>
      <c r="D103" s="20">
        <v>48367</v>
      </c>
      <c r="E103" s="20">
        <v>528.58817623586333</v>
      </c>
      <c r="F103" s="20">
        <v>103.45962495089627</v>
      </c>
      <c r="G103" s="20">
        <v>618.1946949366303</v>
      </c>
      <c r="H103" s="20">
        <v>558.04889242665456</v>
      </c>
      <c r="I103" s="20">
        <v>55.682707631236177</v>
      </c>
      <c r="J103" s="20">
        <v>47.689754998242599</v>
      </c>
      <c r="K103" s="482">
        <v>1911.6638511795231</v>
      </c>
      <c r="L103" s="20">
        <v>60.935999638600293</v>
      </c>
      <c r="M103" s="20">
        <v>22.077999999999999</v>
      </c>
      <c r="N103" s="20">
        <v>34.755688423925406</v>
      </c>
      <c r="O103" s="20">
        <v>110.52252899704344</v>
      </c>
      <c r="P103" s="20">
        <v>24.690827166124116</v>
      </c>
      <c r="Q103" s="20">
        <v>0</v>
      </c>
      <c r="R103" s="20">
        <v>0</v>
      </c>
      <c r="S103" s="20">
        <v>18.452431285796585</v>
      </c>
      <c r="T103" s="20">
        <v>45.405390297103402</v>
      </c>
      <c r="U103" s="482">
        <v>316.84086580859332</v>
      </c>
      <c r="V103" s="482">
        <v>2228.5047169881163</v>
      </c>
      <c r="W103" s="483">
        <v>-1516.36</v>
      </c>
      <c r="X103" s="483">
        <v>712.14471698811644</v>
      </c>
      <c r="Y103" s="15">
        <v>0</v>
      </c>
      <c r="Z103" s="15">
        <v>0</v>
      </c>
      <c r="AA103" s="15">
        <v>14.794888231396579</v>
      </c>
      <c r="AB103" s="15">
        <v>20.117792609221606</v>
      </c>
      <c r="AC103" s="15">
        <v>3.4932045277433961</v>
      </c>
      <c r="AD103" s="483">
        <v>38.405885368361588</v>
      </c>
      <c r="AE103" s="15">
        <v>-0.01</v>
      </c>
      <c r="AF103" s="15">
        <v>-26.8</v>
      </c>
      <c r="AG103" s="15">
        <v>-37.477953238778504</v>
      </c>
      <c r="AH103" s="15">
        <v>-201.20460528979507</v>
      </c>
      <c r="AI103" s="15">
        <v>-67.816851406426323</v>
      </c>
      <c r="AJ103" s="15">
        <v>-29.8</v>
      </c>
      <c r="AK103" s="15">
        <v>-11.42</v>
      </c>
      <c r="AL103" s="15">
        <v>-13.492619469105584</v>
      </c>
      <c r="AM103" s="15">
        <v>-3.9400000000000004</v>
      </c>
      <c r="AN103" s="15">
        <v>35.641487538675534</v>
      </c>
      <c r="AO103" s="15">
        <v>0.29566005362167103</v>
      </c>
      <c r="AP103" s="483">
        <v>-359.76488181180827</v>
      </c>
      <c r="AQ103" s="479">
        <v>390.78572054466974</v>
      </c>
      <c r="AR103" s="484">
        <v>232.37215077474858</v>
      </c>
      <c r="AS103" s="484">
        <v>623.15787131941863</v>
      </c>
      <c r="AT103" s="484">
        <v>86.621726858438521</v>
      </c>
      <c r="AU103" s="480">
        <v>709.77959817785711</v>
      </c>
    </row>
    <row r="104" spans="1:47">
      <c r="A104" s="439">
        <v>273</v>
      </c>
      <c r="B104" s="414">
        <v>19</v>
      </c>
      <c r="C104" s="432" t="s">
        <v>117</v>
      </c>
      <c r="D104" s="20">
        <v>3987</v>
      </c>
      <c r="E104" s="20">
        <v>416.18918735891651</v>
      </c>
      <c r="F104" s="20">
        <v>77.272144469525955</v>
      </c>
      <c r="G104" s="20">
        <v>559.89848758465007</v>
      </c>
      <c r="H104" s="20">
        <v>513.42954100827694</v>
      </c>
      <c r="I104" s="20">
        <v>57.482116879859539</v>
      </c>
      <c r="J104" s="20">
        <v>46.346072234762971</v>
      </c>
      <c r="K104" s="482">
        <v>1670.6175495359919</v>
      </c>
      <c r="L104" s="20">
        <v>65.248618031918269</v>
      </c>
      <c r="M104" s="20">
        <v>0</v>
      </c>
      <c r="N104" s="20">
        <v>0</v>
      </c>
      <c r="O104" s="20">
        <v>57.736433408577881</v>
      </c>
      <c r="P104" s="20">
        <v>530.02043647300877</v>
      </c>
      <c r="Q104" s="20">
        <v>0</v>
      </c>
      <c r="R104" s="20">
        <v>0</v>
      </c>
      <c r="S104" s="20">
        <v>27.936878213216865</v>
      </c>
      <c r="T104" s="20">
        <v>46.409783044895917</v>
      </c>
      <c r="U104" s="482">
        <v>727.35214917161784</v>
      </c>
      <c r="V104" s="482">
        <v>2397.9696987076095</v>
      </c>
      <c r="W104" s="483">
        <v>-1516.36</v>
      </c>
      <c r="X104" s="483">
        <v>881.6096987076096</v>
      </c>
      <c r="Y104" s="15">
        <v>365.03260700000004</v>
      </c>
      <c r="Z104" s="15">
        <v>0</v>
      </c>
      <c r="AA104" s="15">
        <v>13.427621476313064</v>
      </c>
      <c r="AB104" s="15">
        <v>16.618026754334846</v>
      </c>
      <c r="AC104" s="15">
        <v>0</v>
      </c>
      <c r="AD104" s="483">
        <v>395.07825523064798</v>
      </c>
      <c r="AE104" s="15">
        <v>-0.01</v>
      </c>
      <c r="AF104" s="15">
        <v>-26.8</v>
      </c>
      <c r="AG104" s="15">
        <v>-8.8200270504138434</v>
      </c>
      <c r="AH104" s="15">
        <v>-177.76921865897802</v>
      </c>
      <c r="AI104" s="15">
        <v>204.36217870873074</v>
      </c>
      <c r="AJ104" s="15">
        <v>-29.8</v>
      </c>
      <c r="AK104" s="15">
        <v>-11.42</v>
      </c>
      <c r="AL104" s="15">
        <v>-26.728776125169524</v>
      </c>
      <c r="AM104" s="15">
        <v>-3.94</v>
      </c>
      <c r="AN104" s="15">
        <v>27.595597206512089</v>
      </c>
      <c r="AO104" s="15">
        <v>10.119359168341269</v>
      </c>
      <c r="AP104" s="483">
        <v>-46.95088675097729</v>
      </c>
      <c r="AQ104" s="479">
        <v>1229.7370671872802</v>
      </c>
      <c r="AR104" s="484">
        <v>4.7339168401128635</v>
      </c>
      <c r="AS104" s="484">
        <v>1234.4709840273936</v>
      </c>
      <c r="AT104" s="484">
        <v>114.95120333145366</v>
      </c>
      <c r="AU104" s="480">
        <v>1349.4221873588472</v>
      </c>
    </row>
    <row r="105" spans="1:47">
      <c r="A105" s="439">
        <v>275</v>
      </c>
      <c r="B105" s="414">
        <v>13</v>
      </c>
      <c r="C105" s="432" t="s">
        <v>118</v>
      </c>
      <c r="D105" s="20">
        <v>2441</v>
      </c>
      <c r="E105" s="20">
        <v>320.10868086849655</v>
      </c>
      <c r="F105" s="20">
        <v>76.492257271609986</v>
      </c>
      <c r="G105" s="20">
        <v>432.67069233920523</v>
      </c>
      <c r="H105" s="20">
        <v>488.72553871364198</v>
      </c>
      <c r="I105" s="20">
        <v>59.457861532158944</v>
      </c>
      <c r="J105" s="20">
        <v>40.954944694797213</v>
      </c>
      <c r="K105" s="482">
        <v>1418.4099754199099</v>
      </c>
      <c r="L105" s="20">
        <v>72.173666378109829</v>
      </c>
      <c r="M105" s="20">
        <v>0</v>
      </c>
      <c r="N105" s="20">
        <v>0</v>
      </c>
      <c r="O105" s="20">
        <v>44.330766079475623</v>
      </c>
      <c r="P105" s="20">
        <v>173.50067564906973</v>
      </c>
      <c r="Q105" s="20">
        <v>0</v>
      </c>
      <c r="R105" s="20">
        <v>0</v>
      </c>
      <c r="S105" s="20">
        <v>24.218113703374602</v>
      </c>
      <c r="T105" s="20">
        <v>49.686399358186534</v>
      </c>
      <c r="U105" s="482">
        <v>363.90962116821635</v>
      </c>
      <c r="V105" s="482">
        <v>1782.3195965881262</v>
      </c>
      <c r="W105" s="483">
        <v>-1516.36</v>
      </c>
      <c r="X105" s="483">
        <v>265.95959658812626</v>
      </c>
      <c r="Y105" s="15">
        <v>66.133111666666679</v>
      </c>
      <c r="Z105" s="15">
        <v>0</v>
      </c>
      <c r="AA105" s="15">
        <v>12.334299422782507</v>
      </c>
      <c r="AB105" s="15">
        <v>22.916850357895189</v>
      </c>
      <c r="AC105" s="15">
        <v>0</v>
      </c>
      <c r="AD105" s="483">
        <v>101.38426144734439</v>
      </c>
      <c r="AE105" s="15">
        <v>-0.01</v>
      </c>
      <c r="AF105" s="15">
        <v>-26.8</v>
      </c>
      <c r="AG105" s="15">
        <v>-28.232910692339207</v>
      </c>
      <c r="AH105" s="15">
        <v>74.569734458095382</v>
      </c>
      <c r="AI105" s="15">
        <v>60.400583852886918</v>
      </c>
      <c r="AJ105" s="15">
        <v>-29.8</v>
      </c>
      <c r="AK105" s="15">
        <v>-11.42</v>
      </c>
      <c r="AL105" s="15">
        <v>-21.250107054626444</v>
      </c>
      <c r="AM105" s="15">
        <v>-3.9399999999999995</v>
      </c>
      <c r="AN105" s="15">
        <v>58.991365582498005</v>
      </c>
      <c r="AO105" s="15">
        <v>4.0546295205982172</v>
      </c>
      <c r="AP105" s="483">
        <v>72.823295667112859</v>
      </c>
      <c r="AQ105" s="479">
        <v>440.16715370258351</v>
      </c>
      <c r="AR105" s="484">
        <v>541.27099533821092</v>
      </c>
      <c r="AS105" s="484">
        <v>981.43814904079454</v>
      </c>
      <c r="AT105" s="484">
        <v>151.82583868510525</v>
      </c>
      <c r="AU105" s="480">
        <v>1133.2639877258998</v>
      </c>
    </row>
    <row r="106" spans="1:47">
      <c r="A106" s="439">
        <v>276</v>
      </c>
      <c r="B106" s="414">
        <v>12</v>
      </c>
      <c r="C106" s="432" t="s">
        <v>119</v>
      </c>
      <c r="D106" s="20">
        <v>15071</v>
      </c>
      <c r="E106" s="20">
        <v>587.79287970274038</v>
      </c>
      <c r="F106" s="20">
        <v>112.74169995355318</v>
      </c>
      <c r="G106" s="20">
        <v>694.94254993032973</v>
      </c>
      <c r="H106" s="20">
        <v>626.06195209342445</v>
      </c>
      <c r="I106" s="20">
        <v>54.147037356512506</v>
      </c>
      <c r="J106" s="20">
        <v>48.767097073850437</v>
      </c>
      <c r="K106" s="482">
        <v>2124.4532161104107</v>
      </c>
      <c r="L106" s="20">
        <v>60.848910630523392</v>
      </c>
      <c r="M106" s="20">
        <v>0</v>
      </c>
      <c r="N106" s="20">
        <v>0</v>
      </c>
      <c r="O106" s="20">
        <v>46.866519806250409</v>
      </c>
      <c r="P106" s="20">
        <v>43.818002138448563</v>
      </c>
      <c r="Q106" s="20">
        <v>0</v>
      </c>
      <c r="R106" s="20">
        <v>0</v>
      </c>
      <c r="S106" s="20">
        <v>13.481205635176869</v>
      </c>
      <c r="T106" s="20">
        <v>45.517996040961677</v>
      </c>
      <c r="U106" s="482">
        <v>210.53263425136089</v>
      </c>
      <c r="V106" s="482">
        <v>2334.9858503617716</v>
      </c>
      <c r="W106" s="483">
        <v>-1516.36</v>
      </c>
      <c r="X106" s="483">
        <v>818.62585036177165</v>
      </c>
      <c r="Y106" s="15">
        <v>0</v>
      </c>
      <c r="Z106" s="15">
        <v>0</v>
      </c>
      <c r="AA106" s="15">
        <v>7.9766743366055266</v>
      </c>
      <c r="AB106" s="15">
        <v>23.537916505977488</v>
      </c>
      <c r="AC106" s="15">
        <v>0.8918398999028172</v>
      </c>
      <c r="AD106" s="483">
        <v>32.406430742485831</v>
      </c>
      <c r="AE106" s="15">
        <v>-0.01</v>
      </c>
      <c r="AF106" s="15">
        <v>-26.8</v>
      </c>
      <c r="AG106" s="15">
        <v>-31.772042996483314</v>
      </c>
      <c r="AH106" s="15">
        <v>78.995033716304107</v>
      </c>
      <c r="AI106" s="15">
        <v>-4.2508302048483904</v>
      </c>
      <c r="AJ106" s="15">
        <v>-29.8</v>
      </c>
      <c r="AK106" s="15">
        <v>-11.42</v>
      </c>
      <c r="AL106" s="15">
        <v>-25.810325030519945</v>
      </c>
      <c r="AM106" s="15">
        <v>-3.94</v>
      </c>
      <c r="AN106" s="15">
        <v>33.61717146355997</v>
      </c>
      <c r="AO106" s="15">
        <v>5.5231014180868074</v>
      </c>
      <c r="AP106" s="483">
        <v>-19.407891633900764</v>
      </c>
      <c r="AQ106" s="479">
        <v>831.62438947035673</v>
      </c>
      <c r="AR106" s="484">
        <v>360.42784626554828</v>
      </c>
      <c r="AS106" s="484">
        <v>1192.0522357359052</v>
      </c>
      <c r="AT106" s="484">
        <v>48.76031994872934</v>
      </c>
      <c r="AU106" s="480">
        <v>1240.8125556846346</v>
      </c>
    </row>
    <row r="107" spans="1:47">
      <c r="A107" s="439">
        <v>280</v>
      </c>
      <c r="B107" s="414">
        <v>15</v>
      </c>
      <c r="C107" s="432" t="s">
        <v>120</v>
      </c>
      <c r="D107" s="20">
        <v>1986</v>
      </c>
      <c r="E107" s="20">
        <v>322.71476837865055</v>
      </c>
      <c r="F107" s="20">
        <v>75.213534743202416</v>
      </c>
      <c r="G107" s="20">
        <v>523.73962739174226</v>
      </c>
      <c r="H107" s="20">
        <v>511.95543806646526</v>
      </c>
      <c r="I107" s="20">
        <v>58.546948640483386</v>
      </c>
      <c r="J107" s="20">
        <v>45.103434038267878</v>
      </c>
      <c r="K107" s="482">
        <v>1537.2737512588117</v>
      </c>
      <c r="L107" s="20">
        <v>42.679356912191906</v>
      </c>
      <c r="M107" s="20">
        <v>22.077999999999999</v>
      </c>
      <c r="N107" s="20">
        <v>244.58269486404834</v>
      </c>
      <c r="O107" s="20">
        <v>256.58475327291035</v>
      </c>
      <c r="P107" s="20">
        <v>98.223032396916167</v>
      </c>
      <c r="Q107" s="20">
        <v>0</v>
      </c>
      <c r="R107" s="20">
        <v>0</v>
      </c>
      <c r="S107" s="20">
        <v>38.756289508606379</v>
      </c>
      <c r="T107" s="20">
        <v>29.854911043974489</v>
      </c>
      <c r="U107" s="482">
        <v>732.75903799864761</v>
      </c>
      <c r="V107" s="482">
        <v>2270.0327892574592</v>
      </c>
      <c r="W107" s="483">
        <v>-1516.36</v>
      </c>
      <c r="X107" s="483">
        <v>753.67278925745927</v>
      </c>
      <c r="Y107" s="15">
        <v>131.17902700000002</v>
      </c>
      <c r="Z107" s="15">
        <v>0</v>
      </c>
      <c r="AA107" s="15">
        <v>9.6644771993702143</v>
      </c>
      <c r="AB107" s="15">
        <v>17.498371092008977</v>
      </c>
      <c r="AC107" s="15">
        <v>0</v>
      </c>
      <c r="AD107" s="483">
        <v>158.34187529137918</v>
      </c>
      <c r="AE107" s="15">
        <v>-0.01</v>
      </c>
      <c r="AF107" s="15">
        <v>-26.8</v>
      </c>
      <c r="AG107" s="15">
        <v>-17.750128096676736</v>
      </c>
      <c r="AH107" s="15">
        <v>52.888500327089709</v>
      </c>
      <c r="AI107" s="15">
        <v>112.40309756158538</v>
      </c>
      <c r="AJ107" s="15">
        <v>-29.8</v>
      </c>
      <c r="AK107" s="15">
        <v>-11.42</v>
      </c>
      <c r="AL107" s="15">
        <v>-32.922180312181162</v>
      </c>
      <c r="AM107" s="15">
        <v>-3.94</v>
      </c>
      <c r="AN107" s="15">
        <v>43.728840967723009</v>
      </c>
      <c r="AO107" s="15">
        <v>-3.663266479776897</v>
      </c>
      <c r="AP107" s="483">
        <v>78.974863967763326</v>
      </c>
      <c r="AQ107" s="479">
        <v>990.98952851660181</v>
      </c>
      <c r="AR107" s="484">
        <v>529.52439759746915</v>
      </c>
      <c r="AS107" s="484">
        <v>1520.5139261140707</v>
      </c>
      <c r="AT107" s="484">
        <v>200.96319635112209</v>
      </c>
      <c r="AU107" s="480">
        <v>1721.4771224651929</v>
      </c>
    </row>
    <row r="108" spans="1:47">
      <c r="A108" s="439">
        <v>284</v>
      </c>
      <c r="B108" s="414">
        <v>2</v>
      </c>
      <c r="C108" s="432" t="s">
        <v>121</v>
      </c>
      <c r="D108" s="20">
        <v>2186</v>
      </c>
      <c r="E108" s="20">
        <v>361.46610247026535</v>
      </c>
      <c r="F108" s="20">
        <v>89.685946935041159</v>
      </c>
      <c r="G108" s="20">
        <v>428.23980329368709</v>
      </c>
      <c r="H108" s="20">
        <v>434.10823421774933</v>
      </c>
      <c r="I108" s="20">
        <v>59.351948764867338</v>
      </c>
      <c r="J108" s="20">
        <v>43.354629460201281</v>
      </c>
      <c r="K108" s="482">
        <v>1416.2066651418115</v>
      </c>
      <c r="L108" s="20">
        <v>50.802987644371989</v>
      </c>
      <c r="M108" s="20">
        <v>0</v>
      </c>
      <c r="N108" s="20">
        <v>0</v>
      </c>
      <c r="O108" s="20">
        <v>90.003659652333027</v>
      </c>
      <c r="P108" s="20">
        <v>72.330422680400943</v>
      </c>
      <c r="Q108" s="20">
        <v>0</v>
      </c>
      <c r="R108" s="20">
        <v>0</v>
      </c>
      <c r="S108" s="20">
        <v>35.847208716969071</v>
      </c>
      <c r="T108" s="20">
        <v>35.858115279048491</v>
      </c>
      <c r="U108" s="482">
        <v>284.84239397312348</v>
      </c>
      <c r="V108" s="482">
        <v>1701.0490591149351</v>
      </c>
      <c r="W108" s="483">
        <v>-1516.36</v>
      </c>
      <c r="X108" s="483">
        <v>184.68905911493516</v>
      </c>
      <c r="Y108" s="15">
        <v>0.47921733333333344</v>
      </c>
      <c r="Z108" s="15">
        <v>0</v>
      </c>
      <c r="AA108" s="15">
        <v>14.000856537002816</v>
      </c>
      <c r="AB108" s="15">
        <v>20.524665170944868</v>
      </c>
      <c r="AC108" s="15">
        <v>0</v>
      </c>
      <c r="AD108" s="483">
        <v>35.004739041281013</v>
      </c>
      <c r="AE108" s="15">
        <v>-0.01</v>
      </c>
      <c r="AF108" s="15">
        <v>-26.8</v>
      </c>
      <c r="AG108" s="15">
        <v>-18.781104757548036</v>
      </c>
      <c r="AH108" s="15">
        <v>226.89217765036608</v>
      </c>
      <c r="AI108" s="15">
        <v>164.642170174608</v>
      </c>
      <c r="AJ108" s="15">
        <v>-29.8</v>
      </c>
      <c r="AK108" s="15">
        <v>-11.42</v>
      </c>
      <c r="AL108" s="15">
        <v>-13.186793690664318</v>
      </c>
      <c r="AM108" s="15">
        <v>-3.94</v>
      </c>
      <c r="AN108" s="15">
        <v>39.809876384610114</v>
      </c>
      <c r="AO108" s="15">
        <v>-1.9261796873420909</v>
      </c>
      <c r="AP108" s="483">
        <v>321.74014607402967</v>
      </c>
      <c r="AQ108" s="479">
        <v>541.43394423024586</v>
      </c>
      <c r="AR108" s="484">
        <v>67.599335380021373</v>
      </c>
      <c r="AS108" s="484">
        <v>609.03327961026719</v>
      </c>
      <c r="AT108" s="484">
        <v>201.39983966936722</v>
      </c>
      <c r="AU108" s="480">
        <v>810.43311927963441</v>
      </c>
    </row>
    <row r="109" spans="1:47">
      <c r="A109" s="439">
        <v>285</v>
      </c>
      <c r="B109" s="414">
        <v>8</v>
      </c>
      <c r="C109" s="432" t="s">
        <v>122</v>
      </c>
      <c r="D109" s="20">
        <v>50210</v>
      </c>
      <c r="E109" s="20">
        <v>319.2903377813185</v>
      </c>
      <c r="F109" s="20">
        <v>69.168439753037248</v>
      </c>
      <c r="G109" s="20">
        <v>429.45718681537545</v>
      </c>
      <c r="H109" s="20">
        <v>427.40621668990241</v>
      </c>
      <c r="I109" s="20">
        <v>59.856611830312687</v>
      </c>
      <c r="J109" s="20">
        <v>48.14081378211511</v>
      </c>
      <c r="K109" s="482">
        <v>1353.3196066520613</v>
      </c>
      <c r="L109" s="20">
        <v>95.400586288774022</v>
      </c>
      <c r="M109" s="20">
        <v>0</v>
      </c>
      <c r="N109" s="20">
        <v>0</v>
      </c>
      <c r="O109" s="20">
        <v>218.22139255128459</v>
      </c>
      <c r="P109" s="20">
        <v>4.4749540745477114</v>
      </c>
      <c r="Q109" s="20">
        <v>0</v>
      </c>
      <c r="R109" s="20">
        <v>2.8334371639115714</v>
      </c>
      <c r="S109" s="20">
        <v>35.88424889220299</v>
      </c>
      <c r="T109" s="20">
        <v>64.34280614751377</v>
      </c>
      <c r="U109" s="482">
        <v>421.1574251182347</v>
      </c>
      <c r="V109" s="482">
        <v>1774.477031770296</v>
      </c>
      <c r="W109" s="483">
        <v>-1516.36</v>
      </c>
      <c r="X109" s="483">
        <v>258.11703177029608</v>
      </c>
      <c r="Y109" s="15">
        <v>0</v>
      </c>
      <c r="Z109" s="15">
        <v>0</v>
      </c>
      <c r="AA109" s="15">
        <v>15.792907745414643</v>
      </c>
      <c r="AB109" s="15">
        <v>20.690424978998387</v>
      </c>
      <c r="AC109" s="15">
        <v>0</v>
      </c>
      <c r="AD109" s="483">
        <v>36.483332724413032</v>
      </c>
      <c r="AE109" s="15">
        <v>-0.01</v>
      </c>
      <c r="AF109" s="15">
        <v>-26.8</v>
      </c>
      <c r="AG109" s="15">
        <v>-78.486594551882092</v>
      </c>
      <c r="AH109" s="15">
        <v>-186.69655842346438</v>
      </c>
      <c r="AI109" s="15">
        <v>-21.891420288494917</v>
      </c>
      <c r="AJ109" s="15">
        <v>-29.8</v>
      </c>
      <c r="AK109" s="15">
        <v>-11.42</v>
      </c>
      <c r="AL109" s="15">
        <v>-5.4982819321189957</v>
      </c>
      <c r="AM109" s="15">
        <v>-3.94</v>
      </c>
      <c r="AN109" s="15">
        <v>50.426448709794201</v>
      </c>
      <c r="AO109" s="15">
        <v>4.2796692599485775</v>
      </c>
      <c r="AP109" s="483">
        <v>-313.57673722621763</v>
      </c>
      <c r="AQ109" s="479">
        <v>-18.976372731508491</v>
      </c>
      <c r="AR109" s="484">
        <v>272.91502953410929</v>
      </c>
      <c r="AS109" s="484">
        <v>253.93865680260083</v>
      </c>
      <c r="AT109" s="484">
        <v>89.256029151391189</v>
      </c>
      <c r="AU109" s="480">
        <v>343.19468595399201</v>
      </c>
    </row>
    <row r="110" spans="1:47">
      <c r="A110" s="439">
        <v>286</v>
      </c>
      <c r="B110" s="414">
        <v>8</v>
      </c>
      <c r="C110" s="432" t="s">
        <v>123</v>
      </c>
      <c r="D110" s="20">
        <v>78386</v>
      </c>
      <c r="E110" s="20">
        <v>329.18217270941244</v>
      </c>
      <c r="F110" s="20">
        <v>66.339463169443519</v>
      </c>
      <c r="G110" s="20">
        <v>444.52990521266548</v>
      </c>
      <c r="H110" s="20">
        <v>411.43959150868778</v>
      </c>
      <c r="I110" s="20">
        <v>59.751490317148473</v>
      </c>
      <c r="J110" s="20">
        <v>46.996327405404024</v>
      </c>
      <c r="K110" s="482">
        <v>1358.2389503227619</v>
      </c>
      <c r="L110" s="20">
        <v>81.207831859087918</v>
      </c>
      <c r="M110" s="20">
        <v>0</v>
      </c>
      <c r="N110" s="20">
        <v>0</v>
      </c>
      <c r="O110" s="20">
        <v>116.26269180721046</v>
      </c>
      <c r="P110" s="20">
        <v>26.940037781873443</v>
      </c>
      <c r="Q110" s="20">
        <v>0</v>
      </c>
      <c r="R110" s="20">
        <v>0</v>
      </c>
      <c r="S110" s="20">
        <v>27.773317017567511</v>
      </c>
      <c r="T110" s="20">
        <v>53.563191949667882</v>
      </c>
      <c r="U110" s="482">
        <v>305.74707041540717</v>
      </c>
      <c r="V110" s="482">
        <v>1663.9860207381689</v>
      </c>
      <c r="W110" s="483">
        <v>-1516.36</v>
      </c>
      <c r="X110" s="483">
        <v>147.62602073816902</v>
      </c>
      <c r="Y110" s="15">
        <v>0</v>
      </c>
      <c r="Z110" s="15">
        <v>0</v>
      </c>
      <c r="AA110" s="15">
        <v>13.396697926911749</v>
      </c>
      <c r="AB110" s="15">
        <v>19.631721267364345</v>
      </c>
      <c r="AC110" s="15">
        <v>0</v>
      </c>
      <c r="AD110" s="483">
        <v>33.02841919427609</v>
      </c>
      <c r="AE110" s="15">
        <v>-0.01</v>
      </c>
      <c r="AF110" s="15">
        <v>-26.800000000000004</v>
      </c>
      <c r="AG110" s="15">
        <v>-53.16148313027837</v>
      </c>
      <c r="AH110" s="15">
        <v>-192.04465353015752</v>
      </c>
      <c r="AI110" s="15">
        <v>-60.047149077842157</v>
      </c>
      <c r="AJ110" s="15">
        <v>-29.800000000000004</v>
      </c>
      <c r="AK110" s="15">
        <v>-11.42</v>
      </c>
      <c r="AL110" s="15">
        <v>-1.5396663729567386</v>
      </c>
      <c r="AM110" s="15">
        <v>-3.9399999999999995</v>
      </c>
      <c r="AN110" s="15">
        <v>41.978866164799967</v>
      </c>
      <c r="AO110" s="15">
        <v>3.0868681587618889</v>
      </c>
      <c r="AP110" s="483">
        <v>-337.43721778767298</v>
      </c>
      <c r="AQ110" s="479">
        <v>-156.78277785522789</v>
      </c>
      <c r="AR110" s="484">
        <v>227.89241091874831</v>
      </c>
      <c r="AS110" s="484">
        <v>71.109633063520519</v>
      </c>
      <c r="AT110" s="484">
        <v>100.87411472149978</v>
      </c>
      <c r="AU110" s="480">
        <v>171.98374778502028</v>
      </c>
    </row>
    <row r="111" spans="1:47">
      <c r="A111" s="439">
        <v>287</v>
      </c>
      <c r="B111" s="414">
        <v>15</v>
      </c>
      <c r="C111" s="432" t="s">
        <v>124</v>
      </c>
      <c r="D111" s="20">
        <v>6121</v>
      </c>
      <c r="E111" s="20">
        <v>358.58560692697273</v>
      </c>
      <c r="F111" s="20">
        <v>64.05929750040842</v>
      </c>
      <c r="G111" s="20">
        <v>433.97731743179219</v>
      </c>
      <c r="H111" s="20">
        <v>427.44975330828294</v>
      </c>
      <c r="I111" s="20">
        <v>59.547603332788761</v>
      </c>
      <c r="J111" s="20">
        <v>40.180129063878447</v>
      </c>
      <c r="K111" s="482">
        <v>1383.7997075641235</v>
      </c>
      <c r="L111" s="20">
        <v>44.358929400307929</v>
      </c>
      <c r="M111" s="20">
        <v>22.077999999999999</v>
      </c>
      <c r="N111" s="20">
        <v>154.30433589282796</v>
      </c>
      <c r="O111" s="20">
        <v>142.71542558405488</v>
      </c>
      <c r="P111" s="20">
        <v>92.158249557966698</v>
      </c>
      <c r="Q111" s="20">
        <v>0</v>
      </c>
      <c r="R111" s="20">
        <v>0</v>
      </c>
      <c r="S111" s="20">
        <v>38.609457169493474</v>
      </c>
      <c r="T111" s="20">
        <v>28.187678620051187</v>
      </c>
      <c r="U111" s="482">
        <v>522.4120762247021</v>
      </c>
      <c r="V111" s="482">
        <v>1906.2117837888256</v>
      </c>
      <c r="W111" s="483">
        <v>-1516.36</v>
      </c>
      <c r="X111" s="483">
        <v>389.85178378882574</v>
      </c>
      <c r="Y111" s="15">
        <v>63.339543333333346</v>
      </c>
      <c r="Z111" s="15">
        <v>0</v>
      </c>
      <c r="AA111" s="15">
        <v>13.722490468563347</v>
      </c>
      <c r="AB111" s="15">
        <v>19.058043191992926</v>
      </c>
      <c r="AC111" s="15">
        <v>0</v>
      </c>
      <c r="AD111" s="483">
        <v>96.120076993889612</v>
      </c>
      <c r="AE111" s="15">
        <v>-0.01</v>
      </c>
      <c r="AF111" s="15">
        <v>-26.800000000000004</v>
      </c>
      <c r="AG111" s="15">
        <v>-14.660472030713935</v>
      </c>
      <c r="AH111" s="15">
        <v>219.63972965823439</v>
      </c>
      <c r="AI111" s="15">
        <v>91.646303156939183</v>
      </c>
      <c r="AJ111" s="15">
        <v>-29.800000000000004</v>
      </c>
      <c r="AK111" s="15">
        <v>-11.419999999999998</v>
      </c>
      <c r="AL111" s="15">
        <v>-23.023068453795542</v>
      </c>
      <c r="AM111" s="15">
        <v>-3.9399999999999995</v>
      </c>
      <c r="AN111" s="15">
        <v>14.596580855804868</v>
      </c>
      <c r="AO111" s="15">
        <v>0.76823177553014255</v>
      </c>
      <c r="AP111" s="483">
        <v>213.25730496199907</v>
      </c>
      <c r="AQ111" s="479">
        <v>699.22916574471446</v>
      </c>
      <c r="AR111" s="484">
        <v>364.09336860521034</v>
      </c>
      <c r="AS111" s="484">
        <v>1063.3225343499248</v>
      </c>
      <c r="AT111" s="484">
        <v>186.82445614758905</v>
      </c>
      <c r="AU111" s="480">
        <v>1250.1469904975138</v>
      </c>
    </row>
    <row r="112" spans="1:47">
      <c r="A112" s="439">
        <v>288</v>
      </c>
      <c r="B112" s="414">
        <v>15</v>
      </c>
      <c r="C112" s="432" t="s">
        <v>125</v>
      </c>
      <c r="D112" s="20">
        <v>6342</v>
      </c>
      <c r="E112" s="20">
        <v>492.83209713024286</v>
      </c>
      <c r="F112" s="20">
        <v>88.324314096499521</v>
      </c>
      <c r="G112" s="20">
        <v>546.27708766950491</v>
      </c>
      <c r="H112" s="20">
        <v>557.91034058656578</v>
      </c>
      <c r="I112" s="20">
        <v>56.692374645222323</v>
      </c>
      <c r="J112" s="20">
        <v>45.541535793125192</v>
      </c>
      <c r="K112" s="482">
        <v>1787.5777499211601</v>
      </c>
      <c r="L112" s="20">
        <v>33.197814989226316</v>
      </c>
      <c r="M112" s="20">
        <v>22.077999999999999</v>
      </c>
      <c r="N112" s="20">
        <v>221.26339451277201</v>
      </c>
      <c r="O112" s="20">
        <v>101.44527909176915</v>
      </c>
      <c r="P112" s="20">
        <v>92.822549369326609</v>
      </c>
      <c r="Q112" s="20">
        <v>0</v>
      </c>
      <c r="R112" s="20">
        <v>0</v>
      </c>
      <c r="S112" s="20">
        <v>27.131091383236168</v>
      </c>
      <c r="T112" s="20">
        <v>25.105840034689376</v>
      </c>
      <c r="U112" s="482">
        <v>523.04396938101956</v>
      </c>
      <c r="V112" s="482">
        <v>2310.6217193021798</v>
      </c>
      <c r="W112" s="483">
        <v>-1516.36</v>
      </c>
      <c r="X112" s="483">
        <v>794.26171930217993</v>
      </c>
      <c r="Y112" s="15">
        <v>0</v>
      </c>
      <c r="Z112" s="15">
        <v>0</v>
      </c>
      <c r="AA112" s="15">
        <v>10.914271548402541</v>
      </c>
      <c r="AB112" s="15">
        <v>21.118938401420461</v>
      </c>
      <c r="AC112" s="15">
        <v>0</v>
      </c>
      <c r="AD112" s="483">
        <v>32.033209949823004</v>
      </c>
      <c r="AE112" s="15">
        <v>-0.01</v>
      </c>
      <c r="AF112" s="15">
        <v>-26.8</v>
      </c>
      <c r="AG112" s="15">
        <v>-13.60679990539262</v>
      </c>
      <c r="AH112" s="15">
        <v>0.50493244174850294</v>
      </c>
      <c r="AI112" s="15">
        <v>-10.344843191168346</v>
      </c>
      <c r="AJ112" s="15">
        <v>-29.8</v>
      </c>
      <c r="AK112" s="15">
        <v>-11.42</v>
      </c>
      <c r="AL112" s="15">
        <v>-23.335774689160957</v>
      </c>
      <c r="AM112" s="15">
        <v>-3.94</v>
      </c>
      <c r="AN112" s="15">
        <v>30.212120795112615</v>
      </c>
      <c r="AO112" s="15">
        <v>-5.1199391798062104</v>
      </c>
      <c r="AP112" s="483">
        <v>-97.400303728666998</v>
      </c>
      <c r="AQ112" s="479">
        <v>728.89462552333589</v>
      </c>
      <c r="AR112" s="484">
        <v>348.8702750716912</v>
      </c>
      <c r="AS112" s="484">
        <v>1077.7649005950273</v>
      </c>
      <c r="AT112" s="484">
        <v>156.34248313732829</v>
      </c>
      <c r="AU112" s="480">
        <v>1234.1073837323556</v>
      </c>
    </row>
    <row r="113" spans="1:47">
      <c r="A113" s="439">
        <v>290</v>
      </c>
      <c r="B113" s="414">
        <v>18</v>
      </c>
      <c r="C113" s="432" t="s">
        <v>126</v>
      </c>
      <c r="D113" s="20">
        <v>7483</v>
      </c>
      <c r="E113" s="20">
        <v>259.29357343311506</v>
      </c>
      <c r="F113" s="20">
        <v>44.91402913270079</v>
      </c>
      <c r="G113" s="20">
        <v>347.50330749699316</v>
      </c>
      <c r="H113" s="20">
        <v>409.43299211546173</v>
      </c>
      <c r="I113" s="20">
        <v>61.299746091139916</v>
      </c>
      <c r="J113" s="20">
        <v>40.218177201657092</v>
      </c>
      <c r="K113" s="482">
        <v>1162.6618254710677</v>
      </c>
      <c r="L113" s="20">
        <v>74.244106754219601</v>
      </c>
      <c r="M113" s="20">
        <v>0</v>
      </c>
      <c r="N113" s="20">
        <v>0</v>
      </c>
      <c r="O113" s="20">
        <v>66.520438326874242</v>
      </c>
      <c r="P113" s="20">
        <v>530.42973543859421</v>
      </c>
      <c r="Q113" s="20">
        <v>0</v>
      </c>
      <c r="R113" s="20">
        <v>0</v>
      </c>
      <c r="S113" s="20">
        <v>23.555186778079698</v>
      </c>
      <c r="T113" s="20">
        <v>46.592768163392584</v>
      </c>
      <c r="U113" s="482">
        <v>741.34223546116039</v>
      </c>
      <c r="V113" s="482">
        <v>1904.0040609322282</v>
      </c>
      <c r="W113" s="483">
        <v>-1516.36</v>
      </c>
      <c r="X113" s="483">
        <v>387.64406093222829</v>
      </c>
      <c r="Y113" s="15">
        <v>145.73189450000001</v>
      </c>
      <c r="Z113" s="15">
        <v>0</v>
      </c>
      <c r="AA113" s="15">
        <v>14.099261829686007</v>
      </c>
      <c r="AB113" s="15">
        <v>20.595631897248058</v>
      </c>
      <c r="AC113" s="15">
        <v>0</v>
      </c>
      <c r="AD113" s="483">
        <v>180.42678822693409</v>
      </c>
      <c r="AE113" s="15">
        <v>-0.01</v>
      </c>
      <c r="AF113" s="15">
        <v>-26.8</v>
      </c>
      <c r="AG113" s="15">
        <v>-26.495950688226646</v>
      </c>
      <c r="AH113" s="15">
        <v>53.224820185722344</v>
      </c>
      <c r="AI113" s="15">
        <v>59.273627394806731</v>
      </c>
      <c r="AJ113" s="15">
        <v>-29.8</v>
      </c>
      <c r="AK113" s="15">
        <v>-11.42</v>
      </c>
      <c r="AL113" s="15">
        <v>-20.930808872929145</v>
      </c>
      <c r="AM113" s="15">
        <v>-3.94</v>
      </c>
      <c r="AN113" s="15">
        <v>44.447746866360276</v>
      </c>
      <c r="AO113" s="15">
        <v>9.5910974803897631</v>
      </c>
      <c r="AP113" s="483">
        <v>43.400532366123329</v>
      </c>
      <c r="AQ113" s="479">
        <v>611.47138152528578</v>
      </c>
      <c r="AR113" s="484">
        <v>355.21995162269855</v>
      </c>
      <c r="AS113" s="484">
        <v>966.69133314798432</v>
      </c>
      <c r="AT113" s="484">
        <v>161.42981542823122</v>
      </c>
      <c r="AU113" s="480">
        <v>1128.1211485762155</v>
      </c>
    </row>
    <row r="114" spans="1:47">
      <c r="A114" s="439">
        <v>291</v>
      </c>
      <c r="B114" s="414">
        <v>6</v>
      </c>
      <c r="C114" s="432" t="s">
        <v>127</v>
      </c>
      <c r="D114" s="20">
        <v>2038</v>
      </c>
      <c r="E114" s="20">
        <v>202.47383218842003</v>
      </c>
      <c r="F114" s="20">
        <v>68.713542688910692</v>
      </c>
      <c r="G114" s="20">
        <v>278.74397939156034</v>
      </c>
      <c r="H114" s="20">
        <v>319.2913837095191</v>
      </c>
      <c r="I114" s="20">
        <v>62.616800785083413</v>
      </c>
      <c r="J114" s="20">
        <v>36.598837095191364</v>
      </c>
      <c r="K114" s="482">
        <v>968.43837585868494</v>
      </c>
      <c r="L114" s="20">
        <v>66.245284569479892</v>
      </c>
      <c r="M114" s="20">
        <v>0</v>
      </c>
      <c r="N114" s="20">
        <v>0</v>
      </c>
      <c r="O114" s="20">
        <v>46.339077526987246</v>
      </c>
      <c r="P114" s="20">
        <v>267.76491294407839</v>
      </c>
      <c r="Q114" s="20">
        <v>0</v>
      </c>
      <c r="R114" s="20">
        <v>26.645122669283612</v>
      </c>
      <c r="S114" s="20">
        <v>33.410227422613715</v>
      </c>
      <c r="T114" s="20">
        <v>37.938215979718677</v>
      </c>
      <c r="U114" s="482">
        <v>478.34284111216158</v>
      </c>
      <c r="V114" s="482">
        <v>1446.7812169708466</v>
      </c>
      <c r="W114" s="483">
        <v>-1516.36</v>
      </c>
      <c r="X114" s="483">
        <v>-69.578783029153328</v>
      </c>
      <c r="Y114" s="15">
        <v>139.24566550000003</v>
      </c>
      <c r="Z114" s="15">
        <v>0</v>
      </c>
      <c r="AA114" s="15">
        <v>11.641060220904695</v>
      </c>
      <c r="AB114" s="15">
        <v>18.45882326564287</v>
      </c>
      <c r="AC114" s="15">
        <v>0</v>
      </c>
      <c r="AD114" s="483">
        <v>169.34554898654761</v>
      </c>
      <c r="AE114" s="15">
        <v>-0.01</v>
      </c>
      <c r="AF114" s="15">
        <v>-26.8</v>
      </c>
      <c r="AG114" s="15">
        <v>-23.168756133464182</v>
      </c>
      <c r="AH114" s="15">
        <v>517.4959224399895</v>
      </c>
      <c r="AI114" s="15">
        <v>417.63251148075983</v>
      </c>
      <c r="AJ114" s="15">
        <v>-29.8</v>
      </c>
      <c r="AK114" s="15">
        <v>-11.42</v>
      </c>
      <c r="AL114" s="15">
        <v>-24.581953783272901</v>
      </c>
      <c r="AM114" s="15">
        <v>-3.94</v>
      </c>
      <c r="AN114" s="15">
        <v>51.138978796679879</v>
      </c>
      <c r="AO114" s="15">
        <v>-2.4090929858262053</v>
      </c>
      <c r="AP114" s="483">
        <v>860.39760981486597</v>
      </c>
      <c r="AQ114" s="479">
        <v>960.1643757722602</v>
      </c>
      <c r="AR114" s="484">
        <v>175.15542091597462</v>
      </c>
      <c r="AS114" s="484">
        <v>1135.3197966882349</v>
      </c>
      <c r="AT114" s="484">
        <v>172.09229801607503</v>
      </c>
      <c r="AU114" s="480">
        <v>1307.41209470431</v>
      </c>
    </row>
    <row r="115" spans="1:47">
      <c r="A115" s="439">
        <v>297</v>
      </c>
      <c r="B115" s="414">
        <v>11</v>
      </c>
      <c r="C115" s="432" t="s">
        <v>128</v>
      </c>
      <c r="D115" s="20">
        <v>125666</v>
      </c>
      <c r="E115" s="20">
        <v>440.2171041490937</v>
      </c>
      <c r="F115" s="20">
        <v>80.531678576544167</v>
      </c>
      <c r="G115" s="20">
        <v>476.1864885490109</v>
      </c>
      <c r="H115" s="20">
        <v>416.7321991628603</v>
      </c>
      <c r="I115" s="20">
        <v>58.479207422851047</v>
      </c>
      <c r="J115" s="20">
        <v>52.360185093820121</v>
      </c>
      <c r="K115" s="482">
        <v>1524.5068629541804</v>
      </c>
      <c r="L115" s="20">
        <v>76.513937878662574</v>
      </c>
      <c r="M115" s="20">
        <v>0</v>
      </c>
      <c r="N115" s="20">
        <v>0</v>
      </c>
      <c r="O115" s="20">
        <v>131.37304187290118</v>
      </c>
      <c r="P115" s="20">
        <v>21.299108746052696</v>
      </c>
      <c r="Q115" s="20">
        <v>0</v>
      </c>
      <c r="R115" s="20">
        <v>2.0418289752200276</v>
      </c>
      <c r="S115" s="20">
        <v>20.668994379487931</v>
      </c>
      <c r="T115" s="20">
        <v>51.847326205974575</v>
      </c>
      <c r="U115" s="482">
        <v>303.744238058299</v>
      </c>
      <c r="V115" s="482">
        <v>1828.2511010124795</v>
      </c>
      <c r="W115" s="483">
        <v>-1516.36</v>
      </c>
      <c r="X115" s="483">
        <v>311.89110101247957</v>
      </c>
      <c r="Y115" s="15">
        <v>0</v>
      </c>
      <c r="Z115" s="15">
        <v>0</v>
      </c>
      <c r="AA115" s="15">
        <v>14.487103053521492</v>
      </c>
      <c r="AB115" s="15">
        <v>22.179157753469287</v>
      </c>
      <c r="AC115" s="15">
        <v>12.290877442480602</v>
      </c>
      <c r="AD115" s="483">
        <v>48.957138249471384</v>
      </c>
      <c r="AE115" s="15">
        <v>-0.01</v>
      </c>
      <c r="AF115" s="15">
        <v>-26.8</v>
      </c>
      <c r="AG115" s="15">
        <v>-79.153166787356966</v>
      </c>
      <c r="AH115" s="15">
        <v>-101.44089186509041</v>
      </c>
      <c r="AI115" s="15">
        <v>-8.9452749248517964</v>
      </c>
      <c r="AJ115" s="15">
        <v>-29.8</v>
      </c>
      <c r="AK115" s="15">
        <v>-11.42</v>
      </c>
      <c r="AL115" s="15">
        <v>-6.2775829898494129</v>
      </c>
      <c r="AM115" s="15">
        <v>-3.94</v>
      </c>
      <c r="AN115" s="15">
        <v>20.42388893126272</v>
      </c>
      <c r="AO115" s="15">
        <v>-2.6593812029741422</v>
      </c>
      <c r="AP115" s="483">
        <v>-253.76240883885998</v>
      </c>
      <c r="AQ115" s="479">
        <v>107.08583042309095</v>
      </c>
      <c r="AR115" s="484">
        <v>182.84491741596241</v>
      </c>
      <c r="AS115" s="484">
        <v>289.9307478390532</v>
      </c>
      <c r="AT115" s="484">
        <v>103.5772728840591</v>
      </c>
      <c r="AU115" s="480">
        <v>393.50802072311228</v>
      </c>
    </row>
    <row r="116" spans="1:47">
      <c r="A116" s="432">
        <v>300</v>
      </c>
      <c r="B116" s="414">
        <v>14</v>
      </c>
      <c r="C116" s="432" t="s">
        <v>129</v>
      </c>
      <c r="D116" s="20">
        <v>3335</v>
      </c>
      <c r="E116" s="20">
        <v>326.43827286356827</v>
      </c>
      <c r="F116" s="20">
        <v>69.984107946026981</v>
      </c>
      <c r="G116" s="20">
        <v>446.23993403298351</v>
      </c>
      <c r="H116" s="20">
        <v>451.2085097451274</v>
      </c>
      <c r="I116" s="20">
        <v>59.529859070464767</v>
      </c>
      <c r="J116" s="20">
        <v>43.094203898050971</v>
      </c>
      <c r="K116" s="482">
        <v>1396.494887556222</v>
      </c>
      <c r="L116" s="20">
        <v>34.704877180864109</v>
      </c>
      <c r="M116" s="20">
        <v>0</v>
      </c>
      <c r="N116" s="20">
        <v>0</v>
      </c>
      <c r="O116" s="20">
        <v>48.965769115442278</v>
      </c>
      <c r="P116" s="20">
        <v>114.47118852730564</v>
      </c>
      <c r="Q116" s="20">
        <v>0</v>
      </c>
      <c r="R116" s="20">
        <v>0</v>
      </c>
      <c r="S116" s="20">
        <v>26.807703050623545</v>
      </c>
      <c r="T116" s="20">
        <v>21.846666666666671</v>
      </c>
      <c r="U116" s="482">
        <v>246.79620454090224</v>
      </c>
      <c r="V116" s="482">
        <v>1643.2910920971242</v>
      </c>
      <c r="W116" s="483">
        <v>-1516.36</v>
      </c>
      <c r="X116" s="483">
        <v>126.93109209712429</v>
      </c>
      <c r="Y116" s="15">
        <v>27.21237866666667</v>
      </c>
      <c r="Z116" s="15">
        <v>0</v>
      </c>
      <c r="AA116" s="15">
        <v>13.563539854680933</v>
      </c>
      <c r="AB116" s="15">
        <v>17.187853328280053</v>
      </c>
      <c r="AC116" s="15">
        <v>0</v>
      </c>
      <c r="AD116" s="483">
        <v>57.963771849627648</v>
      </c>
      <c r="AE116" s="15">
        <v>-0.01</v>
      </c>
      <c r="AF116" s="15">
        <v>-26.8</v>
      </c>
      <c r="AG116" s="15">
        <v>-20.13206296851574</v>
      </c>
      <c r="AH116" s="15">
        <v>422.54007527991854</v>
      </c>
      <c r="AI116" s="15">
        <v>179.73024860509975</v>
      </c>
      <c r="AJ116" s="15">
        <v>-29.8</v>
      </c>
      <c r="AK116" s="15">
        <v>-11.42</v>
      </c>
      <c r="AL116" s="15">
        <v>-26.926709154164346</v>
      </c>
      <c r="AM116" s="15">
        <v>-3.94</v>
      </c>
      <c r="AN116" s="15">
        <v>20.490690963483335</v>
      </c>
      <c r="AO116" s="15">
        <v>-1.6383195914769761</v>
      </c>
      <c r="AP116" s="483">
        <v>498.3539231343446</v>
      </c>
      <c r="AQ116" s="479">
        <v>683.24878708109657</v>
      </c>
      <c r="AR116" s="484">
        <v>560.36375209758853</v>
      </c>
      <c r="AS116" s="484">
        <v>1243.6125391786852</v>
      </c>
      <c r="AT116" s="484">
        <v>178.54177251974454</v>
      </c>
      <c r="AU116" s="480">
        <v>1422.1543116984299</v>
      </c>
    </row>
    <row r="117" spans="1:47">
      <c r="A117" s="439">
        <v>301</v>
      </c>
      <c r="B117" s="414">
        <v>14</v>
      </c>
      <c r="C117" s="432" t="s">
        <v>130</v>
      </c>
      <c r="D117" s="20">
        <v>19509</v>
      </c>
      <c r="E117" s="20">
        <v>362.72313598851815</v>
      </c>
      <c r="F117" s="20">
        <v>77.523838228509916</v>
      </c>
      <c r="G117" s="20">
        <v>513.88671331180478</v>
      </c>
      <c r="H117" s="20">
        <v>497.54017530370595</v>
      </c>
      <c r="I117" s="20">
        <v>58.374485622020607</v>
      </c>
      <c r="J117" s="20">
        <v>43.334982315854219</v>
      </c>
      <c r="K117" s="482">
        <v>1553.3833307704135</v>
      </c>
      <c r="L117" s="20">
        <v>49.908592882282846</v>
      </c>
      <c r="M117" s="20">
        <v>0</v>
      </c>
      <c r="N117" s="20">
        <v>0</v>
      </c>
      <c r="O117" s="20">
        <v>64.846462658260279</v>
      </c>
      <c r="P117" s="20">
        <v>72.995916077690239</v>
      </c>
      <c r="Q117" s="20">
        <v>0</v>
      </c>
      <c r="R117" s="20">
        <v>0</v>
      </c>
      <c r="S117" s="20">
        <v>26.47274779628205</v>
      </c>
      <c r="T117" s="20">
        <v>36.319145479863991</v>
      </c>
      <c r="U117" s="482">
        <v>250.54286489437942</v>
      </c>
      <c r="V117" s="482">
        <v>1803.9261956647929</v>
      </c>
      <c r="W117" s="483">
        <v>-1516.36</v>
      </c>
      <c r="X117" s="483">
        <v>287.56619566479299</v>
      </c>
      <c r="Y117" s="15">
        <v>0</v>
      </c>
      <c r="Z117" s="15">
        <v>0</v>
      </c>
      <c r="AA117" s="15">
        <v>12.400128183560229</v>
      </c>
      <c r="AB117" s="15">
        <v>20.844407631229515</v>
      </c>
      <c r="AC117" s="15">
        <v>0</v>
      </c>
      <c r="AD117" s="483">
        <v>33.244535814789742</v>
      </c>
      <c r="AE117" s="15">
        <v>-0.01</v>
      </c>
      <c r="AF117" s="15">
        <v>-26.8</v>
      </c>
      <c r="AG117" s="15">
        <v>-30.018957396586192</v>
      </c>
      <c r="AH117" s="15">
        <v>-87.606077460246198</v>
      </c>
      <c r="AI117" s="15">
        <v>-78.636648776569928</v>
      </c>
      <c r="AJ117" s="15">
        <v>-29.800000000000004</v>
      </c>
      <c r="AK117" s="15">
        <v>-11.42</v>
      </c>
      <c r="AL117" s="15">
        <v>-13.962400137816195</v>
      </c>
      <c r="AM117" s="15">
        <v>-3.9399999999999995</v>
      </c>
      <c r="AN117" s="15">
        <v>37.122352538087092</v>
      </c>
      <c r="AO117" s="15">
        <v>4.1618989565800852</v>
      </c>
      <c r="AP117" s="483">
        <v>-244.64983227655134</v>
      </c>
      <c r="AQ117" s="479">
        <v>76.160899203031391</v>
      </c>
      <c r="AR117" s="484">
        <v>568.6938355142637</v>
      </c>
      <c r="AS117" s="484">
        <v>644.85473471729529</v>
      </c>
      <c r="AT117" s="484">
        <v>172.38300560602138</v>
      </c>
      <c r="AU117" s="480">
        <v>817.23774032331664</v>
      </c>
    </row>
    <row r="118" spans="1:47">
      <c r="A118" s="439">
        <v>304</v>
      </c>
      <c r="B118" s="414">
        <v>2</v>
      </c>
      <c r="C118" s="432" t="s">
        <v>131</v>
      </c>
      <c r="D118" s="20">
        <v>970</v>
      </c>
      <c r="E118" s="20">
        <v>171.97174226804125</v>
      </c>
      <c r="F118" s="20">
        <v>48.12309278350515</v>
      </c>
      <c r="G118" s="20">
        <v>288.70056701030927</v>
      </c>
      <c r="H118" s="20">
        <v>223.61369072164948</v>
      </c>
      <c r="I118" s="20">
        <v>63.40659793814433</v>
      </c>
      <c r="J118" s="20">
        <v>41.528814432989691</v>
      </c>
      <c r="K118" s="482">
        <v>837.34450515463925</v>
      </c>
      <c r="L118" s="20">
        <v>62.513994422682458</v>
      </c>
      <c r="M118" s="20">
        <v>0</v>
      </c>
      <c r="N118" s="20">
        <v>0</v>
      </c>
      <c r="O118" s="20">
        <v>101.41649484536083</v>
      </c>
      <c r="P118" s="20">
        <v>141.945795976407</v>
      </c>
      <c r="Q118" s="20">
        <v>434.13</v>
      </c>
      <c r="R118" s="20">
        <v>0</v>
      </c>
      <c r="S118" s="20">
        <v>35.624503244278628</v>
      </c>
      <c r="T118" s="20">
        <v>40.210817010309277</v>
      </c>
      <c r="U118" s="482">
        <v>815.84160549903822</v>
      </c>
      <c r="V118" s="482">
        <v>1653.1861106536776</v>
      </c>
      <c r="W118" s="483">
        <v>-1516.36</v>
      </c>
      <c r="X118" s="483">
        <v>136.82611065367769</v>
      </c>
      <c r="Y118" s="15">
        <v>131.15719350000003</v>
      </c>
      <c r="Z118" s="15">
        <v>0</v>
      </c>
      <c r="AA118" s="15">
        <v>11.547525531342787</v>
      </c>
      <c r="AB118" s="15">
        <v>16.744340372038682</v>
      </c>
      <c r="AC118" s="15">
        <v>0</v>
      </c>
      <c r="AD118" s="483">
        <v>159.44905940338148</v>
      </c>
      <c r="AE118" s="15">
        <v>-1.0000000000000002E-2</v>
      </c>
      <c r="AF118" s="15">
        <v>-26.8</v>
      </c>
      <c r="AG118" s="15">
        <v>-18.736041237113401</v>
      </c>
      <c r="AH118" s="15">
        <v>-276.05679912209558</v>
      </c>
      <c r="AI118" s="15">
        <v>-4.1395625386525898</v>
      </c>
      <c r="AJ118" s="15">
        <v>-29.8</v>
      </c>
      <c r="AK118" s="15">
        <v>-11.42</v>
      </c>
      <c r="AL118" s="15">
        <v>0</v>
      </c>
      <c r="AM118" s="15">
        <v>-3.9399999999999995</v>
      </c>
      <c r="AN118" s="15">
        <v>17.931789550360623</v>
      </c>
      <c r="AO118" s="15">
        <v>9.4662653108395869</v>
      </c>
      <c r="AP118" s="483">
        <v>-347.24434803666139</v>
      </c>
      <c r="AQ118" s="479">
        <v>-50.969177979602222</v>
      </c>
      <c r="AR118" s="484">
        <v>-82.293456179641154</v>
      </c>
      <c r="AS118" s="484">
        <v>-133.26263415924367</v>
      </c>
      <c r="AT118" s="484">
        <v>163.72217193054399</v>
      </c>
      <c r="AU118" s="480">
        <v>30.459537771300319</v>
      </c>
    </row>
    <row r="119" spans="1:47">
      <c r="A119" s="439">
        <v>305</v>
      </c>
      <c r="B119" s="414">
        <v>17</v>
      </c>
      <c r="C119" s="432" t="s">
        <v>132</v>
      </c>
      <c r="D119" s="20">
        <v>14876</v>
      </c>
      <c r="E119" s="20">
        <v>355.2920959935467</v>
      </c>
      <c r="F119" s="20">
        <v>66.523479429954278</v>
      </c>
      <c r="G119" s="20">
        <v>517.9543015595591</v>
      </c>
      <c r="H119" s="20">
        <v>503.95191852648566</v>
      </c>
      <c r="I119" s="20">
        <v>58.44618445818768</v>
      </c>
      <c r="J119" s="20">
        <v>44.613634713632692</v>
      </c>
      <c r="K119" s="482">
        <v>1546.7816146813659</v>
      </c>
      <c r="L119" s="20">
        <v>76.449315141952553</v>
      </c>
      <c r="M119" s="20">
        <v>0</v>
      </c>
      <c r="N119" s="20">
        <v>0</v>
      </c>
      <c r="O119" s="20">
        <v>86.100395267545039</v>
      </c>
      <c r="P119" s="20">
        <v>276.35871645810499</v>
      </c>
      <c r="Q119" s="20">
        <v>0</v>
      </c>
      <c r="R119" s="20">
        <v>0</v>
      </c>
      <c r="S119" s="20">
        <v>24.849937321158919</v>
      </c>
      <c r="T119" s="20">
        <v>50.493064275790985</v>
      </c>
      <c r="U119" s="482">
        <v>514.25142846455253</v>
      </c>
      <c r="V119" s="482">
        <v>2061.0330431459183</v>
      </c>
      <c r="W119" s="483">
        <v>-1516.36</v>
      </c>
      <c r="X119" s="483">
        <v>544.67304314591843</v>
      </c>
      <c r="Y119" s="15">
        <v>60.577325666666681</v>
      </c>
      <c r="Z119" s="15">
        <v>0</v>
      </c>
      <c r="AA119" s="15">
        <v>14.585359041069843</v>
      </c>
      <c r="AB119" s="15">
        <v>17.825090289315067</v>
      </c>
      <c r="AC119" s="15">
        <v>0</v>
      </c>
      <c r="AD119" s="483">
        <v>92.987774997051602</v>
      </c>
      <c r="AE119" s="15">
        <v>-0.01</v>
      </c>
      <c r="AF119" s="15">
        <v>-26.8</v>
      </c>
      <c r="AG119" s="15">
        <v>-27.999113528502285</v>
      </c>
      <c r="AH119" s="15">
        <v>47.61370173194814</v>
      </c>
      <c r="AI119" s="15">
        <v>50.467304648116375</v>
      </c>
      <c r="AJ119" s="15">
        <v>-29.8</v>
      </c>
      <c r="AK119" s="15">
        <v>-11.420000000000002</v>
      </c>
      <c r="AL119" s="15">
        <v>-19.673603054639376</v>
      </c>
      <c r="AM119" s="15">
        <v>-3.94</v>
      </c>
      <c r="AN119" s="15">
        <v>55.539369708037299</v>
      </c>
      <c r="AO119" s="15">
        <v>4.4567521463512376</v>
      </c>
      <c r="AP119" s="483">
        <v>34.694411651311391</v>
      </c>
      <c r="AQ119" s="479">
        <v>672.3552297942814</v>
      </c>
      <c r="AR119" s="484">
        <v>236.27193699003254</v>
      </c>
      <c r="AS119" s="484">
        <v>908.62716678431411</v>
      </c>
      <c r="AT119" s="484">
        <v>114.54186290806987</v>
      </c>
      <c r="AU119" s="480">
        <v>1023.169029692384</v>
      </c>
    </row>
    <row r="120" spans="1:47">
      <c r="A120" s="439">
        <v>309</v>
      </c>
      <c r="B120" s="414">
        <v>12</v>
      </c>
      <c r="C120" s="432" t="s">
        <v>133</v>
      </c>
      <c r="D120" s="20">
        <v>6444</v>
      </c>
      <c r="E120" s="20">
        <v>290.20126163873374</v>
      </c>
      <c r="F120" s="20">
        <v>66.643463687150842</v>
      </c>
      <c r="G120" s="20">
        <v>490.4479127870888</v>
      </c>
      <c r="H120" s="20">
        <v>475.44802607076349</v>
      </c>
      <c r="I120" s="20">
        <v>59.3355183116077</v>
      </c>
      <c r="J120" s="20">
        <v>42.50838919925512</v>
      </c>
      <c r="K120" s="482">
        <v>1424.5845716945996</v>
      </c>
      <c r="L120" s="20">
        <v>108.04255684823781</v>
      </c>
      <c r="M120" s="20">
        <v>0</v>
      </c>
      <c r="N120" s="20">
        <v>0</v>
      </c>
      <c r="O120" s="20">
        <v>167.62050279329608</v>
      </c>
      <c r="P120" s="20">
        <v>57.177489089198957</v>
      </c>
      <c r="Q120" s="20">
        <v>0</v>
      </c>
      <c r="R120" s="20">
        <v>0</v>
      </c>
      <c r="S120" s="20">
        <v>35.430254120923173</v>
      </c>
      <c r="T120" s="20">
        <v>69.320110697289465</v>
      </c>
      <c r="U120" s="482">
        <v>437.59091354894548</v>
      </c>
      <c r="V120" s="482">
        <v>1862.1754852435452</v>
      </c>
      <c r="W120" s="483">
        <v>-1516.36</v>
      </c>
      <c r="X120" s="483">
        <v>345.81548524354525</v>
      </c>
      <c r="Y120" s="15">
        <v>25.32686</v>
      </c>
      <c r="Z120" s="15">
        <v>0</v>
      </c>
      <c r="AA120" s="15">
        <v>15.678805982430795</v>
      </c>
      <c r="AB120" s="15">
        <v>21.571626211182167</v>
      </c>
      <c r="AC120" s="15">
        <v>0</v>
      </c>
      <c r="AD120" s="483">
        <v>62.577292193612962</v>
      </c>
      <c r="AE120" s="15">
        <v>-0.01</v>
      </c>
      <c r="AF120" s="15">
        <v>-26.8</v>
      </c>
      <c r="AG120" s="15">
        <v>-72.712164967411553</v>
      </c>
      <c r="AH120" s="15">
        <v>-205.72178383705034</v>
      </c>
      <c r="AI120" s="15">
        <v>-126.69764992645199</v>
      </c>
      <c r="AJ120" s="15">
        <v>-29.8</v>
      </c>
      <c r="AK120" s="15">
        <v>-11.42</v>
      </c>
      <c r="AL120" s="15">
        <v>-13.363246863080029</v>
      </c>
      <c r="AM120" s="15">
        <v>-3.94</v>
      </c>
      <c r="AN120" s="15">
        <v>70.833390855285998</v>
      </c>
      <c r="AO120" s="15">
        <v>17.711086142158813</v>
      </c>
      <c r="AP120" s="483">
        <v>-405.66036859654906</v>
      </c>
      <c r="AQ120" s="479">
        <v>2.7324088406091391</v>
      </c>
      <c r="AR120" s="484">
        <v>614.45037676898664</v>
      </c>
      <c r="AS120" s="484">
        <v>617.18278560959573</v>
      </c>
      <c r="AT120" s="484">
        <v>138.19610020608383</v>
      </c>
      <c r="AU120" s="480">
        <v>755.3788858156795</v>
      </c>
    </row>
    <row r="121" spans="1:47">
      <c r="A121" s="439">
        <v>312</v>
      </c>
      <c r="B121" s="414">
        <v>13</v>
      </c>
      <c r="C121" s="432" t="s">
        <v>134</v>
      </c>
      <c r="D121" s="20">
        <v>1155</v>
      </c>
      <c r="E121" s="20">
        <v>342.06272727272727</v>
      </c>
      <c r="F121" s="20">
        <v>113.16218181818181</v>
      </c>
      <c r="G121" s="20">
        <v>588.82774891774898</v>
      </c>
      <c r="H121" s="20">
        <v>575.12763636363638</v>
      </c>
      <c r="I121" s="20">
        <v>57.236917748917747</v>
      </c>
      <c r="J121" s="20">
        <v>35.177030303030307</v>
      </c>
      <c r="K121" s="482">
        <v>1711.5942424242426</v>
      </c>
      <c r="L121" s="20">
        <v>53.702597377283517</v>
      </c>
      <c r="M121" s="20">
        <v>0</v>
      </c>
      <c r="N121" s="20">
        <v>0</v>
      </c>
      <c r="O121" s="20">
        <v>49.399930735930731</v>
      </c>
      <c r="P121" s="20">
        <v>320.41410748873523</v>
      </c>
      <c r="Q121" s="20">
        <v>0</v>
      </c>
      <c r="R121" s="20">
        <v>0</v>
      </c>
      <c r="S121" s="20">
        <v>35.34318417739577</v>
      </c>
      <c r="T121" s="20">
        <v>35.401530303030306</v>
      </c>
      <c r="U121" s="482">
        <v>494.26135008237554</v>
      </c>
      <c r="V121" s="482">
        <v>2205.855592506618</v>
      </c>
      <c r="W121" s="483">
        <v>-1516.36</v>
      </c>
      <c r="X121" s="483">
        <v>689.4955925066181</v>
      </c>
      <c r="Y121" s="15">
        <v>136.0311025</v>
      </c>
      <c r="Z121" s="15">
        <v>0</v>
      </c>
      <c r="AA121" s="15">
        <v>14.931319777548547</v>
      </c>
      <c r="AB121" s="15">
        <v>16.242476354572151</v>
      </c>
      <c r="AC121" s="15">
        <v>0</v>
      </c>
      <c r="AD121" s="483">
        <v>167.20489863212069</v>
      </c>
      <c r="AE121" s="15">
        <v>-0.01</v>
      </c>
      <c r="AF121" s="15">
        <v>-26.8</v>
      </c>
      <c r="AG121" s="15">
        <v>-19.346956709956711</v>
      </c>
      <c r="AH121" s="15">
        <v>-80.107239723174288</v>
      </c>
      <c r="AI121" s="15">
        <v>-83.89894361010046</v>
      </c>
      <c r="AJ121" s="15">
        <v>-29.8</v>
      </c>
      <c r="AK121" s="15">
        <v>-11.42</v>
      </c>
      <c r="AL121" s="15">
        <v>-23.220329211879019</v>
      </c>
      <c r="AM121" s="15">
        <v>-3.94</v>
      </c>
      <c r="AN121" s="15">
        <v>75.767847229707542</v>
      </c>
      <c r="AO121" s="15">
        <v>-1.5545655767950914</v>
      </c>
      <c r="AP121" s="483">
        <v>-208.07018760219799</v>
      </c>
      <c r="AQ121" s="479">
        <v>648.63030353654085</v>
      </c>
      <c r="AR121" s="484">
        <v>423.80273707079527</v>
      </c>
      <c r="AS121" s="484">
        <v>1072.4330406073359</v>
      </c>
      <c r="AT121" s="484">
        <v>189.7299645367867</v>
      </c>
      <c r="AU121" s="480">
        <v>1262.1630051441225</v>
      </c>
    </row>
    <row r="122" spans="1:47">
      <c r="A122" s="439">
        <v>316</v>
      </c>
      <c r="B122" s="414">
        <v>7</v>
      </c>
      <c r="C122" s="432" t="s">
        <v>135</v>
      </c>
      <c r="D122" s="20">
        <v>4093</v>
      </c>
      <c r="E122" s="20">
        <v>291.72415343268995</v>
      </c>
      <c r="F122" s="20">
        <v>75.270960175910091</v>
      </c>
      <c r="G122" s="20">
        <v>455.47600537503052</v>
      </c>
      <c r="H122" s="20">
        <v>440.51432689958466</v>
      </c>
      <c r="I122" s="20">
        <v>59.737542145125829</v>
      </c>
      <c r="J122" s="20">
        <v>47.55866357195211</v>
      </c>
      <c r="K122" s="482">
        <v>1370.2816516002931</v>
      </c>
      <c r="L122" s="20">
        <v>70.640143346207623</v>
      </c>
      <c r="M122" s="20">
        <v>0</v>
      </c>
      <c r="N122" s="20">
        <v>0</v>
      </c>
      <c r="O122" s="20">
        <v>107.67542633764965</v>
      </c>
      <c r="P122" s="20">
        <v>51.778881916360064</v>
      </c>
      <c r="Q122" s="20">
        <v>0</v>
      </c>
      <c r="R122" s="20">
        <v>0</v>
      </c>
      <c r="S122" s="20">
        <v>46.231140851959879</v>
      </c>
      <c r="T122" s="20">
        <v>55.213139913673764</v>
      </c>
      <c r="U122" s="482">
        <v>331.53873236585093</v>
      </c>
      <c r="V122" s="482">
        <v>1701.8203839661442</v>
      </c>
      <c r="W122" s="483">
        <v>-1516.36</v>
      </c>
      <c r="X122" s="483">
        <v>185.46038396614426</v>
      </c>
      <c r="Y122" s="15">
        <v>0</v>
      </c>
      <c r="Z122" s="15">
        <v>0</v>
      </c>
      <c r="AA122" s="15">
        <v>13.011102305379156</v>
      </c>
      <c r="AB122" s="15">
        <v>20.586331180403846</v>
      </c>
      <c r="AC122" s="15">
        <v>0</v>
      </c>
      <c r="AD122" s="483">
        <v>33.597433485783</v>
      </c>
      <c r="AE122" s="15">
        <v>-0.01</v>
      </c>
      <c r="AF122" s="15">
        <v>-26.8</v>
      </c>
      <c r="AG122" s="15">
        <v>-75.944705594918148</v>
      </c>
      <c r="AH122" s="15">
        <v>-52.10455111298738</v>
      </c>
      <c r="AI122" s="15">
        <v>-17.00595336221318</v>
      </c>
      <c r="AJ122" s="15">
        <v>-29.8</v>
      </c>
      <c r="AK122" s="15">
        <v>-11.42</v>
      </c>
      <c r="AL122" s="15">
        <v>-4.4713060727780984</v>
      </c>
      <c r="AM122" s="15">
        <v>-3.94</v>
      </c>
      <c r="AN122" s="15">
        <v>54.108410055174375</v>
      </c>
      <c r="AO122" s="15">
        <v>11.499308519669006</v>
      </c>
      <c r="AP122" s="483">
        <v>-159.62879756805347</v>
      </c>
      <c r="AQ122" s="479">
        <v>59.429019883873792</v>
      </c>
      <c r="AR122" s="484">
        <v>147.07866238715775</v>
      </c>
      <c r="AS122" s="484">
        <v>206.50768227103146</v>
      </c>
      <c r="AT122" s="484">
        <v>128.95608630966592</v>
      </c>
      <c r="AU122" s="480">
        <v>335.46376858069738</v>
      </c>
    </row>
    <row r="123" spans="1:47">
      <c r="A123" s="439">
        <v>317</v>
      </c>
      <c r="B123" s="414">
        <v>17</v>
      </c>
      <c r="C123" s="432" t="s">
        <v>136</v>
      </c>
      <c r="D123" s="20">
        <v>2373</v>
      </c>
      <c r="E123" s="20">
        <v>451.3748082595871</v>
      </c>
      <c r="F123" s="20">
        <v>94.421036662452593</v>
      </c>
      <c r="G123" s="20">
        <v>593.42557100716397</v>
      </c>
      <c r="H123" s="20">
        <v>634.12573957016434</v>
      </c>
      <c r="I123" s="20">
        <v>56.180699536451741</v>
      </c>
      <c r="J123" s="20">
        <v>41.39840707964602</v>
      </c>
      <c r="K123" s="482">
        <v>1870.9262621154655</v>
      </c>
      <c r="L123" s="20">
        <v>67.17408709672975</v>
      </c>
      <c r="M123" s="20">
        <v>0</v>
      </c>
      <c r="N123" s="20">
        <v>0</v>
      </c>
      <c r="O123" s="20">
        <v>28.189768225874424</v>
      </c>
      <c r="P123" s="20">
        <v>242.95622321980696</v>
      </c>
      <c r="Q123" s="20">
        <v>0</v>
      </c>
      <c r="R123" s="20">
        <v>0</v>
      </c>
      <c r="S123" s="20">
        <v>32.281549953637096</v>
      </c>
      <c r="T123" s="20">
        <v>40.999325396825405</v>
      </c>
      <c r="U123" s="482">
        <v>411.60095389287363</v>
      </c>
      <c r="V123" s="482">
        <v>2282.5272160083391</v>
      </c>
      <c r="W123" s="483">
        <v>-1516.36</v>
      </c>
      <c r="X123" s="483">
        <v>766.16721600833921</v>
      </c>
      <c r="Y123" s="15">
        <v>122.67235950000004</v>
      </c>
      <c r="Z123" s="15">
        <v>0</v>
      </c>
      <c r="AA123" s="15">
        <v>15.510660023040316</v>
      </c>
      <c r="AB123" s="15">
        <v>17.927265163245277</v>
      </c>
      <c r="AC123" s="15">
        <v>0</v>
      </c>
      <c r="AD123" s="483">
        <v>156.11028468628564</v>
      </c>
      <c r="AE123" s="15">
        <v>-0.01</v>
      </c>
      <c r="AF123" s="15">
        <v>-26.8</v>
      </c>
      <c r="AG123" s="15">
        <v>-29.900618415507793</v>
      </c>
      <c r="AH123" s="15">
        <v>254.33286158734526</v>
      </c>
      <c r="AI123" s="15">
        <v>59.212977584456738</v>
      </c>
      <c r="AJ123" s="15">
        <v>-29.800000000000004</v>
      </c>
      <c r="AK123" s="15">
        <v>-11.42</v>
      </c>
      <c r="AL123" s="15">
        <v>-40.190153846347954</v>
      </c>
      <c r="AM123" s="15">
        <v>-3.9399999999999995</v>
      </c>
      <c r="AN123" s="15">
        <v>30.409774607405147</v>
      </c>
      <c r="AO123" s="15">
        <v>3.9582075767757394</v>
      </c>
      <c r="AP123" s="483">
        <v>202.11304909412712</v>
      </c>
      <c r="AQ123" s="479">
        <v>1124.390549788752</v>
      </c>
      <c r="AR123" s="484">
        <v>731.79540255622578</v>
      </c>
      <c r="AS123" s="484">
        <v>1856.1859523449775</v>
      </c>
      <c r="AT123" s="484">
        <v>203.37586104227648</v>
      </c>
      <c r="AU123" s="480">
        <v>2059.561813387254</v>
      </c>
    </row>
    <row r="124" spans="1:47">
      <c r="A124" s="439">
        <v>320</v>
      </c>
      <c r="B124" s="414">
        <v>19</v>
      </c>
      <c r="C124" s="432" t="s">
        <v>137</v>
      </c>
      <c r="D124" s="20">
        <v>6954</v>
      </c>
      <c r="E124" s="20">
        <v>275.23079953983324</v>
      </c>
      <c r="F124" s="20">
        <v>49.673218291630718</v>
      </c>
      <c r="G124" s="20">
        <v>332.51748202473397</v>
      </c>
      <c r="H124" s="20">
        <v>325.56066436583262</v>
      </c>
      <c r="I124" s="20">
        <v>61.693839516824852</v>
      </c>
      <c r="J124" s="20">
        <v>40.188147828587866</v>
      </c>
      <c r="K124" s="482">
        <v>1084.8641515674431</v>
      </c>
      <c r="L124" s="20">
        <v>95.465060169599312</v>
      </c>
      <c r="M124" s="20">
        <v>0</v>
      </c>
      <c r="N124" s="20">
        <v>0</v>
      </c>
      <c r="O124" s="20">
        <v>102.7027955133736</v>
      </c>
      <c r="P124" s="20">
        <v>416.03090764183742</v>
      </c>
      <c r="Q124" s="20">
        <v>0</v>
      </c>
      <c r="R124" s="20">
        <v>0</v>
      </c>
      <c r="S124" s="20">
        <v>33.480638533956302</v>
      </c>
      <c r="T124" s="20">
        <v>55.511236458632915</v>
      </c>
      <c r="U124" s="482">
        <v>703.19063831739948</v>
      </c>
      <c r="V124" s="482">
        <v>1788.0547898848426</v>
      </c>
      <c r="W124" s="483">
        <v>-1516.36</v>
      </c>
      <c r="X124" s="483">
        <v>271.69478988484275</v>
      </c>
      <c r="Y124" s="15">
        <v>147.68179400000002</v>
      </c>
      <c r="Z124" s="15">
        <v>0</v>
      </c>
      <c r="AA124" s="15">
        <v>13.095345139647756</v>
      </c>
      <c r="AB124" s="15">
        <v>17.740513162316613</v>
      </c>
      <c r="AC124" s="15">
        <v>0</v>
      </c>
      <c r="AD124" s="483">
        <v>178.5176523019644</v>
      </c>
      <c r="AE124" s="15">
        <v>-0.01</v>
      </c>
      <c r="AF124" s="15">
        <v>-26.8</v>
      </c>
      <c r="AG124" s="15">
        <v>-29.856909807305147</v>
      </c>
      <c r="AH124" s="15">
        <v>61.567899596968061</v>
      </c>
      <c r="AI124" s="15">
        <v>69.401586660690768</v>
      </c>
      <c r="AJ124" s="15">
        <v>-29.8</v>
      </c>
      <c r="AK124" s="15">
        <v>-11.419999999999998</v>
      </c>
      <c r="AL124" s="15">
        <v>-17.785658956351075</v>
      </c>
      <c r="AM124" s="15">
        <v>-3.94</v>
      </c>
      <c r="AN124" s="15">
        <v>48.506519666053769</v>
      </c>
      <c r="AO124" s="15">
        <v>10.772451740508302</v>
      </c>
      <c r="AP124" s="483">
        <v>66.895888900564685</v>
      </c>
      <c r="AQ124" s="479">
        <v>517.10833108737188</v>
      </c>
      <c r="AR124" s="484">
        <v>304.32396385213639</v>
      </c>
      <c r="AS124" s="484">
        <v>821.43229493950798</v>
      </c>
      <c r="AT124" s="484">
        <v>131.51420567266908</v>
      </c>
      <c r="AU124" s="480">
        <v>952.94650061217703</v>
      </c>
    </row>
    <row r="125" spans="1:47">
      <c r="A125" s="439">
        <v>322</v>
      </c>
      <c r="B125" s="414">
        <v>2</v>
      </c>
      <c r="C125" s="432" t="s">
        <v>138</v>
      </c>
      <c r="D125" s="20">
        <v>6371</v>
      </c>
      <c r="E125" s="20">
        <v>307.30702087584365</v>
      </c>
      <c r="F125" s="20">
        <v>77.664674305446553</v>
      </c>
      <c r="G125" s="20">
        <v>403.13337466645737</v>
      </c>
      <c r="H125" s="20">
        <v>410.67649348610894</v>
      </c>
      <c r="I125" s="20">
        <v>60.198763145503065</v>
      </c>
      <c r="J125" s="20">
        <v>42.301982420342178</v>
      </c>
      <c r="K125" s="482">
        <v>1301.2823088997018</v>
      </c>
      <c r="L125" s="20">
        <v>48.861880055784354</v>
      </c>
      <c r="M125" s="20">
        <v>22.077999999999999</v>
      </c>
      <c r="N125" s="20">
        <v>193.46084507926543</v>
      </c>
      <c r="O125" s="20">
        <v>86.160244859519707</v>
      </c>
      <c r="P125" s="20">
        <v>89.049951533269621</v>
      </c>
      <c r="Q125" s="20">
        <v>434.13</v>
      </c>
      <c r="R125" s="20">
        <v>0</v>
      </c>
      <c r="S125" s="20">
        <v>38.412001680769279</v>
      </c>
      <c r="T125" s="20">
        <v>32.139049338146812</v>
      </c>
      <c r="U125" s="482">
        <v>944.29197254675523</v>
      </c>
      <c r="V125" s="482">
        <v>2245.574281446457</v>
      </c>
      <c r="W125" s="483">
        <v>-1516.36</v>
      </c>
      <c r="X125" s="483">
        <v>729.21428144645711</v>
      </c>
      <c r="Y125" s="15">
        <v>129.81695250000004</v>
      </c>
      <c r="Z125" s="15">
        <v>0</v>
      </c>
      <c r="AA125" s="15">
        <v>12.019363906050735</v>
      </c>
      <c r="AB125" s="15">
        <v>21.44298619877982</v>
      </c>
      <c r="AC125" s="15">
        <v>0</v>
      </c>
      <c r="AD125" s="483">
        <v>163.2793026048306</v>
      </c>
      <c r="AE125" s="15">
        <v>-0.01</v>
      </c>
      <c r="AF125" s="15">
        <v>-26.800000000000004</v>
      </c>
      <c r="AG125" s="15">
        <v>-20.168809841469159</v>
      </c>
      <c r="AH125" s="15">
        <v>177.79331464824196</v>
      </c>
      <c r="AI125" s="15">
        <v>126.12442322587013</v>
      </c>
      <c r="AJ125" s="15">
        <v>-29.800000000000004</v>
      </c>
      <c r="AK125" s="15">
        <v>-11.419999999999998</v>
      </c>
      <c r="AL125" s="15">
        <v>-30.389656595150459</v>
      </c>
      <c r="AM125" s="15">
        <v>-3.9399999999999995</v>
      </c>
      <c r="AN125" s="15">
        <v>19.036596604467821</v>
      </c>
      <c r="AO125" s="15">
        <v>2.1958825291843342</v>
      </c>
      <c r="AP125" s="483">
        <v>198.88175057114461</v>
      </c>
      <c r="AQ125" s="479">
        <v>1091.3753346224323</v>
      </c>
      <c r="AR125" s="484">
        <v>312.17375066259513</v>
      </c>
      <c r="AS125" s="484">
        <v>1403.5490852850276</v>
      </c>
      <c r="AT125" s="484">
        <v>167.5375639931662</v>
      </c>
      <c r="AU125" s="480">
        <v>1571.0866492781938</v>
      </c>
    </row>
    <row r="126" spans="1:47">
      <c r="A126" s="439">
        <v>398</v>
      </c>
      <c r="B126" s="414">
        <v>7</v>
      </c>
      <c r="C126" s="432" t="s">
        <v>139</v>
      </c>
      <c r="D126" s="20">
        <v>121337</v>
      </c>
      <c r="E126" s="20">
        <v>400.93144720901296</v>
      </c>
      <c r="F126" s="20">
        <v>81.327419995549576</v>
      </c>
      <c r="G126" s="20">
        <v>461.72158747949925</v>
      </c>
      <c r="H126" s="20">
        <v>439.19757353486568</v>
      </c>
      <c r="I126" s="20">
        <v>58.79120400207686</v>
      </c>
      <c r="J126" s="20">
        <v>49.923788704187508</v>
      </c>
      <c r="K126" s="482">
        <v>1491.8930209251916</v>
      </c>
      <c r="L126" s="20">
        <v>98.416563556017479</v>
      </c>
      <c r="M126" s="20">
        <v>0</v>
      </c>
      <c r="N126" s="20">
        <v>0</v>
      </c>
      <c r="O126" s="20">
        <v>203.22265129350487</v>
      </c>
      <c r="P126" s="20">
        <v>3.1271009374087617</v>
      </c>
      <c r="Q126" s="20">
        <v>0</v>
      </c>
      <c r="R126" s="20">
        <v>0</v>
      </c>
      <c r="S126" s="20">
        <v>33.56736196180055</v>
      </c>
      <c r="T126" s="20">
        <v>67.816320866677117</v>
      </c>
      <c r="U126" s="482">
        <v>406.14999861540878</v>
      </c>
      <c r="V126" s="482">
        <v>1898.0430195406004</v>
      </c>
      <c r="W126" s="483">
        <v>-1516.36</v>
      </c>
      <c r="X126" s="483">
        <v>381.68301954060053</v>
      </c>
      <c r="Y126" s="15">
        <v>0</v>
      </c>
      <c r="Z126" s="15">
        <v>0</v>
      </c>
      <c r="AA126" s="15">
        <v>14.905404016603473</v>
      </c>
      <c r="AB126" s="15">
        <v>21.387139814479909</v>
      </c>
      <c r="AC126" s="15">
        <v>3.9854460978867334</v>
      </c>
      <c r="AD126" s="483">
        <v>40.277989928970115</v>
      </c>
      <c r="AE126" s="15">
        <v>-0.01</v>
      </c>
      <c r="AF126" s="15">
        <v>-26.8</v>
      </c>
      <c r="AG126" s="15">
        <v>-104.07429551620693</v>
      </c>
      <c r="AH126" s="15">
        <v>78.534767533711019</v>
      </c>
      <c r="AI126" s="15">
        <v>83.087688881534689</v>
      </c>
      <c r="AJ126" s="15">
        <v>-29.8</v>
      </c>
      <c r="AK126" s="15">
        <v>-11.42</v>
      </c>
      <c r="AL126" s="15">
        <v>-14.547356064837025</v>
      </c>
      <c r="AM126" s="15">
        <v>-3.94</v>
      </c>
      <c r="AN126" s="15">
        <v>25.606757663834586</v>
      </c>
      <c r="AO126" s="15">
        <v>4.624356676827496</v>
      </c>
      <c r="AP126" s="483">
        <v>-2.4780808251361526</v>
      </c>
      <c r="AQ126" s="479">
        <v>419.48292864443448</v>
      </c>
      <c r="AR126" s="484">
        <v>252.38804937036352</v>
      </c>
      <c r="AS126" s="484">
        <v>671.87097801479797</v>
      </c>
      <c r="AT126" s="484">
        <v>95.43542836536507</v>
      </c>
      <c r="AU126" s="480">
        <v>767.30640638016303</v>
      </c>
    </row>
    <row r="127" spans="1:47">
      <c r="A127" s="439">
        <v>399</v>
      </c>
      <c r="B127" s="414">
        <v>15</v>
      </c>
      <c r="C127" s="432" t="s">
        <v>140</v>
      </c>
      <c r="D127" s="20">
        <v>7656</v>
      </c>
      <c r="E127" s="20">
        <v>410.54080198537099</v>
      </c>
      <c r="F127" s="20">
        <v>75.604043887147327</v>
      </c>
      <c r="G127" s="20">
        <v>692.88782523510974</v>
      </c>
      <c r="H127" s="20">
        <v>676.41242946708462</v>
      </c>
      <c r="I127" s="20">
        <v>55.570208986415885</v>
      </c>
      <c r="J127" s="20">
        <v>45.713845350052239</v>
      </c>
      <c r="K127" s="482">
        <v>1956.7291549111808</v>
      </c>
      <c r="L127" s="20">
        <v>41.416670661460934</v>
      </c>
      <c r="M127" s="20">
        <v>0</v>
      </c>
      <c r="N127" s="20">
        <v>0</v>
      </c>
      <c r="O127" s="20">
        <v>42.659571577847437</v>
      </c>
      <c r="P127" s="20">
        <v>54.481192644204242</v>
      </c>
      <c r="Q127" s="20">
        <v>0</v>
      </c>
      <c r="R127" s="20">
        <v>0</v>
      </c>
      <c r="S127" s="20">
        <v>15.972317654315168</v>
      </c>
      <c r="T127" s="20">
        <v>29.312585227272727</v>
      </c>
      <c r="U127" s="482">
        <v>183.84233776510052</v>
      </c>
      <c r="V127" s="482">
        <v>2140.5714926762812</v>
      </c>
      <c r="W127" s="483">
        <v>-1516.36</v>
      </c>
      <c r="X127" s="483">
        <v>624.2114926762813</v>
      </c>
      <c r="Y127" s="15">
        <v>0</v>
      </c>
      <c r="Z127" s="15">
        <v>0</v>
      </c>
      <c r="AA127" s="15">
        <v>7.3253059312009414</v>
      </c>
      <c r="AB127" s="15">
        <v>18.292004711665687</v>
      </c>
      <c r="AC127" s="15">
        <v>0</v>
      </c>
      <c r="AD127" s="483">
        <v>25.617310642866627</v>
      </c>
      <c r="AE127" s="15">
        <v>-0.01</v>
      </c>
      <c r="AF127" s="15">
        <v>-26.8</v>
      </c>
      <c r="AG127" s="15">
        <v>-21.289813871473356</v>
      </c>
      <c r="AH127" s="15">
        <v>-198.79842680180448</v>
      </c>
      <c r="AI127" s="15">
        <v>-193.67174520976567</v>
      </c>
      <c r="AJ127" s="15">
        <v>-29.8</v>
      </c>
      <c r="AK127" s="15">
        <v>-11.42</v>
      </c>
      <c r="AL127" s="15">
        <v>-12.824300484788457</v>
      </c>
      <c r="AM127" s="15">
        <v>-3.94</v>
      </c>
      <c r="AN127" s="15">
        <v>28.323455218986439</v>
      </c>
      <c r="AO127" s="15">
        <v>-1.4283996511115058</v>
      </c>
      <c r="AP127" s="483">
        <v>-475.39923079995708</v>
      </c>
      <c r="AQ127" s="479">
        <v>174.42957251919086</v>
      </c>
      <c r="AR127" s="484">
        <v>417.86192503322002</v>
      </c>
      <c r="AS127" s="484">
        <v>592.29149755241099</v>
      </c>
      <c r="AT127" s="484">
        <v>85.825613279360553</v>
      </c>
      <c r="AU127" s="480">
        <v>678.11711083177158</v>
      </c>
    </row>
    <row r="128" spans="1:47">
      <c r="A128" s="439">
        <v>400</v>
      </c>
      <c r="B128" s="414">
        <v>2</v>
      </c>
      <c r="C128" s="432" t="s">
        <v>141</v>
      </c>
      <c r="D128" s="20">
        <v>8479</v>
      </c>
      <c r="E128" s="20">
        <v>405.89776152848214</v>
      </c>
      <c r="F128" s="20">
        <v>83.680490623894315</v>
      </c>
      <c r="G128" s="20">
        <v>579.39542634744669</v>
      </c>
      <c r="H128" s="20">
        <v>559.59464559499941</v>
      </c>
      <c r="I128" s="20">
        <v>57.114027597594053</v>
      </c>
      <c r="J128" s="20">
        <v>47.386477178912607</v>
      </c>
      <c r="K128" s="482">
        <v>1733.0688288713291</v>
      </c>
      <c r="L128" s="20">
        <v>50.07526845474186</v>
      </c>
      <c r="M128" s="20">
        <v>0</v>
      </c>
      <c r="N128" s="20">
        <v>0</v>
      </c>
      <c r="O128" s="20">
        <v>257.79812242009666</v>
      </c>
      <c r="P128" s="20">
        <v>51.806673346619981</v>
      </c>
      <c r="Q128" s="20">
        <v>0</v>
      </c>
      <c r="R128" s="20">
        <v>0</v>
      </c>
      <c r="S128" s="20">
        <v>49.364980765656739</v>
      </c>
      <c r="T128" s="20">
        <v>40.704843829854148</v>
      </c>
      <c r="U128" s="482">
        <v>449.74988881696942</v>
      </c>
      <c r="V128" s="482">
        <v>2182.8187176882984</v>
      </c>
      <c r="W128" s="483">
        <v>-1516.36</v>
      </c>
      <c r="X128" s="483">
        <v>666.45871768829852</v>
      </c>
      <c r="Y128" s="15">
        <v>0</v>
      </c>
      <c r="Z128" s="15">
        <v>0</v>
      </c>
      <c r="AA128" s="15">
        <v>14.19803139155704</v>
      </c>
      <c r="AB128" s="15">
        <v>19.792834242714349</v>
      </c>
      <c r="AC128" s="15">
        <v>1.0342922915406048</v>
      </c>
      <c r="AD128" s="483">
        <v>35.025157925811996</v>
      </c>
      <c r="AE128" s="15">
        <v>-0.01</v>
      </c>
      <c r="AF128" s="15">
        <v>-26.8</v>
      </c>
      <c r="AG128" s="15">
        <v>-18.531687292133508</v>
      </c>
      <c r="AH128" s="15">
        <v>181.36912254855287</v>
      </c>
      <c r="AI128" s="15">
        <v>94.244366937911394</v>
      </c>
      <c r="AJ128" s="15">
        <v>-29.8</v>
      </c>
      <c r="AK128" s="15">
        <v>-11.42</v>
      </c>
      <c r="AL128" s="15">
        <v>-27.717600555621289</v>
      </c>
      <c r="AM128" s="15">
        <v>-3.9400000000000004</v>
      </c>
      <c r="AN128" s="15">
        <v>32.472742735533316</v>
      </c>
      <c r="AO128" s="15">
        <v>2.7421709944845056</v>
      </c>
      <c r="AP128" s="483">
        <v>188.86911536872728</v>
      </c>
      <c r="AQ128" s="479">
        <v>890.35299098283781</v>
      </c>
      <c r="AR128" s="484">
        <v>389.78694032346431</v>
      </c>
      <c r="AS128" s="484">
        <v>1280.1399313063021</v>
      </c>
      <c r="AT128" s="484">
        <v>144.27656603024496</v>
      </c>
      <c r="AU128" s="480">
        <v>1424.4164973365471</v>
      </c>
    </row>
    <row r="129" spans="1:47">
      <c r="A129" s="439">
        <v>402</v>
      </c>
      <c r="B129" s="414">
        <v>11</v>
      </c>
      <c r="C129" s="432" t="s">
        <v>142</v>
      </c>
      <c r="D129" s="20">
        <v>8865</v>
      </c>
      <c r="E129" s="20">
        <v>370.39753412295545</v>
      </c>
      <c r="F129" s="20">
        <v>64.240121827411159</v>
      </c>
      <c r="G129" s="20">
        <v>483.76826621545399</v>
      </c>
      <c r="H129" s="20">
        <v>506.17348900169202</v>
      </c>
      <c r="I129" s="20">
        <v>58.627113367174282</v>
      </c>
      <c r="J129" s="20">
        <v>44.951833051325437</v>
      </c>
      <c r="K129" s="482">
        <v>1528.1583575860125</v>
      </c>
      <c r="L129" s="20">
        <v>68.955352600720971</v>
      </c>
      <c r="M129" s="20">
        <v>0</v>
      </c>
      <c r="N129" s="20">
        <v>0</v>
      </c>
      <c r="O129" s="20">
        <v>60.367124647490137</v>
      </c>
      <c r="P129" s="20">
        <v>102.16416677846004</v>
      </c>
      <c r="Q129" s="20">
        <v>0</v>
      </c>
      <c r="R129" s="20">
        <v>0</v>
      </c>
      <c r="S129" s="20">
        <v>30.026305690230792</v>
      </c>
      <c r="T129" s="20">
        <v>49.475060443692428</v>
      </c>
      <c r="U129" s="482">
        <v>310.9880101605944</v>
      </c>
      <c r="V129" s="482">
        <v>1839.1463677466068</v>
      </c>
      <c r="W129" s="483">
        <v>-1516.36</v>
      </c>
      <c r="X129" s="483">
        <v>322.78636774660686</v>
      </c>
      <c r="Y129" s="15">
        <v>28.232395000000004</v>
      </c>
      <c r="Z129" s="15">
        <v>0</v>
      </c>
      <c r="AA129" s="15">
        <v>10.802642793935052</v>
      </c>
      <c r="AB129" s="15">
        <v>18.80699200109202</v>
      </c>
      <c r="AC129" s="15">
        <v>0</v>
      </c>
      <c r="AD129" s="483">
        <v>57.842029795027074</v>
      </c>
      <c r="AE129" s="15">
        <v>-0.01</v>
      </c>
      <c r="AF129" s="15">
        <v>-26.8</v>
      </c>
      <c r="AG129" s="15">
        <v>-45.507014529046813</v>
      </c>
      <c r="AH129" s="15">
        <v>-210.87261786554305</v>
      </c>
      <c r="AI129" s="15">
        <v>-152.37298689320968</v>
      </c>
      <c r="AJ129" s="15">
        <v>-29.8</v>
      </c>
      <c r="AK129" s="15">
        <v>-11.42</v>
      </c>
      <c r="AL129" s="15">
        <v>-11.7512326392501</v>
      </c>
      <c r="AM129" s="15">
        <v>-3.94</v>
      </c>
      <c r="AN129" s="15">
        <v>46.299521028916978</v>
      </c>
      <c r="AO129" s="15">
        <v>4.0586107865897896</v>
      </c>
      <c r="AP129" s="483">
        <v>-445.85572011154284</v>
      </c>
      <c r="AQ129" s="479">
        <v>-65.227322569908893</v>
      </c>
      <c r="AR129" s="484">
        <v>607.95908296838059</v>
      </c>
      <c r="AS129" s="484">
        <v>542.73176039847169</v>
      </c>
      <c r="AT129" s="484">
        <v>147.67697034828583</v>
      </c>
      <c r="AU129" s="480">
        <v>690.40873074675756</v>
      </c>
    </row>
    <row r="130" spans="1:47">
      <c r="A130" s="439">
        <v>403</v>
      </c>
      <c r="B130" s="414">
        <v>14</v>
      </c>
      <c r="C130" s="432" t="s">
        <v>143</v>
      </c>
      <c r="D130" s="20">
        <v>2758</v>
      </c>
      <c r="E130" s="20">
        <v>324.69913705583758</v>
      </c>
      <c r="F130" s="20">
        <v>88.010471356055106</v>
      </c>
      <c r="G130" s="20">
        <v>545.39972443799854</v>
      </c>
      <c r="H130" s="20">
        <v>427.63686004350978</v>
      </c>
      <c r="I130" s="20">
        <v>58.678607686729514</v>
      </c>
      <c r="J130" s="20">
        <v>37.943814358230597</v>
      </c>
      <c r="K130" s="482">
        <v>1482.3686149383611</v>
      </c>
      <c r="L130" s="20">
        <v>41.415074087276842</v>
      </c>
      <c r="M130" s="20">
        <v>0</v>
      </c>
      <c r="N130" s="20">
        <v>0</v>
      </c>
      <c r="O130" s="20">
        <v>131.26044960116027</v>
      </c>
      <c r="P130" s="20">
        <v>125.99880008942711</v>
      </c>
      <c r="Q130" s="20">
        <v>0</v>
      </c>
      <c r="R130" s="20">
        <v>0</v>
      </c>
      <c r="S130" s="20">
        <v>31.733844849845688</v>
      </c>
      <c r="T130" s="20">
        <v>24.777510273144792</v>
      </c>
      <c r="U130" s="482">
        <v>355.18567890085467</v>
      </c>
      <c r="V130" s="482">
        <v>1837.5542938392159</v>
      </c>
      <c r="W130" s="483">
        <v>-1516.36</v>
      </c>
      <c r="X130" s="483">
        <v>321.19429383921602</v>
      </c>
      <c r="Y130" s="15">
        <v>66.341369666666679</v>
      </c>
      <c r="Z130" s="15">
        <v>0</v>
      </c>
      <c r="AA130" s="15">
        <v>12.12350780054515</v>
      </c>
      <c r="AB130" s="15">
        <v>18.798459601115105</v>
      </c>
      <c r="AC130" s="15">
        <v>0</v>
      </c>
      <c r="AD130" s="483">
        <v>97.263337068326933</v>
      </c>
      <c r="AE130" s="15">
        <v>-0.01</v>
      </c>
      <c r="AF130" s="15">
        <v>-26.800000000000004</v>
      </c>
      <c r="AG130" s="15">
        <v>-21.191430384336474</v>
      </c>
      <c r="AH130" s="15">
        <v>100.05138134229733</v>
      </c>
      <c r="AI130" s="15">
        <v>-4.3217279371895323</v>
      </c>
      <c r="AJ130" s="15">
        <v>-29.800000000000004</v>
      </c>
      <c r="AK130" s="15">
        <v>-11.42</v>
      </c>
      <c r="AL130" s="15">
        <v>-22.327404059974381</v>
      </c>
      <c r="AM130" s="15">
        <v>-3.94</v>
      </c>
      <c r="AN130" s="15">
        <v>25.834753647612693</v>
      </c>
      <c r="AO130" s="15">
        <v>1.2849234147716011</v>
      </c>
      <c r="AP130" s="483">
        <v>3.6204960231812318</v>
      </c>
      <c r="AQ130" s="479">
        <v>422.07812693072418</v>
      </c>
      <c r="AR130" s="484">
        <v>609.11508339884108</v>
      </c>
      <c r="AS130" s="484">
        <v>1031.1932103295651</v>
      </c>
      <c r="AT130" s="484">
        <v>187.48374874166961</v>
      </c>
      <c r="AU130" s="480">
        <v>1218.6769590712347</v>
      </c>
    </row>
    <row r="131" spans="1:47">
      <c r="A131" s="439">
        <v>405</v>
      </c>
      <c r="B131" s="414">
        <v>9</v>
      </c>
      <c r="C131" s="432" t="s">
        <v>144</v>
      </c>
      <c r="D131" s="20">
        <v>73327</v>
      </c>
      <c r="E131" s="20">
        <v>358.4784914151677</v>
      </c>
      <c r="F131" s="20">
        <v>69.770510725926314</v>
      </c>
      <c r="G131" s="20">
        <v>454.24883317195577</v>
      </c>
      <c r="H131" s="20">
        <v>419.6740163923248</v>
      </c>
      <c r="I131" s="20">
        <v>59.37171082957164</v>
      </c>
      <c r="J131" s="20">
        <v>50.986552156777172</v>
      </c>
      <c r="K131" s="482">
        <v>1412.5301146917234</v>
      </c>
      <c r="L131" s="20">
        <v>83.084441546090844</v>
      </c>
      <c r="M131" s="20">
        <v>0</v>
      </c>
      <c r="N131" s="20">
        <v>0</v>
      </c>
      <c r="O131" s="20">
        <v>220.26052231783655</v>
      </c>
      <c r="P131" s="20">
        <v>16.148306572779699</v>
      </c>
      <c r="Q131" s="20">
        <v>0</v>
      </c>
      <c r="R131" s="20">
        <v>0</v>
      </c>
      <c r="S131" s="20">
        <v>27.286717708696703</v>
      </c>
      <c r="T131" s="20">
        <v>55.898419511230522</v>
      </c>
      <c r="U131" s="482">
        <v>402.67840765663431</v>
      </c>
      <c r="V131" s="482">
        <v>1815.2085223483577</v>
      </c>
      <c r="W131" s="483">
        <v>-1516.36</v>
      </c>
      <c r="X131" s="483">
        <v>298.84852234835785</v>
      </c>
      <c r="Y131" s="15">
        <v>0</v>
      </c>
      <c r="Z131" s="15">
        <v>0</v>
      </c>
      <c r="AA131" s="15">
        <v>15.124493316488616</v>
      </c>
      <c r="AB131" s="15">
        <v>21.447675082519659</v>
      </c>
      <c r="AC131" s="15">
        <v>3.4865133350415056</v>
      </c>
      <c r="AD131" s="483">
        <v>40.058681734049777</v>
      </c>
      <c r="AE131" s="15">
        <v>-0.01</v>
      </c>
      <c r="AF131" s="15">
        <v>-26.8</v>
      </c>
      <c r="AG131" s="15">
        <v>-63.078870135829909</v>
      </c>
      <c r="AH131" s="15">
        <v>-36.556179815463132</v>
      </c>
      <c r="AI131" s="15">
        <v>-4.1876876239328418</v>
      </c>
      <c r="AJ131" s="15">
        <v>-29.8</v>
      </c>
      <c r="AK131" s="15">
        <v>-11.42</v>
      </c>
      <c r="AL131" s="15">
        <v>-7.1380624648430695</v>
      </c>
      <c r="AM131" s="15">
        <v>-3.94</v>
      </c>
      <c r="AN131" s="15">
        <v>53.391540299004845</v>
      </c>
      <c r="AO131" s="15">
        <v>2.3950828346339059</v>
      </c>
      <c r="AP131" s="483">
        <v>-130.88417690643018</v>
      </c>
      <c r="AQ131" s="479">
        <v>208.02302717597743</v>
      </c>
      <c r="AR131" s="484">
        <v>121.64904436814918</v>
      </c>
      <c r="AS131" s="484">
        <v>329.67207154412642</v>
      </c>
      <c r="AT131" s="484">
        <v>111.45321770846189</v>
      </c>
      <c r="AU131" s="480">
        <v>441.12528925258835</v>
      </c>
    </row>
    <row r="132" spans="1:47">
      <c r="A132" s="439">
        <v>407</v>
      </c>
      <c r="B132" s="414">
        <v>1</v>
      </c>
      <c r="C132" s="432" t="s">
        <v>145</v>
      </c>
      <c r="D132" s="20">
        <v>2429</v>
      </c>
      <c r="E132" s="20">
        <v>332.53360230547554</v>
      </c>
      <c r="F132" s="20">
        <v>80.713659942363108</v>
      </c>
      <c r="G132" s="20">
        <v>467.74823384108686</v>
      </c>
      <c r="H132" s="20">
        <v>390.67953890489912</v>
      </c>
      <c r="I132" s="20">
        <v>59.525269658295599</v>
      </c>
      <c r="J132" s="20">
        <v>45.116076574722108</v>
      </c>
      <c r="K132" s="482">
        <v>1376.3163812268424</v>
      </c>
      <c r="L132" s="20">
        <v>61.561165510051602</v>
      </c>
      <c r="M132" s="20">
        <v>22.077999999999999</v>
      </c>
      <c r="N132" s="20">
        <v>86.462969123095917</v>
      </c>
      <c r="O132" s="20">
        <v>147.41925072046109</v>
      </c>
      <c r="P132" s="20">
        <v>112.13573097859073</v>
      </c>
      <c r="Q132" s="20">
        <v>0</v>
      </c>
      <c r="R132" s="20">
        <v>0</v>
      </c>
      <c r="S132" s="20">
        <v>46.582164404496524</v>
      </c>
      <c r="T132" s="20">
        <v>42.924337861945936</v>
      </c>
      <c r="U132" s="482">
        <v>519.16361859864173</v>
      </c>
      <c r="V132" s="482">
        <v>1895.4799998254841</v>
      </c>
      <c r="W132" s="483">
        <v>-1516.36</v>
      </c>
      <c r="X132" s="483">
        <v>379.11999982548423</v>
      </c>
      <c r="Y132" s="15">
        <v>13.243417333333335</v>
      </c>
      <c r="Z132" s="15">
        <v>0</v>
      </c>
      <c r="AA132" s="15">
        <v>10.706544980177956</v>
      </c>
      <c r="AB132" s="15">
        <v>16.931320723617869</v>
      </c>
      <c r="AC132" s="15">
        <v>0</v>
      </c>
      <c r="AD132" s="483">
        <v>40.881283037129158</v>
      </c>
      <c r="AE132" s="15">
        <v>-0.01</v>
      </c>
      <c r="AF132" s="15">
        <v>-26.8</v>
      </c>
      <c r="AG132" s="15">
        <v>-37.671594277480445</v>
      </c>
      <c r="AH132" s="15">
        <v>90.237038932340042</v>
      </c>
      <c r="AI132" s="15">
        <v>-4.3815804286613087</v>
      </c>
      <c r="AJ132" s="15">
        <v>-29.799999999999997</v>
      </c>
      <c r="AK132" s="15">
        <v>-11.42</v>
      </c>
      <c r="AL132" s="15">
        <v>-20.995102014412669</v>
      </c>
      <c r="AM132" s="15">
        <v>-3.94</v>
      </c>
      <c r="AN132" s="15">
        <v>14.357038367850357</v>
      </c>
      <c r="AO132" s="15">
        <v>2.3529875020610804</v>
      </c>
      <c r="AP132" s="483">
        <v>-31.811211918302945</v>
      </c>
      <c r="AQ132" s="479">
        <v>388.19007094431043</v>
      </c>
      <c r="AR132" s="484">
        <v>581.47064685719124</v>
      </c>
      <c r="AS132" s="484">
        <v>969.66071780150162</v>
      </c>
      <c r="AT132" s="484">
        <v>214.35609743018006</v>
      </c>
      <c r="AU132" s="480">
        <v>1184.0168152316817</v>
      </c>
    </row>
    <row r="133" spans="1:47">
      <c r="A133" s="439">
        <v>408</v>
      </c>
      <c r="B133" s="414">
        <v>14</v>
      </c>
      <c r="C133" s="432" t="s">
        <v>146</v>
      </c>
      <c r="D133" s="20">
        <v>14028</v>
      </c>
      <c r="E133" s="20">
        <v>426.83875249501</v>
      </c>
      <c r="F133" s="20">
        <v>97.831077844311366</v>
      </c>
      <c r="G133" s="20">
        <v>604.5906615340748</v>
      </c>
      <c r="H133" s="20">
        <v>559.54233105218134</v>
      </c>
      <c r="I133" s="20">
        <v>56.629826062161385</v>
      </c>
      <c r="J133" s="20">
        <v>46.427455089820356</v>
      </c>
      <c r="K133" s="482">
        <v>1791.8601040775591</v>
      </c>
      <c r="L133" s="20">
        <v>45.430337887915869</v>
      </c>
      <c r="M133" s="20">
        <v>0</v>
      </c>
      <c r="N133" s="20">
        <v>0</v>
      </c>
      <c r="O133" s="20">
        <v>90.042925577416582</v>
      </c>
      <c r="P133" s="20">
        <v>43.394350014949644</v>
      </c>
      <c r="Q133" s="20">
        <v>0</v>
      </c>
      <c r="R133" s="20">
        <v>0</v>
      </c>
      <c r="S133" s="20">
        <v>22.933166120268254</v>
      </c>
      <c r="T133" s="20">
        <v>34.632798985362605</v>
      </c>
      <c r="U133" s="482">
        <v>236.43357858591298</v>
      </c>
      <c r="V133" s="482">
        <v>2028.2936826634721</v>
      </c>
      <c r="W133" s="483">
        <v>-1516.36</v>
      </c>
      <c r="X133" s="483">
        <v>511.93368266347215</v>
      </c>
      <c r="Y133" s="15">
        <v>0</v>
      </c>
      <c r="Z133" s="15">
        <v>0</v>
      </c>
      <c r="AA133" s="15">
        <v>10.830217800234296</v>
      </c>
      <c r="AB133" s="15">
        <v>20.829013088134889</v>
      </c>
      <c r="AC133" s="15">
        <v>0</v>
      </c>
      <c r="AD133" s="483">
        <v>31.659230888369184</v>
      </c>
      <c r="AE133" s="15">
        <v>-0.01</v>
      </c>
      <c r="AF133" s="15">
        <v>-26.8</v>
      </c>
      <c r="AG133" s="15">
        <v>-30.076792461505562</v>
      </c>
      <c r="AH133" s="15">
        <v>41.346356998128108</v>
      </c>
      <c r="AI133" s="15">
        <v>-4.2481039023823763</v>
      </c>
      <c r="AJ133" s="15">
        <v>-29.8</v>
      </c>
      <c r="AK133" s="15">
        <v>-11.42</v>
      </c>
      <c r="AL133" s="15">
        <v>-20.124077123249595</v>
      </c>
      <c r="AM133" s="15">
        <v>-3.94</v>
      </c>
      <c r="AN133" s="15">
        <v>31.676897560363923</v>
      </c>
      <c r="AO133" s="15">
        <v>0.4341903715494313</v>
      </c>
      <c r="AP133" s="483">
        <v>-56.70152855709609</v>
      </c>
      <c r="AQ133" s="479">
        <v>486.89138499474524</v>
      </c>
      <c r="AR133" s="484">
        <v>442.54096808586269</v>
      </c>
      <c r="AS133" s="484">
        <v>929.43235308060798</v>
      </c>
      <c r="AT133" s="484">
        <v>112.92723313947128</v>
      </c>
      <c r="AU133" s="480">
        <v>1042.3595862200793</v>
      </c>
    </row>
    <row r="134" spans="1:47">
      <c r="A134" s="439">
        <v>410</v>
      </c>
      <c r="B134" s="414">
        <v>13</v>
      </c>
      <c r="C134" s="432" t="s">
        <v>147</v>
      </c>
      <c r="D134" s="20">
        <v>18878</v>
      </c>
      <c r="E134" s="20">
        <v>561.80574637143775</v>
      </c>
      <c r="F134" s="20">
        <v>112.75456298336687</v>
      </c>
      <c r="G134" s="20">
        <v>779.42992213158175</v>
      </c>
      <c r="H134" s="20">
        <v>696.57180845428536</v>
      </c>
      <c r="I134" s="20">
        <v>53.267282551117702</v>
      </c>
      <c r="J134" s="20">
        <v>45.324955503760989</v>
      </c>
      <c r="K134" s="482">
        <v>2249.1542779955498</v>
      </c>
      <c r="L134" s="20">
        <v>70.749718544539505</v>
      </c>
      <c r="M134" s="20">
        <v>0</v>
      </c>
      <c r="N134" s="20">
        <v>0</v>
      </c>
      <c r="O134" s="20">
        <v>46.378249814599002</v>
      </c>
      <c r="P134" s="20">
        <v>28.362837974763579</v>
      </c>
      <c r="Q134" s="20">
        <v>0</v>
      </c>
      <c r="R134" s="20">
        <v>0</v>
      </c>
      <c r="S134" s="20">
        <v>17.889493433341862</v>
      </c>
      <c r="T134" s="20">
        <v>48.249736995444437</v>
      </c>
      <c r="U134" s="482">
        <v>211.63003676268841</v>
      </c>
      <c r="V134" s="482">
        <v>2460.784314758238</v>
      </c>
      <c r="W134" s="483">
        <v>-1516.36</v>
      </c>
      <c r="X134" s="483">
        <v>944.4243147582381</v>
      </c>
      <c r="Y134" s="15">
        <v>0</v>
      </c>
      <c r="Z134" s="15">
        <v>0</v>
      </c>
      <c r="AA134" s="15">
        <v>9.8547862022496382</v>
      </c>
      <c r="AB134" s="15">
        <v>19.37688448504592</v>
      </c>
      <c r="AC134" s="15">
        <v>1.7578023611615563</v>
      </c>
      <c r="AD134" s="483">
        <v>30.989473048457114</v>
      </c>
      <c r="AE134" s="15">
        <v>-0.01</v>
      </c>
      <c r="AF134" s="15">
        <v>-26.8</v>
      </c>
      <c r="AG134" s="15">
        <v>-36.264463807077021</v>
      </c>
      <c r="AH134" s="15">
        <v>-196.95596975002579</v>
      </c>
      <c r="AI134" s="15">
        <v>-124.52553245562865</v>
      </c>
      <c r="AJ134" s="15">
        <v>-29.8</v>
      </c>
      <c r="AK134" s="15">
        <v>-11.42</v>
      </c>
      <c r="AL134" s="15">
        <v>-21.993339584619161</v>
      </c>
      <c r="AM134" s="15">
        <v>-3.9399999999999995</v>
      </c>
      <c r="AN134" s="15">
        <v>36.652130589197199</v>
      </c>
      <c r="AO134" s="15">
        <v>4.435866419847728</v>
      </c>
      <c r="AP134" s="483">
        <v>-414.36130858830569</v>
      </c>
      <c r="AQ134" s="479">
        <v>561.05247921838952</v>
      </c>
      <c r="AR134" s="484">
        <v>454.71193258747394</v>
      </c>
      <c r="AS134" s="484">
        <v>1015.764411805864</v>
      </c>
      <c r="AT134" s="484">
        <v>55.098071056673533</v>
      </c>
      <c r="AU134" s="480">
        <v>1070.8624828625375</v>
      </c>
    </row>
    <row r="135" spans="1:47">
      <c r="A135" s="439">
        <v>416</v>
      </c>
      <c r="B135" s="414">
        <v>9</v>
      </c>
      <c r="C135" s="432" t="s">
        <v>148</v>
      </c>
      <c r="D135" s="20">
        <v>2849</v>
      </c>
      <c r="E135" s="20">
        <v>419.10388206388205</v>
      </c>
      <c r="F135" s="20">
        <v>88.476223236223234</v>
      </c>
      <c r="G135" s="20">
        <v>606.61427869427871</v>
      </c>
      <c r="H135" s="20">
        <v>580.52044928044927</v>
      </c>
      <c r="I135" s="20">
        <v>56.635507195507195</v>
      </c>
      <c r="J135" s="20">
        <v>45.701962091962095</v>
      </c>
      <c r="K135" s="482">
        <v>1797.0523025623022</v>
      </c>
      <c r="L135" s="20">
        <v>66.677507882726644</v>
      </c>
      <c r="M135" s="20">
        <v>0</v>
      </c>
      <c r="N135" s="20">
        <v>0</v>
      </c>
      <c r="O135" s="20">
        <v>47.650445770445771</v>
      </c>
      <c r="P135" s="20">
        <v>63.180978549643648</v>
      </c>
      <c r="Q135" s="20">
        <v>0</v>
      </c>
      <c r="R135" s="20">
        <v>0</v>
      </c>
      <c r="S135" s="20">
        <v>21.270788729140726</v>
      </c>
      <c r="T135" s="20">
        <v>39.506502866502871</v>
      </c>
      <c r="U135" s="482">
        <v>238.2862237984597</v>
      </c>
      <c r="V135" s="482">
        <v>2035.338526360762</v>
      </c>
      <c r="W135" s="483">
        <v>-1516.36</v>
      </c>
      <c r="X135" s="483">
        <v>518.97852636076209</v>
      </c>
      <c r="Y135" s="15">
        <v>0</v>
      </c>
      <c r="Z135" s="15">
        <v>0</v>
      </c>
      <c r="AA135" s="15">
        <v>5.7170321152622554</v>
      </c>
      <c r="AB135" s="15">
        <v>17.399775418115869</v>
      </c>
      <c r="AC135" s="15">
        <v>0</v>
      </c>
      <c r="AD135" s="483">
        <v>23.116807533378125</v>
      </c>
      <c r="AE135" s="15">
        <v>-0.01</v>
      </c>
      <c r="AF135" s="15">
        <v>-26.8</v>
      </c>
      <c r="AG135" s="15">
        <v>-36.180021060021062</v>
      </c>
      <c r="AH135" s="15">
        <v>-157.65240121235595</v>
      </c>
      <c r="AI135" s="15">
        <v>-82.494105227787912</v>
      </c>
      <c r="AJ135" s="15">
        <v>-29.8</v>
      </c>
      <c r="AK135" s="15">
        <v>-11.42</v>
      </c>
      <c r="AL135" s="15">
        <v>-15.568839635368361</v>
      </c>
      <c r="AM135" s="15">
        <v>-3.94</v>
      </c>
      <c r="AN135" s="15">
        <v>39.085519952415929</v>
      </c>
      <c r="AO135" s="15">
        <v>-4.1836832747290558</v>
      </c>
      <c r="AP135" s="483">
        <v>-332.7035304578464</v>
      </c>
      <c r="AQ135" s="479">
        <v>209.3918034362938</v>
      </c>
      <c r="AR135" s="484">
        <v>509.65648724618779</v>
      </c>
      <c r="AS135" s="484">
        <v>719.04829068248148</v>
      </c>
      <c r="AT135" s="484">
        <v>96.844179883598486</v>
      </c>
      <c r="AU135" s="480">
        <v>815.89247056607996</v>
      </c>
    </row>
    <row r="136" spans="1:47">
      <c r="A136" s="439">
        <v>418</v>
      </c>
      <c r="B136" s="414">
        <v>6</v>
      </c>
      <c r="C136" s="432" t="s">
        <v>149</v>
      </c>
      <c r="D136" s="20">
        <v>24854</v>
      </c>
      <c r="E136" s="20">
        <v>611.11794077412094</v>
      </c>
      <c r="F136" s="20">
        <v>112.31303291220728</v>
      </c>
      <c r="G136" s="20">
        <v>694.39275006035245</v>
      </c>
      <c r="H136" s="20">
        <v>660.53827874788772</v>
      </c>
      <c r="I136" s="20">
        <v>53.797579464070168</v>
      </c>
      <c r="J136" s="20">
        <v>49.585514605294918</v>
      </c>
      <c r="K136" s="482">
        <v>2181.7450965639337</v>
      </c>
      <c r="L136" s="20">
        <v>51.257218807746241</v>
      </c>
      <c r="M136" s="20">
        <v>0</v>
      </c>
      <c r="N136" s="20">
        <v>0</v>
      </c>
      <c r="O136" s="20">
        <v>62.379264504707493</v>
      </c>
      <c r="P136" s="20">
        <v>8.9187060662651803</v>
      </c>
      <c r="Q136" s="20">
        <v>0</v>
      </c>
      <c r="R136" s="20">
        <v>0</v>
      </c>
      <c r="S136" s="20">
        <v>13.803657587995714</v>
      </c>
      <c r="T136" s="20">
        <v>38.579091427268587</v>
      </c>
      <c r="U136" s="482">
        <v>174.93793839398319</v>
      </c>
      <c r="V136" s="482">
        <v>2356.6830349579168</v>
      </c>
      <c r="W136" s="483">
        <v>-1516.36</v>
      </c>
      <c r="X136" s="483">
        <v>840.32303495791689</v>
      </c>
      <c r="Y136" s="15">
        <v>0</v>
      </c>
      <c r="Z136" s="15">
        <v>0</v>
      </c>
      <c r="AA136" s="15">
        <v>9.6734034586463995</v>
      </c>
      <c r="AB136" s="15">
        <v>23.525574398023938</v>
      </c>
      <c r="AC136" s="15">
        <v>10.37900197417868</v>
      </c>
      <c r="AD136" s="483">
        <v>43.577979830849017</v>
      </c>
      <c r="AE136" s="15">
        <v>-0.01</v>
      </c>
      <c r="AF136" s="15">
        <v>-26.800000000000004</v>
      </c>
      <c r="AG136" s="15">
        <v>-42.596534252031866</v>
      </c>
      <c r="AH136" s="15">
        <v>3.5216821054850609</v>
      </c>
      <c r="AI136" s="15">
        <v>-4.1801143428815113</v>
      </c>
      <c r="AJ136" s="15">
        <v>-29.800000000000004</v>
      </c>
      <c r="AK136" s="15">
        <v>-11.42</v>
      </c>
      <c r="AL136" s="15">
        <v>-18.343544427503335</v>
      </c>
      <c r="AM136" s="15">
        <v>-3.94</v>
      </c>
      <c r="AN136" s="15">
        <v>40.359987388380745</v>
      </c>
      <c r="AO136" s="15">
        <v>-3.4181946467436379</v>
      </c>
      <c r="AP136" s="483">
        <v>-100.36671817529455</v>
      </c>
      <c r="AQ136" s="479">
        <v>783.53429661347138</v>
      </c>
      <c r="AR136" s="484">
        <v>63.663990129133474</v>
      </c>
      <c r="AS136" s="484">
        <v>847.19828674260464</v>
      </c>
      <c r="AT136" s="484">
        <v>44.246416951169373</v>
      </c>
      <c r="AU136" s="480">
        <v>891.44470369377404</v>
      </c>
    </row>
    <row r="137" spans="1:47">
      <c r="A137" s="439">
        <v>420</v>
      </c>
      <c r="B137" s="414">
        <v>11</v>
      </c>
      <c r="C137" s="432" t="s">
        <v>150</v>
      </c>
      <c r="D137" s="20">
        <v>8971</v>
      </c>
      <c r="E137" s="20">
        <v>381.67962323040916</v>
      </c>
      <c r="F137" s="20">
        <v>88.457228848511861</v>
      </c>
      <c r="G137" s="20">
        <v>420.97128079366848</v>
      </c>
      <c r="H137" s="20">
        <v>442.76869245346114</v>
      </c>
      <c r="I137" s="20">
        <v>59.221304202430048</v>
      </c>
      <c r="J137" s="20">
        <v>43.464678408204215</v>
      </c>
      <c r="K137" s="482">
        <v>1436.562807936685</v>
      </c>
      <c r="L137" s="20">
        <v>68.60902910095318</v>
      </c>
      <c r="M137" s="20">
        <v>0</v>
      </c>
      <c r="N137" s="20">
        <v>0</v>
      </c>
      <c r="O137" s="20">
        <v>58.337942258388139</v>
      </c>
      <c r="P137" s="20">
        <v>104.57773803758359</v>
      </c>
      <c r="Q137" s="20">
        <v>0</v>
      </c>
      <c r="R137" s="20">
        <v>0</v>
      </c>
      <c r="S137" s="20">
        <v>24.407033427370425</v>
      </c>
      <c r="T137" s="20">
        <v>42.575247185375105</v>
      </c>
      <c r="U137" s="482">
        <v>298.50699000967046</v>
      </c>
      <c r="V137" s="482">
        <v>1735.0697979463555</v>
      </c>
      <c r="W137" s="483">
        <v>-1516.36</v>
      </c>
      <c r="X137" s="483">
        <v>218.70979794635559</v>
      </c>
      <c r="Y137" s="15">
        <v>0</v>
      </c>
      <c r="Z137" s="15">
        <v>0</v>
      </c>
      <c r="AA137" s="15">
        <v>11.310690454264574</v>
      </c>
      <c r="AB137" s="15">
        <v>20.567583920418727</v>
      </c>
      <c r="AC137" s="15">
        <v>0</v>
      </c>
      <c r="AD137" s="483">
        <v>31.878274374683304</v>
      </c>
      <c r="AE137" s="15">
        <v>-0.01</v>
      </c>
      <c r="AF137" s="15">
        <v>-26.8</v>
      </c>
      <c r="AG137" s="15">
        <v>-36.300719473860212</v>
      </c>
      <c r="AH137" s="15">
        <v>92.57352868736244</v>
      </c>
      <c r="AI137" s="15">
        <v>-2.9842476525313915</v>
      </c>
      <c r="AJ137" s="15">
        <v>-29.799999999999997</v>
      </c>
      <c r="AK137" s="15">
        <v>-11.42</v>
      </c>
      <c r="AL137" s="15">
        <v>-12.72454213803989</v>
      </c>
      <c r="AM137" s="15">
        <v>-3.94</v>
      </c>
      <c r="AN137" s="15">
        <v>30.013084925923419</v>
      </c>
      <c r="AO137" s="15">
        <v>3.5158044407254363</v>
      </c>
      <c r="AP137" s="483">
        <v>-1.6170912104202102</v>
      </c>
      <c r="AQ137" s="479">
        <v>248.97098111061868</v>
      </c>
      <c r="AR137" s="484">
        <v>338.71316802078906</v>
      </c>
      <c r="AS137" s="484">
        <v>587.68414913140782</v>
      </c>
      <c r="AT137" s="484">
        <v>122.14477697879357</v>
      </c>
      <c r="AU137" s="480">
        <v>709.82892611020134</v>
      </c>
    </row>
    <row r="138" spans="1:47">
      <c r="A138" s="439">
        <v>421</v>
      </c>
      <c r="B138" s="414">
        <v>16</v>
      </c>
      <c r="C138" s="432" t="s">
        <v>151</v>
      </c>
      <c r="D138" s="20">
        <v>665</v>
      </c>
      <c r="E138" s="20">
        <v>514.89442105263163</v>
      </c>
      <c r="F138" s="20">
        <v>56.155669172932328</v>
      </c>
      <c r="G138" s="20">
        <v>541.42984962406013</v>
      </c>
      <c r="H138" s="20">
        <v>366.945022556391</v>
      </c>
      <c r="I138" s="20">
        <v>57.766135338345862</v>
      </c>
      <c r="J138" s="20">
        <v>40.123368421052625</v>
      </c>
      <c r="K138" s="482">
        <v>1577.3144661654137</v>
      </c>
      <c r="L138" s="20">
        <v>37.726030052408916</v>
      </c>
      <c r="M138" s="20">
        <v>0</v>
      </c>
      <c r="N138" s="20">
        <v>0</v>
      </c>
      <c r="O138" s="20">
        <v>47.337864661654137</v>
      </c>
      <c r="P138" s="20">
        <v>596.06600093766622</v>
      </c>
      <c r="Q138" s="20">
        <v>0</v>
      </c>
      <c r="R138" s="20">
        <v>0</v>
      </c>
      <c r="S138" s="20">
        <v>20.22628964065095</v>
      </c>
      <c r="T138" s="20">
        <v>23.518018796992482</v>
      </c>
      <c r="U138" s="482">
        <v>724.87420408937271</v>
      </c>
      <c r="V138" s="482">
        <v>2302.1886702547863</v>
      </c>
      <c r="W138" s="483">
        <v>-1516.36</v>
      </c>
      <c r="X138" s="483">
        <v>785.8286702547864</v>
      </c>
      <c r="Y138" s="15">
        <v>318.08386400000001</v>
      </c>
      <c r="Z138" s="15">
        <v>0</v>
      </c>
      <c r="AA138" s="15">
        <v>13.086253318684358</v>
      </c>
      <c r="AB138" s="15">
        <v>19.862668778672862</v>
      </c>
      <c r="AC138" s="15">
        <v>0</v>
      </c>
      <c r="AD138" s="483">
        <v>351.0327860973573</v>
      </c>
      <c r="AE138" s="15">
        <v>-0.01</v>
      </c>
      <c r="AF138" s="15">
        <v>-26.8</v>
      </c>
      <c r="AG138" s="15">
        <v>-27.959699248120302</v>
      </c>
      <c r="AH138" s="15">
        <v>511.04674419263154</v>
      </c>
      <c r="AI138" s="15">
        <v>148.17846904015335</v>
      </c>
      <c r="AJ138" s="15">
        <v>-29.8</v>
      </c>
      <c r="AK138" s="15">
        <v>-11.42</v>
      </c>
      <c r="AL138" s="15">
        <v>-39.623735162802554</v>
      </c>
      <c r="AM138" s="15">
        <v>-3.94</v>
      </c>
      <c r="AN138" s="15">
        <v>21.096434772524606</v>
      </c>
      <c r="AO138" s="15">
        <v>3.7182163619820692</v>
      </c>
      <c r="AP138" s="483">
        <v>540.74642995636873</v>
      </c>
      <c r="AQ138" s="479">
        <v>1677.6078863085124</v>
      </c>
      <c r="AR138" s="484">
        <v>152.41796703405143</v>
      </c>
      <c r="AS138" s="484">
        <v>1830.025853342564</v>
      </c>
      <c r="AT138" s="484">
        <v>216.87622770209543</v>
      </c>
      <c r="AU138" s="480">
        <v>2046.9020810446596</v>
      </c>
    </row>
    <row r="139" spans="1:47">
      <c r="A139" s="439">
        <v>422</v>
      </c>
      <c r="B139" s="414">
        <v>12</v>
      </c>
      <c r="C139" s="432" t="s">
        <v>152</v>
      </c>
      <c r="D139" s="20">
        <v>10049</v>
      </c>
      <c r="E139" s="20">
        <v>232.39887152950544</v>
      </c>
      <c r="F139" s="20">
        <v>43.66467907254453</v>
      </c>
      <c r="G139" s="20">
        <v>357.49899193949648</v>
      </c>
      <c r="H139" s="20">
        <v>321.07334461140414</v>
      </c>
      <c r="I139" s="20">
        <v>61.881508607821679</v>
      </c>
      <c r="J139" s="20">
        <v>40.086526022489799</v>
      </c>
      <c r="K139" s="482">
        <v>1056.603921783262</v>
      </c>
      <c r="L139" s="20">
        <v>114.89728298334958</v>
      </c>
      <c r="M139" s="20">
        <v>0</v>
      </c>
      <c r="N139" s="20">
        <v>0</v>
      </c>
      <c r="O139" s="20">
        <v>128.24155637376853</v>
      </c>
      <c r="P139" s="20">
        <v>280.81387170613641</v>
      </c>
      <c r="Q139" s="20">
        <v>0</v>
      </c>
      <c r="R139" s="20">
        <v>8.311103592397254</v>
      </c>
      <c r="S139" s="20">
        <v>35.908052136034932</v>
      </c>
      <c r="T139" s="20">
        <v>65.259280442498422</v>
      </c>
      <c r="U139" s="482">
        <v>633.43114723418512</v>
      </c>
      <c r="V139" s="482">
        <v>1690.0350690174471</v>
      </c>
      <c r="W139" s="483">
        <v>-1516.36</v>
      </c>
      <c r="X139" s="483">
        <v>173.67506901744719</v>
      </c>
      <c r="Y139" s="15">
        <v>121.4026575</v>
      </c>
      <c r="Z139" s="15">
        <v>0</v>
      </c>
      <c r="AA139" s="15">
        <v>14.399730059592262</v>
      </c>
      <c r="AB139" s="15">
        <v>17.124193211025183</v>
      </c>
      <c r="AC139" s="15">
        <v>0</v>
      </c>
      <c r="AD139" s="483">
        <v>152.92658077061745</v>
      </c>
      <c r="AE139" s="15">
        <v>-0.01</v>
      </c>
      <c r="AF139" s="15">
        <v>-26.8</v>
      </c>
      <c r="AG139" s="15">
        <v>-43.412175654293961</v>
      </c>
      <c r="AH139" s="15">
        <v>-30.232412006398608</v>
      </c>
      <c r="AI139" s="15">
        <v>-4.3625682965445653</v>
      </c>
      <c r="AJ139" s="15">
        <v>-29.8</v>
      </c>
      <c r="AK139" s="15">
        <v>-11.42</v>
      </c>
      <c r="AL139" s="15">
        <v>-11.670042287770702</v>
      </c>
      <c r="AM139" s="15">
        <v>-3.94</v>
      </c>
      <c r="AN139" s="15">
        <v>52.782073157453567</v>
      </c>
      <c r="AO139" s="15">
        <v>16.889545031421552</v>
      </c>
      <c r="AP139" s="483">
        <v>-95.715580056132737</v>
      </c>
      <c r="AQ139" s="479">
        <v>230.88606973193191</v>
      </c>
      <c r="AR139" s="484">
        <v>308.09590681504767</v>
      </c>
      <c r="AS139" s="484">
        <v>538.98197654697981</v>
      </c>
      <c r="AT139" s="484">
        <v>158.60779159174714</v>
      </c>
      <c r="AU139" s="480">
        <v>697.58976813872698</v>
      </c>
    </row>
    <row r="140" spans="1:47">
      <c r="A140" s="439">
        <v>423</v>
      </c>
      <c r="B140" s="414">
        <v>2</v>
      </c>
      <c r="C140" s="432" t="s">
        <v>153</v>
      </c>
      <c r="D140" s="20">
        <v>20666</v>
      </c>
      <c r="E140" s="20">
        <v>532.31642940094844</v>
      </c>
      <c r="F140" s="20">
        <v>99.385154359818046</v>
      </c>
      <c r="G140" s="20">
        <v>648.11243685280181</v>
      </c>
      <c r="H140" s="20">
        <v>619.24956546985379</v>
      </c>
      <c r="I140" s="20">
        <v>55.116326333107523</v>
      </c>
      <c r="J140" s="20">
        <v>49.003421078099294</v>
      </c>
      <c r="K140" s="482">
        <v>2003.1833334946291</v>
      </c>
      <c r="L140" s="20">
        <v>41.648685668235366</v>
      </c>
      <c r="M140" s="20">
        <v>0</v>
      </c>
      <c r="N140" s="20">
        <v>0</v>
      </c>
      <c r="O140" s="20">
        <v>92.538012193941739</v>
      </c>
      <c r="P140" s="20">
        <v>12.006980038583572</v>
      </c>
      <c r="Q140" s="20">
        <v>0</v>
      </c>
      <c r="R140" s="20">
        <v>0</v>
      </c>
      <c r="S140" s="20">
        <v>18.461541599952444</v>
      </c>
      <c r="T140" s="20">
        <v>31.705469208684153</v>
      </c>
      <c r="U140" s="482">
        <v>196.36068870939727</v>
      </c>
      <c r="V140" s="482">
        <v>2199.5440222040265</v>
      </c>
      <c r="W140" s="483">
        <v>-1516.36</v>
      </c>
      <c r="X140" s="483">
        <v>683.18402220402663</v>
      </c>
      <c r="Y140" s="15">
        <v>0</v>
      </c>
      <c r="Z140" s="15">
        <v>0</v>
      </c>
      <c r="AA140" s="15">
        <v>10.133850105314087</v>
      </c>
      <c r="AB140" s="15">
        <v>21.348606962335644</v>
      </c>
      <c r="AC140" s="15">
        <v>6.7360622782865658</v>
      </c>
      <c r="AD140" s="483">
        <v>38.218519345936294</v>
      </c>
      <c r="AE140" s="15">
        <v>-0.01</v>
      </c>
      <c r="AF140" s="15">
        <v>-26.8</v>
      </c>
      <c r="AG140" s="15">
        <v>-21.318724351591985</v>
      </c>
      <c r="AH140" s="15">
        <v>130.2755143947536</v>
      </c>
      <c r="AI140" s="15">
        <v>-2.3571588984582279</v>
      </c>
      <c r="AJ140" s="15">
        <v>-29.8</v>
      </c>
      <c r="AK140" s="15">
        <v>-11.42</v>
      </c>
      <c r="AL140" s="15">
        <v>-18.329889375392934</v>
      </c>
      <c r="AM140" s="15">
        <v>-3.9399999999999995</v>
      </c>
      <c r="AN140" s="15">
        <v>28.814763647573212</v>
      </c>
      <c r="AO140" s="15">
        <v>-4.1951185834812179</v>
      </c>
      <c r="AP140" s="483">
        <v>37.17938683340244</v>
      </c>
      <c r="AQ140" s="479">
        <v>758.58192838336538</v>
      </c>
      <c r="AR140" s="484">
        <v>87.985698521440241</v>
      </c>
      <c r="AS140" s="484">
        <v>846.56762690480514</v>
      </c>
      <c r="AT140" s="484">
        <v>63.750750977428559</v>
      </c>
      <c r="AU140" s="480">
        <v>910.31837788223368</v>
      </c>
    </row>
    <row r="141" spans="1:47">
      <c r="A141" s="432">
        <v>425</v>
      </c>
      <c r="B141" s="414">
        <v>17</v>
      </c>
      <c r="C141" s="432" t="s">
        <v>154</v>
      </c>
      <c r="D141" s="20">
        <v>10190</v>
      </c>
      <c r="E141" s="20">
        <v>794.38669479882242</v>
      </c>
      <c r="F141" s="20">
        <v>156.66687733071637</v>
      </c>
      <c r="G141" s="20">
        <v>1056.0863444553484</v>
      </c>
      <c r="H141" s="20">
        <v>968.51719725220812</v>
      </c>
      <c r="I141" s="20">
        <v>47.368918547595676</v>
      </c>
      <c r="J141" s="20">
        <v>46.009966633954861</v>
      </c>
      <c r="K141" s="482">
        <v>3069.0359990186457</v>
      </c>
      <c r="L141" s="20">
        <v>46.854883624464065</v>
      </c>
      <c r="M141" s="20">
        <v>0</v>
      </c>
      <c r="N141" s="20">
        <v>0</v>
      </c>
      <c r="O141" s="20">
        <v>18.921789990186458</v>
      </c>
      <c r="P141" s="20">
        <v>51.643183064481207</v>
      </c>
      <c r="Q141" s="20">
        <v>0</v>
      </c>
      <c r="R141" s="20">
        <v>0</v>
      </c>
      <c r="S141" s="20">
        <v>11.38660467092293</v>
      </c>
      <c r="T141" s="20">
        <v>32.070274206738631</v>
      </c>
      <c r="U141" s="482">
        <v>160.87673555679328</v>
      </c>
      <c r="V141" s="482">
        <v>3229.9127345754391</v>
      </c>
      <c r="W141" s="483">
        <v>-1516.36</v>
      </c>
      <c r="X141" s="483">
        <v>1713.5527345754392</v>
      </c>
      <c r="Y141" s="15">
        <v>0</v>
      </c>
      <c r="Z141" s="15">
        <v>0</v>
      </c>
      <c r="AA141" s="15">
        <v>8.2012349391917958</v>
      </c>
      <c r="AB141" s="15">
        <v>23.911542507357492</v>
      </c>
      <c r="AC141" s="15">
        <v>0</v>
      </c>
      <c r="AD141" s="483">
        <v>32.112777446549288</v>
      </c>
      <c r="AE141" s="15">
        <v>-0.01</v>
      </c>
      <c r="AF141" s="15">
        <v>-26.8</v>
      </c>
      <c r="AG141" s="15">
        <v>-14.59714033366045</v>
      </c>
      <c r="AH141" s="15">
        <v>-64.367872696074343</v>
      </c>
      <c r="AI141" s="15">
        <v>-116.78135001036394</v>
      </c>
      <c r="AJ141" s="15">
        <v>-29.8</v>
      </c>
      <c r="AK141" s="15">
        <v>-11.42</v>
      </c>
      <c r="AL141" s="15">
        <v>-43.751794966368209</v>
      </c>
      <c r="AM141" s="15">
        <v>-3.94</v>
      </c>
      <c r="AN141" s="15">
        <v>25.069822285053785</v>
      </c>
      <c r="AO141" s="15">
        <v>-1.1482563772685002</v>
      </c>
      <c r="AP141" s="483">
        <v>-291.28659209868164</v>
      </c>
      <c r="AQ141" s="479">
        <v>1454.378919923307</v>
      </c>
      <c r="AR141" s="484">
        <v>566.30175517269015</v>
      </c>
      <c r="AS141" s="484">
        <v>2020.6806750959972</v>
      </c>
      <c r="AT141" s="484">
        <v>38.478052722542259</v>
      </c>
      <c r="AU141" s="480">
        <v>2059.1587278185393</v>
      </c>
    </row>
    <row r="142" spans="1:47">
      <c r="A142" s="439">
        <v>426</v>
      </c>
      <c r="B142" s="414">
        <v>12</v>
      </c>
      <c r="C142" s="432" t="s">
        <v>155</v>
      </c>
      <c r="D142" s="20">
        <v>11913</v>
      </c>
      <c r="E142" s="20">
        <v>449.5561235624948</v>
      </c>
      <c r="F142" s="20">
        <v>98.742624024175257</v>
      </c>
      <c r="G142" s="20">
        <v>614.54158902039785</v>
      </c>
      <c r="H142" s="20">
        <v>584.91413749685216</v>
      </c>
      <c r="I142" s="20">
        <v>56.231223033660704</v>
      </c>
      <c r="J142" s="20">
        <v>47.361805590531347</v>
      </c>
      <c r="K142" s="482">
        <v>1851.3475027281122</v>
      </c>
      <c r="L142" s="20">
        <v>78.406049230686719</v>
      </c>
      <c r="M142" s="20">
        <v>0</v>
      </c>
      <c r="N142" s="20">
        <v>0</v>
      </c>
      <c r="O142" s="20">
        <v>53.344752791068586</v>
      </c>
      <c r="P142" s="20">
        <v>50.419936997059068</v>
      </c>
      <c r="Q142" s="20">
        <v>0</v>
      </c>
      <c r="R142" s="20">
        <v>12.368659447662218</v>
      </c>
      <c r="S142" s="20">
        <v>17.969278779462432</v>
      </c>
      <c r="T142" s="20">
        <v>55.259202202076168</v>
      </c>
      <c r="U142" s="482">
        <v>267.76787944801521</v>
      </c>
      <c r="V142" s="482">
        <v>2119.1153821761272</v>
      </c>
      <c r="W142" s="483">
        <v>-1516.36</v>
      </c>
      <c r="X142" s="483">
        <v>602.75538217612734</v>
      </c>
      <c r="Y142" s="15">
        <v>0</v>
      </c>
      <c r="Z142" s="15">
        <v>0</v>
      </c>
      <c r="AA142" s="15">
        <v>9.8719202641138093</v>
      </c>
      <c r="AB142" s="15">
        <v>20.608071598380079</v>
      </c>
      <c r="AC142" s="15">
        <v>0</v>
      </c>
      <c r="AD142" s="483">
        <v>30.47999186249389</v>
      </c>
      <c r="AE142" s="15">
        <v>-0.01</v>
      </c>
      <c r="AF142" s="15">
        <v>-26.8</v>
      </c>
      <c r="AG142" s="15">
        <v>-40.121145387391927</v>
      </c>
      <c r="AH142" s="15">
        <v>-141.83818063489059</v>
      </c>
      <c r="AI142" s="15">
        <v>-68.300718821648459</v>
      </c>
      <c r="AJ142" s="15">
        <v>-29.8</v>
      </c>
      <c r="AK142" s="15">
        <v>-11.42</v>
      </c>
      <c r="AL142" s="15">
        <v>-18.085734105808971</v>
      </c>
      <c r="AM142" s="15">
        <v>-3.94</v>
      </c>
      <c r="AN142" s="15">
        <v>34.100935845692938</v>
      </c>
      <c r="AO142" s="15">
        <v>7.3101983750728845</v>
      </c>
      <c r="AP142" s="483">
        <v>-302.64464472897413</v>
      </c>
      <c r="AQ142" s="479">
        <v>330.59072930964709</v>
      </c>
      <c r="AR142" s="484">
        <v>504.70056401043502</v>
      </c>
      <c r="AS142" s="484">
        <v>835.29129332008222</v>
      </c>
      <c r="AT142" s="484">
        <v>92.739237460538675</v>
      </c>
      <c r="AU142" s="480">
        <v>928.03053078062089</v>
      </c>
    </row>
    <row r="143" spans="1:47">
      <c r="A143" s="439">
        <v>430</v>
      </c>
      <c r="B143" s="414">
        <v>2</v>
      </c>
      <c r="C143" s="432" t="s">
        <v>156</v>
      </c>
      <c r="D143" s="20">
        <v>15295</v>
      </c>
      <c r="E143" s="20">
        <v>364.50162471395885</v>
      </c>
      <c r="F143" s="20">
        <v>64.701097090552466</v>
      </c>
      <c r="G143" s="20">
        <v>453.54558417783591</v>
      </c>
      <c r="H143" s="20">
        <v>441.39763582870216</v>
      </c>
      <c r="I143" s="20">
        <v>59.257801896044455</v>
      </c>
      <c r="J143" s="20">
        <v>44.116447858777377</v>
      </c>
      <c r="K143" s="482">
        <v>1427.5201915658711</v>
      </c>
      <c r="L143" s="20">
        <v>72.585532534210785</v>
      </c>
      <c r="M143" s="20">
        <v>0</v>
      </c>
      <c r="N143" s="20">
        <v>0</v>
      </c>
      <c r="O143" s="20">
        <v>119.88828767571103</v>
      </c>
      <c r="P143" s="20">
        <v>45.782548505976791</v>
      </c>
      <c r="Q143" s="20">
        <v>0</v>
      </c>
      <c r="R143" s="20">
        <v>0</v>
      </c>
      <c r="S143" s="20">
        <v>35.724831166202108</v>
      </c>
      <c r="T143" s="20">
        <v>51.068636591478693</v>
      </c>
      <c r="U143" s="482">
        <v>325.04983647357943</v>
      </c>
      <c r="V143" s="482">
        <v>1752.5700280394506</v>
      </c>
      <c r="W143" s="483">
        <v>-1516.36</v>
      </c>
      <c r="X143" s="483">
        <v>236.21002803945066</v>
      </c>
      <c r="Y143" s="15">
        <v>0</v>
      </c>
      <c r="Z143" s="15">
        <v>0</v>
      </c>
      <c r="AA143" s="15">
        <v>14.655697653318985</v>
      </c>
      <c r="AB143" s="15">
        <v>16.840567632395292</v>
      </c>
      <c r="AC143" s="15">
        <v>0</v>
      </c>
      <c r="AD143" s="483">
        <v>31.496265285714276</v>
      </c>
      <c r="AE143" s="15">
        <v>-1.0000000000000002E-2</v>
      </c>
      <c r="AF143" s="15">
        <v>-26.8</v>
      </c>
      <c r="AG143" s="15">
        <v>-40.656191291271654</v>
      </c>
      <c r="AH143" s="15">
        <v>82.477175616920533</v>
      </c>
      <c r="AI143" s="15">
        <v>-4.2535167803095231</v>
      </c>
      <c r="AJ143" s="15">
        <v>-29.8</v>
      </c>
      <c r="AK143" s="15">
        <v>-11.42</v>
      </c>
      <c r="AL143" s="15">
        <v>-15.579652770560838</v>
      </c>
      <c r="AM143" s="15">
        <v>-3.9399999999999995</v>
      </c>
      <c r="AN143" s="15">
        <v>52.185229998210211</v>
      </c>
      <c r="AO143" s="15">
        <v>2.5360869535171782</v>
      </c>
      <c r="AP143" s="483">
        <v>0.99913172650591042</v>
      </c>
      <c r="AQ143" s="479">
        <v>268.70542505167083</v>
      </c>
      <c r="AR143" s="484">
        <v>450.84227127433763</v>
      </c>
      <c r="AS143" s="484">
        <v>719.54769632600846</v>
      </c>
      <c r="AT143" s="484">
        <v>162.37694540639691</v>
      </c>
      <c r="AU143" s="480">
        <v>881.92464173240535</v>
      </c>
    </row>
    <row r="144" spans="1:47">
      <c r="A144" s="439">
        <v>433</v>
      </c>
      <c r="B144" s="414">
        <v>5</v>
      </c>
      <c r="C144" s="432" t="s">
        <v>157</v>
      </c>
      <c r="D144" s="20">
        <v>7657</v>
      </c>
      <c r="E144" s="20">
        <v>399.02106307953511</v>
      </c>
      <c r="F144" s="20">
        <v>70.717126812067377</v>
      </c>
      <c r="G144" s="20">
        <v>521.426651430064</v>
      </c>
      <c r="H144" s="20">
        <v>561.24276609638241</v>
      </c>
      <c r="I144" s="20">
        <v>57.752801358234294</v>
      </c>
      <c r="J144" s="20">
        <v>46.816630534151756</v>
      </c>
      <c r="K144" s="482">
        <v>1656.9770393104347</v>
      </c>
      <c r="L144" s="20">
        <v>43.564435817575436</v>
      </c>
      <c r="M144" s="20">
        <v>0</v>
      </c>
      <c r="N144" s="20">
        <v>0</v>
      </c>
      <c r="O144" s="20">
        <v>73.745169126289667</v>
      </c>
      <c r="P144" s="20">
        <v>64.450603903771992</v>
      </c>
      <c r="Q144" s="20">
        <v>0</v>
      </c>
      <c r="R144" s="20">
        <v>0</v>
      </c>
      <c r="S144" s="20">
        <v>27.016470421694752</v>
      </c>
      <c r="T144" s="20">
        <v>34.025391580688698</v>
      </c>
      <c r="U144" s="482">
        <v>242.8020708500205</v>
      </c>
      <c r="V144" s="482">
        <v>1899.7791101604553</v>
      </c>
      <c r="W144" s="483">
        <v>-1516.36</v>
      </c>
      <c r="X144" s="483">
        <v>383.41911016045538</v>
      </c>
      <c r="Y144" s="15">
        <v>0</v>
      </c>
      <c r="Z144" s="15">
        <v>0</v>
      </c>
      <c r="AA144" s="15">
        <v>7.9527279344084096</v>
      </c>
      <c r="AB144" s="15">
        <v>20.349063713880071</v>
      </c>
      <c r="AC144" s="15">
        <v>0</v>
      </c>
      <c r="AD144" s="483">
        <v>28.301791648288479</v>
      </c>
      <c r="AE144" s="15">
        <v>-0.01</v>
      </c>
      <c r="AF144" s="15">
        <v>-26.8</v>
      </c>
      <c r="AG144" s="15">
        <v>-29.895160506725873</v>
      </c>
      <c r="AH144" s="15">
        <v>7.221064552331609</v>
      </c>
      <c r="AI144" s="15">
        <v>-4.2774957910763938</v>
      </c>
      <c r="AJ144" s="15">
        <v>-29.8</v>
      </c>
      <c r="AK144" s="15">
        <v>-11.42</v>
      </c>
      <c r="AL144" s="15">
        <v>-14.169313786708777</v>
      </c>
      <c r="AM144" s="15">
        <v>-3.94</v>
      </c>
      <c r="AN144" s="15">
        <v>34.643482358821934</v>
      </c>
      <c r="AO144" s="15">
        <v>-2.6469187985916007</v>
      </c>
      <c r="AP144" s="483">
        <v>-84.834341971949087</v>
      </c>
      <c r="AQ144" s="479">
        <v>326.88655983679479</v>
      </c>
      <c r="AR144" s="484">
        <v>327.52450078786586</v>
      </c>
      <c r="AS144" s="484">
        <v>654.41106062466054</v>
      </c>
      <c r="AT144" s="484">
        <v>123.11175863174118</v>
      </c>
      <c r="AU144" s="480">
        <v>777.5228192564017</v>
      </c>
    </row>
    <row r="145" spans="1:47">
      <c r="A145" s="439">
        <v>434</v>
      </c>
      <c r="B145" s="414">
        <v>1</v>
      </c>
      <c r="C145" s="432" t="s">
        <v>158</v>
      </c>
      <c r="D145" s="20">
        <v>14352</v>
      </c>
      <c r="E145" s="20">
        <v>335.84210493311042</v>
      </c>
      <c r="F145" s="20">
        <v>63.748344481605344</v>
      </c>
      <c r="G145" s="20">
        <v>461.6036538461538</v>
      </c>
      <c r="H145" s="20">
        <v>436.39492474916386</v>
      </c>
      <c r="I145" s="20">
        <v>59.44528985507246</v>
      </c>
      <c r="J145" s="20">
        <v>45.819978400222965</v>
      </c>
      <c r="K145" s="482">
        <v>1402.8542962653289</v>
      </c>
      <c r="L145" s="20">
        <v>75.332256876368746</v>
      </c>
      <c r="M145" s="20">
        <v>22.077999999999999</v>
      </c>
      <c r="N145" s="20">
        <v>113.67453762541805</v>
      </c>
      <c r="O145" s="20">
        <v>121.04827480490525</v>
      </c>
      <c r="P145" s="20">
        <v>47.177571933028524</v>
      </c>
      <c r="Q145" s="20">
        <v>0</v>
      </c>
      <c r="R145" s="20">
        <v>15.754091415830546</v>
      </c>
      <c r="S145" s="20">
        <v>34.644003794755982</v>
      </c>
      <c r="T145" s="20">
        <v>49.225021367521371</v>
      </c>
      <c r="U145" s="482">
        <v>478.93375781782839</v>
      </c>
      <c r="V145" s="482">
        <v>1881.7880540831572</v>
      </c>
      <c r="W145" s="483">
        <v>-1516.36</v>
      </c>
      <c r="X145" s="483">
        <v>365.42805408315735</v>
      </c>
      <c r="Y145" s="15">
        <v>0</v>
      </c>
      <c r="Z145" s="15">
        <v>0</v>
      </c>
      <c r="AA145" s="15">
        <v>11.322345362016135</v>
      </c>
      <c r="AB145" s="15">
        <v>19.905741049847467</v>
      </c>
      <c r="AC145" s="15">
        <v>0</v>
      </c>
      <c r="AD145" s="483">
        <v>31.2280864118636</v>
      </c>
      <c r="AE145" s="15">
        <v>-0.01</v>
      </c>
      <c r="AF145" s="15">
        <v>-26.8</v>
      </c>
      <c r="AG145" s="15">
        <v>-39.926441332218502</v>
      </c>
      <c r="AH145" s="15">
        <v>157.01821507382994</v>
      </c>
      <c r="AI145" s="15">
        <v>45.504634970097662</v>
      </c>
      <c r="AJ145" s="15">
        <v>-29.8</v>
      </c>
      <c r="AK145" s="15">
        <v>-11.42</v>
      </c>
      <c r="AL145" s="15">
        <v>-10.275541807055548</v>
      </c>
      <c r="AM145" s="15">
        <v>-3.94</v>
      </c>
      <c r="AN145" s="15">
        <v>26.433672220177762</v>
      </c>
      <c r="AO145" s="15">
        <v>2.0987417827891965</v>
      </c>
      <c r="AP145" s="483">
        <v>105.14328090762049</v>
      </c>
      <c r="AQ145" s="479">
        <v>501.79942140264143</v>
      </c>
      <c r="AR145" s="484">
        <v>-27.222577832703063</v>
      </c>
      <c r="AS145" s="484">
        <v>474.57684356993843</v>
      </c>
      <c r="AT145" s="484">
        <v>130.49145891730865</v>
      </c>
      <c r="AU145" s="480">
        <v>605.06830248724714</v>
      </c>
    </row>
    <row r="146" spans="1:47">
      <c r="A146" s="439">
        <v>435</v>
      </c>
      <c r="B146" s="414">
        <v>13</v>
      </c>
      <c r="C146" s="432" t="s">
        <v>159</v>
      </c>
      <c r="D146" s="20">
        <v>711</v>
      </c>
      <c r="E146" s="20">
        <v>234.61686357243323</v>
      </c>
      <c r="F146" s="20">
        <v>13.130632911392404</v>
      </c>
      <c r="G146" s="20">
        <v>360.10711673699018</v>
      </c>
      <c r="H146" s="20">
        <v>400.40531645569621</v>
      </c>
      <c r="I146" s="20">
        <v>61.664360056258793</v>
      </c>
      <c r="J146" s="20">
        <v>38.502222222222223</v>
      </c>
      <c r="K146" s="482">
        <v>1108.426511954993</v>
      </c>
      <c r="L146" s="20">
        <v>80.373981716719271</v>
      </c>
      <c r="M146" s="20">
        <v>0</v>
      </c>
      <c r="N146" s="20">
        <v>0</v>
      </c>
      <c r="O146" s="20">
        <v>13.836005625879043</v>
      </c>
      <c r="P146" s="20">
        <v>249.09217116753126</v>
      </c>
      <c r="Q146" s="20">
        <v>0</v>
      </c>
      <c r="R146" s="20">
        <v>136.6713924050633</v>
      </c>
      <c r="S146" s="20">
        <v>32.673237111820768</v>
      </c>
      <c r="T146" s="20">
        <v>41.872777777777777</v>
      </c>
      <c r="U146" s="482">
        <v>554.51956580479134</v>
      </c>
      <c r="V146" s="482">
        <v>1662.9460777597842</v>
      </c>
      <c r="W146" s="483">
        <v>-1516.36</v>
      </c>
      <c r="X146" s="483">
        <v>146.5860777597843</v>
      </c>
      <c r="Y146" s="15">
        <v>304.08019300000007</v>
      </c>
      <c r="Z146" s="15">
        <v>0</v>
      </c>
      <c r="AA146" s="15">
        <v>8.509231776700398</v>
      </c>
      <c r="AB146" s="15">
        <v>15.066172573090467</v>
      </c>
      <c r="AC146" s="15">
        <v>4.2583149717314477</v>
      </c>
      <c r="AD146" s="483">
        <v>331.91391232152239</v>
      </c>
      <c r="AE146" s="15">
        <v>-0.01</v>
      </c>
      <c r="AF146" s="15">
        <v>-26.8</v>
      </c>
      <c r="AG146" s="15">
        <v>-17.090689170182841</v>
      </c>
      <c r="AH146" s="15">
        <v>543.62098584323257</v>
      </c>
      <c r="AI146" s="15">
        <v>526.98516022915874</v>
      </c>
      <c r="AJ146" s="15">
        <v>-29.8</v>
      </c>
      <c r="AK146" s="15">
        <v>-11.42</v>
      </c>
      <c r="AL146" s="15">
        <v>-32.371802417882201</v>
      </c>
      <c r="AM146" s="15">
        <v>-3.9400000000000004</v>
      </c>
      <c r="AN146" s="15">
        <v>33.760088327167082</v>
      </c>
      <c r="AO146" s="15">
        <v>-8.6841886902650351</v>
      </c>
      <c r="AP146" s="483">
        <v>970.50955412122835</v>
      </c>
      <c r="AQ146" s="479">
        <v>1449.0095442025352</v>
      </c>
      <c r="AR146" s="484">
        <v>46.085128236005154</v>
      </c>
      <c r="AS146" s="484">
        <v>1495.0946724385406</v>
      </c>
      <c r="AT146" s="484">
        <v>186.95108284377437</v>
      </c>
      <c r="AU146" s="480">
        <v>1682.045755282315</v>
      </c>
    </row>
    <row r="147" spans="1:47">
      <c r="A147" s="439">
        <v>436</v>
      </c>
      <c r="B147" s="414">
        <v>17</v>
      </c>
      <c r="C147" s="432" t="s">
        <v>160</v>
      </c>
      <c r="D147" s="20">
        <v>2008</v>
      </c>
      <c r="E147" s="20">
        <v>677.70893924302788</v>
      </c>
      <c r="F147" s="20">
        <v>116.23356573705178</v>
      </c>
      <c r="G147" s="20">
        <v>836.77156374501999</v>
      </c>
      <c r="H147" s="20">
        <v>891.16960159362554</v>
      </c>
      <c r="I147" s="20">
        <v>50.855537848605579</v>
      </c>
      <c r="J147" s="20">
        <v>43.271857569721114</v>
      </c>
      <c r="K147" s="482">
        <v>2616.0110657370515</v>
      </c>
      <c r="L147" s="20">
        <v>65.185439498035606</v>
      </c>
      <c r="M147" s="20">
        <v>0</v>
      </c>
      <c r="N147" s="20">
        <v>0</v>
      </c>
      <c r="O147" s="20">
        <v>87.204043824701202</v>
      </c>
      <c r="P147" s="20">
        <v>88.051441893364924</v>
      </c>
      <c r="Q147" s="20">
        <v>0</v>
      </c>
      <c r="R147" s="20">
        <v>0</v>
      </c>
      <c r="S147" s="20">
        <v>28.103382706502529</v>
      </c>
      <c r="T147" s="20">
        <v>37.003607652722444</v>
      </c>
      <c r="U147" s="482">
        <v>305.54791557532673</v>
      </c>
      <c r="V147" s="482">
        <v>2921.5589813123784</v>
      </c>
      <c r="W147" s="483">
        <v>-1516.36</v>
      </c>
      <c r="X147" s="483">
        <v>1405.1989813123785</v>
      </c>
      <c r="Y147" s="15">
        <v>4.1875533333333337</v>
      </c>
      <c r="Z147" s="15">
        <v>0</v>
      </c>
      <c r="AA147" s="15">
        <v>8.8294064339623386</v>
      </c>
      <c r="AB147" s="15">
        <v>18.933641511912931</v>
      </c>
      <c r="AC147" s="15">
        <v>0</v>
      </c>
      <c r="AD147" s="483">
        <v>31.950601279208605</v>
      </c>
      <c r="AE147" s="15">
        <v>-0.01</v>
      </c>
      <c r="AF147" s="15">
        <v>-26.8</v>
      </c>
      <c r="AG147" s="15">
        <v>-16.978326892430278</v>
      </c>
      <c r="AH147" s="15">
        <v>-46.739749721738818</v>
      </c>
      <c r="AI147" s="15">
        <v>-73.51205020490346</v>
      </c>
      <c r="AJ147" s="15">
        <v>-29.8</v>
      </c>
      <c r="AK147" s="15">
        <v>-11.42</v>
      </c>
      <c r="AL147" s="15">
        <v>-41.927109828721555</v>
      </c>
      <c r="AM147" s="15">
        <v>-3.94</v>
      </c>
      <c r="AN147" s="15">
        <v>16.65180242506624</v>
      </c>
      <c r="AO147" s="15">
        <v>-3.582004904217444</v>
      </c>
      <c r="AP147" s="483">
        <v>-241.79743912694536</v>
      </c>
      <c r="AQ147" s="479">
        <v>1195.3521434646418</v>
      </c>
      <c r="AR147" s="484">
        <v>741.05528070275352</v>
      </c>
      <c r="AS147" s="484">
        <v>1936.4074241673954</v>
      </c>
      <c r="AT147" s="484">
        <v>108.21008938078985</v>
      </c>
      <c r="AU147" s="480">
        <v>2044.6175135481853</v>
      </c>
    </row>
    <row r="148" spans="1:47">
      <c r="A148" s="439">
        <v>440</v>
      </c>
      <c r="B148" s="414">
        <v>15</v>
      </c>
      <c r="C148" s="432" t="s">
        <v>161</v>
      </c>
      <c r="D148" s="20">
        <v>5884</v>
      </c>
      <c r="E148" s="20">
        <v>1099.6894238613188</v>
      </c>
      <c r="F148" s="20">
        <v>187.22532970768182</v>
      </c>
      <c r="G148" s="20">
        <v>896.11568150917742</v>
      </c>
      <c r="H148" s="20">
        <v>746.48740992522096</v>
      </c>
      <c r="I148" s="20">
        <v>47.253759347382733</v>
      </c>
      <c r="J148" s="20">
        <v>44.036425900747787</v>
      </c>
      <c r="K148" s="482">
        <v>3020.8080302515295</v>
      </c>
      <c r="L148" s="20">
        <v>17.495795390491217</v>
      </c>
      <c r="M148" s="20">
        <v>22.077999999999999</v>
      </c>
      <c r="N148" s="20">
        <v>269.14437083616588</v>
      </c>
      <c r="O148" s="20">
        <v>68.547484704282809</v>
      </c>
      <c r="P148" s="20">
        <v>20.056405979280381</v>
      </c>
      <c r="Q148" s="20">
        <v>0</v>
      </c>
      <c r="R148" s="20">
        <v>116.08966009517336</v>
      </c>
      <c r="S148" s="20">
        <v>17.563455840342819</v>
      </c>
      <c r="T148" s="20">
        <v>12.542619108316337</v>
      </c>
      <c r="U148" s="482">
        <v>543.51779195405277</v>
      </c>
      <c r="V148" s="482">
        <v>3564.3258222055824</v>
      </c>
      <c r="W148" s="483">
        <v>-1516.36</v>
      </c>
      <c r="X148" s="483">
        <v>2047.9658222055825</v>
      </c>
      <c r="Y148" s="15">
        <v>0</v>
      </c>
      <c r="Z148" s="15">
        <v>0</v>
      </c>
      <c r="AA148" s="15">
        <v>6.4408470842944592</v>
      </c>
      <c r="AB148" s="15">
        <v>20.864023795706334</v>
      </c>
      <c r="AC148" s="15">
        <v>16.832248355396331</v>
      </c>
      <c r="AD148" s="483">
        <v>44.137119235397122</v>
      </c>
      <c r="AE148" s="15">
        <v>-0.01</v>
      </c>
      <c r="AF148" s="15">
        <v>-26.8</v>
      </c>
      <c r="AG148" s="15">
        <v>-6.7467858939496939</v>
      </c>
      <c r="AH148" s="15">
        <v>-185.05133964491472</v>
      </c>
      <c r="AI148" s="15">
        <v>-172.66973804586024</v>
      </c>
      <c r="AJ148" s="15">
        <v>-29.8</v>
      </c>
      <c r="AK148" s="15">
        <v>-11.42</v>
      </c>
      <c r="AL148" s="15">
        <v>-46.846906417321271</v>
      </c>
      <c r="AM148" s="15">
        <v>-3.94</v>
      </c>
      <c r="AN148" s="15">
        <v>14.139717924396347</v>
      </c>
      <c r="AO148" s="15">
        <v>-7.315253993094494</v>
      </c>
      <c r="AP148" s="483">
        <v>-480.20030607074409</v>
      </c>
      <c r="AQ148" s="479">
        <v>1611.9026353702357</v>
      </c>
      <c r="AR148" s="484">
        <v>551.72604679648373</v>
      </c>
      <c r="AS148" s="484">
        <v>2163.628682166719</v>
      </c>
      <c r="AT148" s="484">
        <v>67.168293638323519</v>
      </c>
      <c r="AU148" s="480">
        <v>2230.7969758050426</v>
      </c>
    </row>
    <row r="149" spans="1:47">
      <c r="A149" s="439">
        <v>441</v>
      </c>
      <c r="B149" s="414">
        <v>9</v>
      </c>
      <c r="C149" s="432" t="s">
        <v>162</v>
      </c>
      <c r="D149" s="20">
        <v>4358</v>
      </c>
      <c r="E149" s="20">
        <v>304.20401789811842</v>
      </c>
      <c r="F149" s="20">
        <v>49.271509866911423</v>
      </c>
      <c r="G149" s="20">
        <v>398.4041326296466</v>
      </c>
      <c r="H149" s="20">
        <v>413.72765947682421</v>
      </c>
      <c r="I149" s="20">
        <v>60.457200550711335</v>
      </c>
      <c r="J149" s="20">
        <v>42.599378155117023</v>
      </c>
      <c r="K149" s="482">
        <v>1268.6638985773288</v>
      </c>
      <c r="L149" s="20">
        <v>67.180621023443109</v>
      </c>
      <c r="M149" s="20">
        <v>0</v>
      </c>
      <c r="N149" s="20">
        <v>0</v>
      </c>
      <c r="O149" s="20">
        <v>111.96306562643414</v>
      </c>
      <c r="P149" s="20">
        <v>142.12643044896137</v>
      </c>
      <c r="Q149" s="20">
        <v>0</v>
      </c>
      <c r="R149" s="20">
        <v>0</v>
      </c>
      <c r="S149" s="20">
        <v>28.178186534778614</v>
      </c>
      <c r="T149" s="20">
        <v>41.464426916016521</v>
      </c>
      <c r="U149" s="482">
        <v>390.91273054963369</v>
      </c>
      <c r="V149" s="482">
        <v>1659.5766291269624</v>
      </c>
      <c r="W149" s="483">
        <v>-1516.36</v>
      </c>
      <c r="X149" s="483">
        <v>143.21662912696252</v>
      </c>
      <c r="Y149" s="15">
        <v>43.658042666666674</v>
      </c>
      <c r="Z149" s="15">
        <v>0</v>
      </c>
      <c r="AA149" s="15">
        <v>9.8713766937524667</v>
      </c>
      <c r="AB149" s="15">
        <v>18.831227500887195</v>
      </c>
      <c r="AC149" s="15">
        <v>0</v>
      </c>
      <c r="AD149" s="483">
        <v>72.360646861306336</v>
      </c>
      <c r="AE149" s="15">
        <v>-0.01</v>
      </c>
      <c r="AF149" s="15">
        <v>-26.8</v>
      </c>
      <c r="AG149" s="15">
        <v>-39.725509407985314</v>
      </c>
      <c r="AH149" s="15">
        <v>-190.45352526915087</v>
      </c>
      <c r="AI149" s="15">
        <v>-31.035046391352921</v>
      </c>
      <c r="AJ149" s="15">
        <v>-29.8</v>
      </c>
      <c r="AK149" s="15">
        <v>-11.42</v>
      </c>
      <c r="AL149" s="15">
        <v>-5.3165593393165151</v>
      </c>
      <c r="AM149" s="15">
        <v>-3.94</v>
      </c>
      <c r="AN149" s="15">
        <v>52.677995500612099</v>
      </c>
      <c r="AO149" s="15">
        <v>5.1385719196332431</v>
      </c>
      <c r="AP149" s="483">
        <v>-284.42407298756029</v>
      </c>
      <c r="AQ149" s="479">
        <v>-68.846796999291428</v>
      </c>
      <c r="AR149" s="484">
        <v>314.39257913728511</v>
      </c>
      <c r="AS149" s="484">
        <v>245.54578213799388</v>
      </c>
      <c r="AT149" s="484">
        <v>146.94916754273135</v>
      </c>
      <c r="AU149" s="480">
        <v>392.4949496807252</v>
      </c>
    </row>
    <row r="150" spans="1:47">
      <c r="A150" s="439">
        <v>444</v>
      </c>
      <c r="B150" s="414">
        <v>1</v>
      </c>
      <c r="C150" s="432" t="s">
        <v>163</v>
      </c>
      <c r="D150" s="20">
        <v>45687</v>
      </c>
      <c r="E150" s="20">
        <v>373.96023070019925</v>
      </c>
      <c r="F150" s="20">
        <v>83.985524985225553</v>
      </c>
      <c r="G150" s="20">
        <v>507.87482215947642</v>
      </c>
      <c r="H150" s="20">
        <v>526.39422417755588</v>
      </c>
      <c r="I150" s="20">
        <v>58.144336901087833</v>
      </c>
      <c r="J150" s="20">
        <v>47.933105040821239</v>
      </c>
      <c r="K150" s="482">
        <v>1598.292243964366</v>
      </c>
      <c r="L150" s="20">
        <v>67.165011009079521</v>
      </c>
      <c r="M150" s="20">
        <v>22.077999999999999</v>
      </c>
      <c r="N150" s="20">
        <v>10.066953312758553</v>
      </c>
      <c r="O150" s="20">
        <v>134.18844923063452</v>
      </c>
      <c r="P150" s="20">
        <v>16.991432234511464</v>
      </c>
      <c r="Q150" s="20">
        <v>0</v>
      </c>
      <c r="R150" s="20">
        <v>0</v>
      </c>
      <c r="S150" s="20">
        <v>34.859545333910596</v>
      </c>
      <c r="T150" s="20">
        <v>46.746341282348737</v>
      </c>
      <c r="U150" s="482">
        <v>332.0957324032434</v>
      </c>
      <c r="V150" s="482">
        <v>1930.3879763676093</v>
      </c>
      <c r="W150" s="483">
        <v>-1516.36</v>
      </c>
      <c r="X150" s="483">
        <v>414.02797636760943</v>
      </c>
      <c r="Y150" s="15">
        <v>0</v>
      </c>
      <c r="Z150" s="15">
        <v>0</v>
      </c>
      <c r="AA150" s="15">
        <v>10.931205750074938</v>
      </c>
      <c r="AB150" s="15">
        <v>18.901485445059809</v>
      </c>
      <c r="AC150" s="15">
        <v>0</v>
      </c>
      <c r="AD150" s="483">
        <v>29.83269119513475</v>
      </c>
      <c r="AE150" s="15">
        <v>-0.01</v>
      </c>
      <c r="AF150" s="15">
        <v>-26.8</v>
      </c>
      <c r="AG150" s="15">
        <v>-55.923072625692214</v>
      </c>
      <c r="AH150" s="15">
        <v>54.247089929994445</v>
      </c>
      <c r="AI150" s="15">
        <v>43.411282448380398</v>
      </c>
      <c r="AJ150" s="15">
        <v>-29.8</v>
      </c>
      <c r="AK150" s="15">
        <v>-11.42</v>
      </c>
      <c r="AL150" s="15">
        <v>-11.984072280659232</v>
      </c>
      <c r="AM150" s="15">
        <v>-3.94</v>
      </c>
      <c r="AN150" s="15">
        <v>46.354525118386839</v>
      </c>
      <c r="AO150" s="15">
        <v>-1.4144346780289772</v>
      </c>
      <c r="AP150" s="483">
        <v>-1.0186820876187361</v>
      </c>
      <c r="AQ150" s="479">
        <v>442.84198547512545</v>
      </c>
      <c r="AR150" s="484">
        <v>110.64349517992969</v>
      </c>
      <c r="AS150" s="484">
        <v>553.48548065505497</v>
      </c>
      <c r="AT150" s="484">
        <v>96.52637909881085</v>
      </c>
      <c r="AU150" s="480">
        <v>650.01185975386579</v>
      </c>
    </row>
    <row r="151" spans="1:47">
      <c r="A151" s="439">
        <v>445</v>
      </c>
      <c r="B151" s="414">
        <v>2</v>
      </c>
      <c r="C151" s="432" t="s">
        <v>164</v>
      </c>
      <c r="D151" s="20">
        <v>14868</v>
      </c>
      <c r="E151" s="20">
        <v>367.29334274952919</v>
      </c>
      <c r="F151" s="20">
        <v>68.443026634382562</v>
      </c>
      <c r="G151" s="20">
        <v>515.5422746838849</v>
      </c>
      <c r="H151" s="20">
        <v>524.28258676351902</v>
      </c>
      <c r="I151" s="20">
        <v>58.255776163572776</v>
      </c>
      <c r="J151" s="20">
        <v>45.447538337368847</v>
      </c>
      <c r="K151" s="482">
        <v>1579.2645453322571</v>
      </c>
      <c r="L151" s="20">
        <v>40.335028332552305</v>
      </c>
      <c r="M151" s="20">
        <v>22.077999999999999</v>
      </c>
      <c r="N151" s="20">
        <v>157.96537893462471</v>
      </c>
      <c r="O151" s="20">
        <v>91.836906107075606</v>
      </c>
      <c r="P151" s="20">
        <v>49.128231413432914</v>
      </c>
      <c r="Q151" s="20">
        <v>434.13</v>
      </c>
      <c r="R151" s="20">
        <v>0</v>
      </c>
      <c r="S151" s="20">
        <v>27.501491657537969</v>
      </c>
      <c r="T151" s="20">
        <v>28.734729060173972</v>
      </c>
      <c r="U151" s="482">
        <v>851.7097655053974</v>
      </c>
      <c r="V151" s="482">
        <v>2430.9743108376542</v>
      </c>
      <c r="W151" s="483">
        <v>-1516.36</v>
      </c>
      <c r="X151" s="483">
        <v>914.61431083765433</v>
      </c>
      <c r="Y151" s="15">
        <v>0</v>
      </c>
      <c r="Z151" s="15">
        <v>0</v>
      </c>
      <c r="AA151" s="15">
        <v>11.023966923278145</v>
      </c>
      <c r="AB151" s="15">
        <v>20.073547609988129</v>
      </c>
      <c r="AC151" s="15">
        <v>0</v>
      </c>
      <c r="AD151" s="483">
        <v>31.097514533266274</v>
      </c>
      <c r="AE151" s="15">
        <v>-0.01</v>
      </c>
      <c r="AF151" s="15">
        <v>-26.8</v>
      </c>
      <c r="AG151" s="15">
        <v>-21.407183935297283</v>
      </c>
      <c r="AH151" s="15">
        <v>-302.63858746111896</v>
      </c>
      <c r="AI151" s="15">
        <v>-27.853397583213091</v>
      </c>
      <c r="AJ151" s="15">
        <v>-29.8</v>
      </c>
      <c r="AK151" s="15">
        <v>-11.42</v>
      </c>
      <c r="AL151" s="15">
        <v>-11.538417504253569</v>
      </c>
      <c r="AM151" s="15">
        <v>-3.94</v>
      </c>
      <c r="AN151" s="15">
        <v>22.712947316437376</v>
      </c>
      <c r="AO151" s="15">
        <v>-1.4095656503699263</v>
      </c>
      <c r="AP151" s="483">
        <v>-417.8442048178153</v>
      </c>
      <c r="AQ151" s="479">
        <v>527.86762055310533</v>
      </c>
      <c r="AR151" s="484">
        <v>5.0352532594329347</v>
      </c>
      <c r="AS151" s="484">
        <v>532.90287381253859</v>
      </c>
      <c r="AT151" s="484">
        <v>105.47738617782163</v>
      </c>
      <c r="AU151" s="480">
        <v>638.38025999036017</v>
      </c>
    </row>
    <row r="152" spans="1:47">
      <c r="A152" s="439">
        <v>475</v>
      </c>
      <c r="B152" s="414">
        <v>15</v>
      </c>
      <c r="C152" s="432" t="s">
        <v>165</v>
      </c>
      <c r="D152" s="20">
        <v>5415</v>
      </c>
      <c r="E152" s="20">
        <v>505.86118559556792</v>
      </c>
      <c r="F152" s="20">
        <v>108.61688642659279</v>
      </c>
      <c r="G152" s="20">
        <v>468.39486795937211</v>
      </c>
      <c r="H152" s="20">
        <v>513.22232686980612</v>
      </c>
      <c r="I152" s="20">
        <v>57.336465373961225</v>
      </c>
      <c r="J152" s="20">
        <v>44.570855032317638</v>
      </c>
      <c r="K152" s="482">
        <v>1698.002587257618</v>
      </c>
      <c r="L152" s="20">
        <v>28.487412348311864</v>
      </c>
      <c r="M152" s="20">
        <v>22.077999999999999</v>
      </c>
      <c r="N152" s="20">
        <v>248.68722105263157</v>
      </c>
      <c r="O152" s="20">
        <v>115.17842289935365</v>
      </c>
      <c r="P152" s="20">
        <v>79.608165219060325</v>
      </c>
      <c r="Q152" s="20">
        <v>434.13000000000005</v>
      </c>
      <c r="R152" s="20">
        <v>0</v>
      </c>
      <c r="S152" s="20">
        <v>23.197625857870815</v>
      </c>
      <c r="T152" s="20">
        <v>22.664655894121271</v>
      </c>
      <c r="U152" s="482">
        <v>974.03150327134949</v>
      </c>
      <c r="V152" s="482">
        <v>2672.0340905289677</v>
      </c>
      <c r="W152" s="483">
        <v>-1516.36</v>
      </c>
      <c r="X152" s="483">
        <v>1155.6740905289678</v>
      </c>
      <c r="Y152" s="15">
        <v>5.4102293333333336</v>
      </c>
      <c r="Z152" s="15">
        <v>0</v>
      </c>
      <c r="AA152" s="15">
        <v>9.7920287429029234</v>
      </c>
      <c r="AB152" s="15">
        <v>24.583419637429511</v>
      </c>
      <c r="AC152" s="15">
        <v>0</v>
      </c>
      <c r="AD152" s="483">
        <v>39.78567771366577</v>
      </c>
      <c r="AE152" s="15">
        <v>-0.01</v>
      </c>
      <c r="AF152" s="15">
        <v>-26.8</v>
      </c>
      <c r="AG152" s="15">
        <v>-11.762851338873499</v>
      </c>
      <c r="AH152" s="15">
        <v>-252.78011166758156</v>
      </c>
      <c r="AI152" s="15">
        <v>-155.7228134426399</v>
      </c>
      <c r="AJ152" s="15">
        <v>-29.8</v>
      </c>
      <c r="AK152" s="15">
        <v>-11.42</v>
      </c>
      <c r="AL152" s="15">
        <v>-21.925268955930665</v>
      </c>
      <c r="AM152" s="15">
        <v>-3.94</v>
      </c>
      <c r="AN152" s="15">
        <v>17.632982572652214</v>
      </c>
      <c r="AO152" s="15">
        <v>-3.1281645921081878</v>
      </c>
      <c r="AP152" s="483">
        <v>-503.39622742448171</v>
      </c>
      <c r="AQ152" s="479">
        <v>692.06354081815186</v>
      </c>
      <c r="AR152" s="484">
        <v>320.55702274015545</v>
      </c>
      <c r="AS152" s="484">
        <v>1012.6205635583069</v>
      </c>
      <c r="AT152" s="484">
        <v>138.24335336389328</v>
      </c>
      <c r="AU152" s="480">
        <v>1150.8639169222001</v>
      </c>
    </row>
    <row r="153" spans="1:47">
      <c r="A153" s="439">
        <v>480</v>
      </c>
      <c r="B153" s="414">
        <v>2</v>
      </c>
      <c r="C153" s="432" t="s">
        <v>166</v>
      </c>
      <c r="D153" s="20">
        <v>1910</v>
      </c>
      <c r="E153" s="20">
        <v>395.31228272251315</v>
      </c>
      <c r="F153" s="20">
        <v>83.094219895287949</v>
      </c>
      <c r="G153" s="20">
        <v>565.52489528795809</v>
      </c>
      <c r="H153" s="20">
        <v>482.64263874345545</v>
      </c>
      <c r="I153" s="20">
        <v>57.71040837696335</v>
      </c>
      <c r="J153" s="20">
        <v>45.809581151832454</v>
      </c>
      <c r="K153" s="482">
        <v>1630.0940261780104</v>
      </c>
      <c r="L153" s="20">
        <v>54.533833142513039</v>
      </c>
      <c r="M153" s="20">
        <v>0</v>
      </c>
      <c r="N153" s="20">
        <v>0</v>
      </c>
      <c r="O153" s="20">
        <v>60.775560209424086</v>
      </c>
      <c r="P153" s="20">
        <v>84.42935958937602</v>
      </c>
      <c r="Q153" s="20">
        <v>0</v>
      </c>
      <c r="R153" s="20">
        <v>0</v>
      </c>
      <c r="S153" s="20">
        <v>33.90155429647568</v>
      </c>
      <c r="T153" s="20">
        <v>41.894700698080278</v>
      </c>
      <c r="U153" s="482">
        <v>275.53500793586909</v>
      </c>
      <c r="V153" s="482">
        <v>1905.6290341138795</v>
      </c>
      <c r="W153" s="483">
        <v>-1516.36</v>
      </c>
      <c r="X153" s="483">
        <v>389.26903411387957</v>
      </c>
      <c r="Y153" s="15">
        <v>0</v>
      </c>
      <c r="Z153" s="15">
        <v>0</v>
      </c>
      <c r="AA153" s="15">
        <v>8.7093435805048642</v>
      </c>
      <c r="AB153" s="15">
        <v>15.548067757626251</v>
      </c>
      <c r="AC153" s="15">
        <v>0</v>
      </c>
      <c r="AD153" s="483">
        <v>24.257411338131114</v>
      </c>
      <c r="AE153" s="15">
        <v>-0.01</v>
      </c>
      <c r="AF153" s="15">
        <v>-26.8</v>
      </c>
      <c r="AG153" s="15">
        <v>-18.727762434554975</v>
      </c>
      <c r="AH153" s="15">
        <v>58.553384513907368</v>
      </c>
      <c r="AI153" s="15">
        <v>-4.3771909949910048</v>
      </c>
      <c r="AJ153" s="15">
        <v>-29.8</v>
      </c>
      <c r="AK153" s="15">
        <v>-11.42</v>
      </c>
      <c r="AL153" s="15">
        <v>-21.828970881249759</v>
      </c>
      <c r="AM153" s="15">
        <v>-3.94</v>
      </c>
      <c r="AN153" s="15">
        <v>45.726871582688098</v>
      </c>
      <c r="AO153" s="15">
        <v>-1.9717318781018549</v>
      </c>
      <c r="AP153" s="483">
        <v>-18.335400092302116</v>
      </c>
      <c r="AQ153" s="479">
        <v>395.1910453597086</v>
      </c>
      <c r="AR153" s="484">
        <v>612.98198276133837</v>
      </c>
      <c r="AS153" s="484">
        <v>1008.1730281210472</v>
      </c>
      <c r="AT153" s="484">
        <v>180.79651894726726</v>
      </c>
      <c r="AU153" s="480">
        <v>1188.9695470683146</v>
      </c>
    </row>
    <row r="154" spans="1:47">
      <c r="A154" s="439">
        <v>481</v>
      </c>
      <c r="B154" s="414">
        <v>2</v>
      </c>
      <c r="C154" s="432" t="s">
        <v>167</v>
      </c>
      <c r="D154" s="20">
        <v>9592</v>
      </c>
      <c r="E154" s="20">
        <v>506.1639209758132</v>
      </c>
      <c r="F154" s="20">
        <v>109.00944120100083</v>
      </c>
      <c r="G154" s="20">
        <v>657.30717681401177</v>
      </c>
      <c r="H154" s="20">
        <v>620.44814637197669</v>
      </c>
      <c r="I154" s="20">
        <v>55.165137614678898</v>
      </c>
      <c r="J154" s="20">
        <v>49.853794829024181</v>
      </c>
      <c r="K154" s="482">
        <v>1997.9476178065056</v>
      </c>
      <c r="L154" s="20">
        <v>35.755291038591679</v>
      </c>
      <c r="M154" s="20">
        <v>0</v>
      </c>
      <c r="N154" s="20">
        <v>0</v>
      </c>
      <c r="O154" s="20">
        <v>58.868511259382821</v>
      </c>
      <c r="P154" s="20">
        <v>15.086927345057898</v>
      </c>
      <c r="Q154" s="20">
        <v>0</v>
      </c>
      <c r="R154" s="20">
        <v>0</v>
      </c>
      <c r="S154" s="20">
        <v>18.20770249664405</v>
      </c>
      <c r="T154" s="20">
        <v>26.369111151654156</v>
      </c>
      <c r="U154" s="482">
        <v>154.28754329133059</v>
      </c>
      <c r="V154" s="482">
        <v>2152.2351610978362</v>
      </c>
      <c r="W154" s="483">
        <v>-1516.36</v>
      </c>
      <c r="X154" s="483">
        <v>635.87516109783633</v>
      </c>
      <c r="Y154" s="15">
        <v>0</v>
      </c>
      <c r="Z154" s="15">
        <v>0</v>
      </c>
      <c r="AA154" s="15">
        <v>7.2899347712472071</v>
      </c>
      <c r="AB154" s="15">
        <v>22.215661111838408</v>
      </c>
      <c r="AC154" s="15">
        <v>0</v>
      </c>
      <c r="AD154" s="483">
        <v>29.505595883085615</v>
      </c>
      <c r="AE154" s="15">
        <v>-0.01</v>
      </c>
      <c r="AF154" s="15">
        <v>-26.8</v>
      </c>
      <c r="AG154" s="15">
        <v>-10.451941373019181</v>
      </c>
      <c r="AH154" s="15">
        <v>34.248129452701775</v>
      </c>
      <c r="AI154" s="15">
        <v>-4.2487437050346362</v>
      </c>
      <c r="AJ154" s="15">
        <v>-29.800000000000004</v>
      </c>
      <c r="AK154" s="15">
        <v>-11.42</v>
      </c>
      <c r="AL154" s="15">
        <v>-14.441431764020876</v>
      </c>
      <c r="AM154" s="15">
        <v>-3.9399999999999995</v>
      </c>
      <c r="AN154" s="15">
        <v>19.125184909366567</v>
      </c>
      <c r="AO154" s="15">
        <v>-4.1045941579839331</v>
      </c>
      <c r="AP154" s="483">
        <v>-55.58339663799029</v>
      </c>
      <c r="AQ154" s="479">
        <v>609.7973603429316</v>
      </c>
      <c r="AR154" s="484">
        <v>57.181494095067755</v>
      </c>
      <c r="AS154" s="484">
        <v>666.97885443799908</v>
      </c>
      <c r="AT154" s="484">
        <v>53.074088713079348</v>
      </c>
      <c r="AU154" s="480">
        <v>720.05294315107847</v>
      </c>
    </row>
    <row r="155" spans="1:47">
      <c r="A155" s="439">
        <v>483</v>
      </c>
      <c r="B155" s="414">
        <v>17</v>
      </c>
      <c r="C155" s="432" t="s">
        <v>168</v>
      </c>
      <c r="D155" s="20">
        <v>1059</v>
      </c>
      <c r="E155" s="20">
        <v>729.56154863078382</v>
      </c>
      <c r="F155" s="20">
        <v>158.68351274787534</v>
      </c>
      <c r="G155" s="20">
        <v>921.75435316336166</v>
      </c>
      <c r="H155" s="20">
        <v>588.85994334277621</v>
      </c>
      <c r="I155" s="20">
        <v>50.939754485363551</v>
      </c>
      <c r="J155" s="20">
        <v>39.920151085930115</v>
      </c>
      <c r="K155" s="482">
        <v>2489.7192634560906</v>
      </c>
      <c r="L155" s="20">
        <v>54.739114646398747</v>
      </c>
      <c r="M155" s="20">
        <v>0</v>
      </c>
      <c r="N155" s="20">
        <v>0</v>
      </c>
      <c r="O155" s="20">
        <v>7.4314636449480647</v>
      </c>
      <c r="P155" s="20">
        <v>179.16635011825099</v>
      </c>
      <c r="Q155" s="20">
        <v>0</v>
      </c>
      <c r="R155" s="20">
        <v>0</v>
      </c>
      <c r="S155" s="20">
        <v>18.709156520461683</v>
      </c>
      <c r="T155" s="20">
        <v>37.899015580736545</v>
      </c>
      <c r="U155" s="482">
        <v>297.94510051079607</v>
      </c>
      <c r="V155" s="482">
        <v>2787.6643639668869</v>
      </c>
      <c r="W155" s="483">
        <v>-1516.36</v>
      </c>
      <c r="X155" s="483">
        <v>1271.304363966887</v>
      </c>
      <c r="Y155" s="15">
        <v>29.932049000000003</v>
      </c>
      <c r="Z155" s="15">
        <v>0</v>
      </c>
      <c r="AA155" s="15">
        <v>10.208769108775838</v>
      </c>
      <c r="AB155" s="15">
        <v>18.915482708849552</v>
      </c>
      <c r="AC155" s="15">
        <v>0</v>
      </c>
      <c r="AD155" s="483">
        <v>59.056300817625399</v>
      </c>
      <c r="AE155" s="15">
        <v>-0.01</v>
      </c>
      <c r="AF155" s="15">
        <v>-26.8</v>
      </c>
      <c r="AG155" s="15">
        <v>-37.584971671388104</v>
      </c>
      <c r="AH155" s="15">
        <v>-200.20643291749684</v>
      </c>
      <c r="AI155" s="15">
        <v>-234.61855054615936</v>
      </c>
      <c r="AJ155" s="15">
        <v>-29.8</v>
      </c>
      <c r="AK155" s="15">
        <v>-11.42</v>
      </c>
      <c r="AL155" s="15">
        <v>-36.758152476381838</v>
      </c>
      <c r="AM155" s="15">
        <v>-3.94</v>
      </c>
      <c r="AN155" s="15">
        <v>38.334006893457598</v>
      </c>
      <c r="AO155" s="15">
        <v>9.8939334640926422</v>
      </c>
      <c r="AP155" s="483">
        <v>-536.65016725387591</v>
      </c>
      <c r="AQ155" s="479">
        <v>793.71049753063653</v>
      </c>
      <c r="AR155" s="484">
        <v>903.96815584467834</v>
      </c>
      <c r="AS155" s="484">
        <v>1697.6786533753148</v>
      </c>
      <c r="AT155" s="484">
        <v>166.64981405986711</v>
      </c>
      <c r="AU155" s="480">
        <v>1864.3284674351819</v>
      </c>
    </row>
    <row r="156" spans="1:47">
      <c r="A156" s="439">
        <v>484</v>
      </c>
      <c r="B156" s="414">
        <v>4</v>
      </c>
      <c r="C156" s="432" t="s">
        <v>169</v>
      </c>
      <c r="D156" s="20">
        <v>2904</v>
      </c>
      <c r="E156" s="20">
        <v>386.98005509641877</v>
      </c>
      <c r="F156" s="20">
        <v>77.156033057851232</v>
      </c>
      <c r="G156" s="20">
        <v>600.63579201101936</v>
      </c>
      <c r="H156" s="20">
        <v>378.12774793388428</v>
      </c>
      <c r="I156" s="20">
        <v>58.047575757575757</v>
      </c>
      <c r="J156" s="20">
        <v>39.466766528925618</v>
      </c>
      <c r="K156" s="482">
        <v>1540.4139703856749</v>
      </c>
      <c r="L156" s="20">
        <v>76.94930744228796</v>
      </c>
      <c r="M156" s="20">
        <v>0</v>
      </c>
      <c r="N156" s="20">
        <v>0</v>
      </c>
      <c r="O156" s="20">
        <v>77.913292011019294</v>
      </c>
      <c r="P156" s="20">
        <v>126.89437996573844</v>
      </c>
      <c r="Q156" s="20">
        <v>0</v>
      </c>
      <c r="R156" s="20">
        <v>0</v>
      </c>
      <c r="S156" s="20">
        <v>41.842458906460976</v>
      </c>
      <c r="T156" s="20">
        <v>41.115780245638199</v>
      </c>
      <c r="U156" s="482">
        <v>364.71521857114482</v>
      </c>
      <c r="V156" s="482">
        <v>1905.1291889568197</v>
      </c>
      <c r="W156" s="483">
        <v>-1516.36</v>
      </c>
      <c r="X156" s="483">
        <v>388.76918895681979</v>
      </c>
      <c r="Y156" s="15">
        <v>56.450234333333334</v>
      </c>
      <c r="Z156" s="15">
        <v>0</v>
      </c>
      <c r="AA156" s="15">
        <v>13.055613265300225</v>
      </c>
      <c r="AB156" s="15">
        <v>17.591939477574389</v>
      </c>
      <c r="AC156" s="15">
        <v>0</v>
      </c>
      <c r="AD156" s="483">
        <v>87.09778707620795</v>
      </c>
      <c r="AE156" s="15">
        <v>-0.01</v>
      </c>
      <c r="AF156" s="15">
        <v>-26.8</v>
      </c>
      <c r="AG156" s="15">
        <v>-13.753790048209368</v>
      </c>
      <c r="AH156" s="15">
        <v>-127.71218840473769</v>
      </c>
      <c r="AI156" s="15">
        <v>-4.3184064051822411</v>
      </c>
      <c r="AJ156" s="15">
        <v>-29.8</v>
      </c>
      <c r="AK156" s="15">
        <v>-11.42</v>
      </c>
      <c r="AL156" s="15">
        <v>-5.7543658044425596</v>
      </c>
      <c r="AM156" s="15">
        <v>-3.94</v>
      </c>
      <c r="AN156" s="15">
        <v>33.059861243629683</v>
      </c>
      <c r="AO156" s="15">
        <v>-3.7608849576984666</v>
      </c>
      <c r="AP156" s="483">
        <v>-197.94977437664068</v>
      </c>
      <c r="AQ156" s="479">
        <v>277.91720165638708</v>
      </c>
      <c r="AR156" s="484">
        <v>-12.151287654264749</v>
      </c>
      <c r="AS156" s="484">
        <v>265.76591400212243</v>
      </c>
      <c r="AT156" s="484">
        <v>146.14606401853453</v>
      </c>
      <c r="AU156" s="480">
        <v>411.91197802065699</v>
      </c>
    </row>
    <row r="157" spans="1:47">
      <c r="A157" s="439">
        <v>489</v>
      </c>
      <c r="B157" s="414">
        <v>8</v>
      </c>
      <c r="C157" s="432" t="s">
        <v>170</v>
      </c>
      <c r="D157" s="20">
        <v>1703</v>
      </c>
      <c r="E157" s="20">
        <v>252.61355842630653</v>
      </c>
      <c r="F157" s="20">
        <v>43.856159718144447</v>
      </c>
      <c r="G157" s="20">
        <v>319.48140927774512</v>
      </c>
      <c r="H157" s="20">
        <v>374.13931884908988</v>
      </c>
      <c r="I157" s="20">
        <v>61.779401056958307</v>
      </c>
      <c r="J157" s="20">
        <v>42.373922489724009</v>
      </c>
      <c r="K157" s="482">
        <v>1094.2437698179683</v>
      </c>
      <c r="L157" s="20">
        <v>81.885420352501399</v>
      </c>
      <c r="M157" s="20">
        <v>0</v>
      </c>
      <c r="N157" s="20">
        <v>0</v>
      </c>
      <c r="O157" s="20">
        <v>125.92796241926014</v>
      </c>
      <c r="P157" s="20">
        <v>204.90287694054089</v>
      </c>
      <c r="Q157" s="20">
        <v>0</v>
      </c>
      <c r="R157" s="20">
        <v>0</v>
      </c>
      <c r="S157" s="20">
        <v>43.571924307695312</v>
      </c>
      <c r="T157" s="20">
        <v>51.117736347621843</v>
      </c>
      <c r="U157" s="482">
        <v>507.40592036761956</v>
      </c>
      <c r="V157" s="482">
        <v>1601.6496901855878</v>
      </c>
      <c r="W157" s="483">
        <v>-1516.36</v>
      </c>
      <c r="X157" s="483">
        <v>85.289690185587915</v>
      </c>
      <c r="Y157" s="15">
        <v>116.634557</v>
      </c>
      <c r="Z157" s="15">
        <v>0</v>
      </c>
      <c r="AA157" s="15">
        <v>10.076655180413045</v>
      </c>
      <c r="AB157" s="15">
        <v>21.734493545464012</v>
      </c>
      <c r="AC157" s="15">
        <v>0</v>
      </c>
      <c r="AD157" s="483">
        <v>148.44570572587708</v>
      </c>
      <c r="AE157" s="15">
        <v>-0.01</v>
      </c>
      <c r="AF157" s="15">
        <v>-26.8</v>
      </c>
      <c r="AG157" s="15">
        <v>-26.337179242513212</v>
      </c>
      <c r="AH157" s="15">
        <v>371.99601418757408</v>
      </c>
      <c r="AI157" s="15">
        <v>157.35859627845886</v>
      </c>
      <c r="AJ157" s="15">
        <v>-29.8</v>
      </c>
      <c r="AK157" s="15">
        <v>-11.42</v>
      </c>
      <c r="AL157" s="15">
        <v>-28.022686389000768</v>
      </c>
      <c r="AM157" s="15">
        <v>-3.94</v>
      </c>
      <c r="AN157" s="15">
        <v>33.872274168202352</v>
      </c>
      <c r="AO157" s="15">
        <v>6.6093495490829222</v>
      </c>
      <c r="AP157" s="483">
        <v>439.76636855180436</v>
      </c>
      <c r="AQ157" s="479">
        <v>673.50176446326941</v>
      </c>
      <c r="AR157" s="484">
        <v>620.72858412144024</v>
      </c>
      <c r="AS157" s="484">
        <v>1294.2303485847096</v>
      </c>
      <c r="AT157" s="484">
        <v>197.68903656073698</v>
      </c>
      <c r="AU157" s="480">
        <v>1491.9193851454465</v>
      </c>
    </row>
    <row r="158" spans="1:47">
      <c r="A158" s="439">
        <v>491</v>
      </c>
      <c r="B158" s="414">
        <v>10</v>
      </c>
      <c r="C158" s="432" t="s">
        <v>171</v>
      </c>
      <c r="D158" s="20">
        <v>51890</v>
      </c>
      <c r="E158" s="20">
        <v>368.00253902486025</v>
      </c>
      <c r="F158" s="20">
        <v>74.12569974947003</v>
      </c>
      <c r="G158" s="20">
        <v>471.06286664097127</v>
      </c>
      <c r="H158" s="20">
        <v>435.25269377529389</v>
      </c>
      <c r="I158" s="20">
        <v>59.041723646174603</v>
      </c>
      <c r="J158" s="20">
        <v>47.615614376565809</v>
      </c>
      <c r="K158" s="482">
        <v>1455.101137213336</v>
      </c>
      <c r="L158" s="20">
        <v>75.998271673079756</v>
      </c>
      <c r="M158" s="20">
        <v>0</v>
      </c>
      <c r="N158" s="20">
        <v>0</v>
      </c>
      <c r="O158" s="20">
        <v>123.19025862401234</v>
      </c>
      <c r="P158" s="20">
        <v>40.549097768262811</v>
      </c>
      <c r="Q158" s="20">
        <v>0</v>
      </c>
      <c r="R158" s="20">
        <v>1.7196831759491231</v>
      </c>
      <c r="S158" s="20">
        <v>24.440603123986573</v>
      </c>
      <c r="T158" s="20">
        <v>54.425734630950089</v>
      </c>
      <c r="U158" s="482">
        <v>320.32364899624065</v>
      </c>
      <c r="V158" s="482">
        <v>1775.4247862095767</v>
      </c>
      <c r="W158" s="483">
        <v>-1516.36</v>
      </c>
      <c r="X158" s="483">
        <v>259.06478620957682</v>
      </c>
      <c r="Y158" s="15">
        <v>0</v>
      </c>
      <c r="Z158" s="15">
        <v>0</v>
      </c>
      <c r="AA158" s="15">
        <v>14.481109846264809</v>
      </c>
      <c r="AB158" s="15">
        <v>20.080560344757362</v>
      </c>
      <c r="AC158" s="15">
        <v>0</v>
      </c>
      <c r="AD158" s="483">
        <v>34.561670191022174</v>
      </c>
      <c r="AE158" s="15">
        <v>-0.01</v>
      </c>
      <c r="AF158" s="15">
        <v>-26.8</v>
      </c>
      <c r="AG158" s="15">
        <v>-55.031257096743104</v>
      </c>
      <c r="AH158" s="15">
        <v>-233.61614645716853</v>
      </c>
      <c r="AI158" s="15">
        <v>-71.574306629328106</v>
      </c>
      <c r="AJ158" s="15">
        <v>-29.8</v>
      </c>
      <c r="AK158" s="15">
        <v>-11.420000000000002</v>
      </c>
      <c r="AL158" s="15">
        <v>-2.9307746256026119</v>
      </c>
      <c r="AM158" s="15">
        <v>-3.94</v>
      </c>
      <c r="AN158" s="15">
        <v>49.321989555819997</v>
      </c>
      <c r="AO158" s="15">
        <v>5.6668588044110644</v>
      </c>
      <c r="AP158" s="483">
        <v>-383.87363644861136</v>
      </c>
      <c r="AQ158" s="479">
        <v>-90.247180048012353</v>
      </c>
      <c r="AR158" s="484">
        <v>225.6052757231553</v>
      </c>
      <c r="AS158" s="484">
        <v>135.35809567514283</v>
      </c>
      <c r="AT158" s="484">
        <v>102.72722843736922</v>
      </c>
      <c r="AU158" s="480">
        <v>238.08532411251207</v>
      </c>
    </row>
    <row r="159" spans="1:47">
      <c r="A159" s="439">
        <v>494</v>
      </c>
      <c r="B159" s="414">
        <v>17</v>
      </c>
      <c r="C159" s="432" t="s">
        <v>172</v>
      </c>
      <c r="D159" s="20">
        <v>8749</v>
      </c>
      <c r="E159" s="20">
        <v>596.07821922505434</v>
      </c>
      <c r="F159" s="20">
        <v>130.18371928220367</v>
      </c>
      <c r="G159" s="20">
        <v>782.82858383815301</v>
      </c>
      <c r="H159" s="20">
        <v>715.86923762715742</v>
      </c>
      <c r="I159" s="20">
        <v>52.743719282203678</v>
      </c>
      <c r="J159" s="20">
        <v>45.72606469310778</v>
      </c>
      <c r="K159" s="482">
        <v>2323.4295439478801</v>
      </c>
      <c r="L159" s="20">
        <v>63.140403638867042</v>
      </c>
      <c r="M159" s="20">
        <v>0</v>
      </c>
      <c r="N159" s="20">
        <v>0</v>
      </c>
      <c r="O159" s="20">
        <v>30.358875300034288</v>
      </c>
      <c r="P159" s="20">
        <v>74.045352468625524</v>
      </c>
      <c r="Q159" s="20">
        <v>0</v>
      </c>
      <c r="R159" s="20">
        <v>0</v>
      </c>
      <c r="S159" s="20">
        <v>17.567169044537394</v>
      </c>
      <c r="T159" s="20">
        <v>42.126436164133047</v>
      </c>
      <c r="U159" s="482">
        <v>227.2382366161973</v>
      </c>
      <c r="V159" s="482">
        <v>2550.6677805640775</v>
      </c>
      <c r="W159" s="483">
        <v>-1516.36</v>
      </c>
      <c r="X159" s="483">
        <v>1034.3077805640776</v>
      </c>
      <c r="Y159" s="15">
        <v>12.786593333333334</v>
      </c>
      <c r="Z159" s="15">
        <v>0</v>
      </c>
      <c r="AA159" s="15">
        <v>10.228904501646253</v>
      </c>
      <c r="AB159" s="15">
        <v>20.526969928356696</v>
      </c>
      <c r="AC159" s="15">
        <v>0</v>
      </c>
      <c r="AD159" s="483">
        <v>43.542467763336283</v>
      </c>
      <c r="AE159" s="15">
        <v>-0.01</v>
      </c>
      <c r="AF159" s="15">
        <v>-26.8</v>
      </c>
      <c r="AG159" s="15">
        <v>-31.756013830152018</v>
      </c>
      <c r="AH159" s="15">
        <v>-192.3703642982988</v>
      </c>
      <c r="AI159" s="15">
        <v>-196.04777643818238</v>
      </c>
      <c r="AJ159" s="15">
        <v>-29.8</v>
      </c>
      <c r="AK159" s="15">
        <v>-11.42</v>
      </c>
      <c r="AL159" s="15">
        <v>-25.969561799675382</v>
      </c>
      <c r="AM159" s="15">
        <v>-3.94</v>
      </c>
      <c r="AN159" s="15">
        <v>18.668321251925473</v>
      </c>
      <c r="AO159" s="15">
        <v>-0.94052156414171206</v>
      </c>
      <c r="AP159" s="483">
        <v>-504.12591667852479</v>
      </c>
      <c r="AQ159" s="479">
        <v>573.72433164888912</v>
      </c>
      <c r="AR159" s="484">
        <v>625.68226891809297</v>
      </c>
      <c r="AS159" s="484">
        <v>1199.4066005669815</v>
      </c>
      <c r="AT159" s="484">
        <v>79.193094294714967</v>
      </c>
      <c r="AU159" s="480">
        <v>1278.5996948616964</v>
      </c>
    </row>
    <row r="160" spans="1:47">
      <c r="A160" s="439">
        <v>495</v>
      </c>
      <c r="B160" s="414">
        <v>13</v>
      </c>
      <c r="C160" s="432" t="s">
        <v>173</v>
      </c>
      <c r="D160" s="20">
        <v>1393</v>
      </c>
      <c r="E160" s="20">
        <v>302.52783919597994</v>
      </c>
      <c r="F160" s="20">
        <v>67.019956927494604</v>
      </c>
      <c r="G160" s="20">
        <v>390.57921033740126</v>
      </c>
      <c r="H160" s="20">
        <v>457.40076094759513</v>
      </c>
      <c r="I160" s="20">
        <v>60.18549892318736</v>
      </c>
      <c r="J160" s="20">
        <v>38.122175161521895</v>
      </c>
      <c r="K160" s="482">
        <v>1315.83544149318</v>
      </c>
      <c r="L160" s="20">
        <v>73.667162840184915</v>
      </c>
      <c r="M160" s="20">
        <v>0</v>
      </c>
      <c r="N160" s="20">
        <v>0</v>
      </c>
      <c r="O160" s="20">
        <v>48.02176597272075</v>
      </c>
      <c r="P160" s="20">
        <v>434.61955257789481</v>
      </c>
      <c r="Q160" s="20">
        <v>0</v>
      </c>
      <c r="R160" s="20">
        <v>0</v>
      </c>
      <c r="S160" s="20">
        <v>32.821886962193005</v>
      </c>
      <c r="T160" s="20">
        <v>41.797629217516153</v>
      </c>
      <c r="U160" s="482">
        <v>630.92799757050966</v>
      </c>
      <c r="V160" s="482">
        <v>1946.7634390636897</v>
      </c>
      <c r="W160" s="483">
        <v>-1516.36</v>
      </c>
      <c r="X160" s="483">
        <v>430.4034390636898</v>
      </c>
      <c r="Y160" s="15">
        <v>57.278787666666666</v>
      </c>
      <c r="Z160" s="15">
        <v>0</v>
      </c>
      <c r="AA160" s="15">
        <v>15.428489375232369</v>
      </c>
      <c r="AB160" s="15">
        <v>15.683834261544629</v>
      </c>
      <c r="AC160" s="15">
        <v>0</v>
      </c>
      <c r="AD160" s="483">
        <v>88.391111303443665</v>
      </c>
      <c r="AE160" s="15">
        <v>-0.01</v>
      </c>
      <c r="AF160" s="15">
        <v>-26.8</v>
      </c>
      <c r="AG160" s="15">
        <v>-28.000728643216078</v>
      </c>
      <c r="AH160" s="15">
        <v>-5.7155528643230911</v>
      </c>
      <c r="AI160" s="15">
        <v>-4.4815882823910362</v>
      </c>
      <c r="AJ160" s="15">
        <v>-29.8</v>
      </c>
      <c r="AK160" s="15">
        <v>-11.42</v>
      </c>
      <c r="AL160" s="15">
        <v>-15.784757036755186</v>
      </c>
      <c r="AM160" s="15">
        <v>-3.94</v>
      </c>
      <c r="AN160" s="15">
        <v>42.776884442786503</v>
      </c>
      <c r="AO160" s="15">
        <v>8.0604393125920275</v>
      </c>
      <c r="AP160" s="483">
        <v>-78.855303071306892</v>
      </c>
      <c r="AQ160" s="479">
        <v>439.93924729582659</v>
      </c>
      <c r="AR160" s="484">
        <v>289.0812084311907</v>
      </c>
      <c r="AS160" s="484">
        <v>729.02045572701707</v>
      </c>
      <c r="AT160" s="484">
        <v>171.72471262848256</v>
      </c>
      <c r="AU160" s="480">
        <v>900.74516835549957</v>
      </c>
    </row>
    <row r="161" spans="1:47">
      <c r="A161" s="439">
        <v>498</v>
      </c>
      <c r="B161" s="414">
        <v>19</v>
      </c>
      <c r="C161" s="432" t="s">
        <v>174</v>
      </c>
      <c r="D161" s="20">
        <v>2313</v>
      </c>
      <c r="E161" s="20">
        <v>409.94287937743195</v>
      </c>
      <c r="F161" s="20">
        <v>60.543968871595325</v>
      </c>
      <c r="G161" s="20">
        <v>484.2880242109814</v>
      </c>
      <c r="H161" s="20">
        <v>545.07649805447465</v>
      </c>
      <c r="I161" s="20">
        <v>58.143121487246006</v>
      </c>
      <c r="J161" s="20">
        <v>47.603428447903156</v>
      </c>
      <c r="K161" s="482">
        <v>1605.5979204496325</v>
      </c>
      <c r="L161" s="20">
        <v>74.0375660209763</v>
      </c>
      <c r="M161" s="20">
        <v>0</v>
      </c>
      <c r="N161" s="20">
        <v>0</v>
      </c>
      <c r="O161" s="20">
        <v>91.016152183311718</v>
      </c>
      <c r="P161" s="20">
        <v>679.81659781393591</v>
      </c>
      <c r="Q161" s="20">
        <v>0</v>
      </c>
      <c r="R161" s="20">
        <v>0</v>
      </c>
      <c r="S161" s="20">
        <v>24.648571288862218</v>
      </c>
      <c r="T161" s="20">
        <v>46.516257025508004</v>
      </c>
      <c r="U161" s="482">
        <v>916.0351443325942</v>
      </c>
      <c r="V161" s="482">
        <v>2521.6330647822269</v>
      </c>
      <c r="W161" s="483">
        <v>-1516.36</v>
      </c>
      <c r="X161" s="483">
        <v>1005.273064782227</v>
      </c>
      <c r="Y161" s="15">
        <v>369.53030800000005</v>
      </c>
      <c r="Z161" s="15">
        <v>0</v>
      </c>
      <c r="AA161" s="15">
        <v>14.793110214862933</v>
      </c>
      <c r="AB161" s="15">
        <v>21.328200328531349</v>
      </c>
      <c r="AC161" s="15">
        <v>0</v>
      </c>
      <c r="AD161" s="483">
        <v>405.65161854339436</v>
      </c>
      <c r="AE161" s="15">
        <v>-0.01</v>
      </c>
      <c r="AF161" s="15">
        <v>-26.8</v>
      </c>
      <c r="AG161" s="15">
        <v>-10.860555555555555</v>
      </c>
      <c r="AH161" s="15">
        <v>31.862459572405793</v>
      </c>
      <c r="AI161" s="15">
        <v>217.18475109718864</v>
      </c>
      <c r="AJ161" s="15">
        <v>-29.800000000000004</v>
      </c>
      <c r="AK161" s="15">
        <v>-11.42</v>
      </c>
      <c r="AL161" s="15">
        <v>-37.493492177559851</v>
      </c>
      <c r="AM161" s="15">
        <v>-3.9399999999999995</v>
      </c>
      <c r="AN161" s="15">
        <v>55.637426485608657</v>
      </c>
      <c r="AO161" s="15">
        <v>8.9815490207561623</v>
      </c>
      <c r="AP161" s="483">
        <v>189.60213844284388</v>
      </c>
      <c r="AQ161" s="479">
        <v>1600.5268217684652</v>
      </c>
      <c r="AR161" s="484">
        <v>131.11356334707816</v>
      </c>
      <c r="AS161" s="484">
        <v>1731.640385115543</v>
      </c>
      <c r="AT161" s="484">
        <v>122.81832326863214</v>
      </c>
      <c r="AU161" s="480">
        <v>1854.4587083841752</v>
      </c>
    </row>
    <row r="162" spans="1:47">
      <c r="A162" s="439">
        <v>499</v>
      </c>
      <c r="B162" s="414">
        <v>15</v>
      </c>
      <c r="C162" s="432" t="s">
        <v>175</v>
      </c>
      <c r="D162" s="20">
        <v>19738</v>
      </c>
      <c r="E162" s="20">
        <v>542.66512311277745</v>
      </c>
      <c r="F162" s="20">
        <v>106.42278852973959</v>
      </c>
      <c r="G162" s="20">
        <v>658.31569155942861</v>
      </c>
      <c r="H162" s="20">
        <v>580.36833012463262</v>
      </c>
      <c r="I162" s="20">
        <v>55.092982065052183</v>
      </c>
      <c r="J162" s="20">
        <v>46.856919647380685</v>
      </c>
      <c r="K162" s="482">
        <v>1989.7218350390112</v>
      </c>
      <c r="L162" s="20">
        <v>27.494238202766372</v>
      </c>
      <c r="M162" s="20">
        <v>22.077999999999999</v>
      </c>
      <c r="N162" s="20">
        <v>199.50592005269024</v>
      </c>
      <c r="O162" s="20">
        <v>69.078105177829556</v>
      </c>
      <c r="P162" s="20">
        <v>35.535515575306313</v>
      </c>
      <c r="Q162" s="20">
        <v>0</v>
      </c>
      <c r="R162" s="20">
        <v>33.303738980646465</v>
      </c>
      <c r="S162" s="20">
        <v>15.341150882000854</v>
      </c>
      <c r="T162" s="20">
        <v>21.632217803222211</v>
      </c>
      <c r="U162" s="482">
        <v>423.968886674462</v>
      </c>
      <c r="V162" s="482">
        <v>2413.6907217134731</v>
      </c>
      <c r="W162" s="483">
        <v>-1516.36</v>
      </c>
      <c r="X162" s="483">
        <v>897.33072171347317</v>
      </c>
      <c r="Y162" s="15">
        <v>0</v>
      </c>
      <c r="Z162" s="15">
        <v>0</v>
      </c>
      <c r="AA162" s="15">
        <v>8.1065287137729669</v>
      </c>
      <c r="AB162" s="15">
        <v>25.516168420903838</v>
      </c>
      <c r="AC162" s="15">
        <v>3.7810924440567844</v>
      </c>
      <c r="AD162" s="483">
        <v>37.403789578733594</v>
      </c>
      <c r="AE162" s="15">
        <v>-0.01</v>
      </c>
      <c r="AF162" s="15">
        <v>-26.8</v>
      </c>
      <c r="AG162" s="15">
        <v>-10.805054210153004</v>
      </c>
      <c r="AH162" s="15">
        <v>65.031955772366274</v>
      </c>
      <c r="AI162" s="15">
        <v>-4.2104365224406886</v>
      </c>
      <c r="AJ162" s="15">
        <v>-29.8</v>
      </c>
      <c r="AK162" s="15">
        <v>-11.42</v>
      </c>
      <c r="AL162" s="15">
        <v>-23.815451605489635</v>
      </c>
      <c r="AM162" s="15">
        <v>-3.94</v>
      </c>
      <c r="AN162" s="15">
        <v>18.844149598165668</v>
      </c>
      <c r="AO162" s="15">
        <v>-4.9539441760144367</v>
      </c>
      <c r="AP162" s="483">
        <v>-35.618781143565812</v>
      </c>
      <c r="AQ162" s="479">
        <v>899.11573014864098</v>
      </c>
      <c r="AR162" s="484">
        <v>200.80309295082449</v>
      </c>
      <c r="AS162" s="484">
        <v>1099.9188230994657</v>
      </c>
      <c r="AT162" s="484">
        <v>71.301534993625907</v>
      </c>
      <c r="AU162" s="480">
        <v>1171.2203580930916</v>
      </c>
    </row>
    <row r="163" spans="1:47">
      <c r="A163" s="439">
        <v>500</v>
      </c>
      <c r="B163" s="414">
        <v>13</v>
      </c>
      <c r="C163" s="432" t="s">
        <v>176</v>
      </c>
      <c r="D163" s="20">
        <v>10614</v>
      </c>
      <c r="E163" s="20">
        <v>554.20564348973062</v>
      </c>
      <c r="F163" s="20">
        <v>105.54980214810627</v>
      </c>
      <c r="G163" s="20">
        <v>739.50523176936122</v>
      </c>
      <c r="H163" s="20">
        <v>665.43981345392876</v>
      </c>
      <c r="I163" s="20">
        <v>53.880520067834929</v>
      </c>
      <c r="J163" s="20">
        <v>47.567329941586578</v>
      </c>
      <c r="K163" s="482">
        <v>2166.1483408705481</v>
      </c>
      <c r="L163" s="20">
        <v>58.909467784538514</v>
      </c>
      <c r="M163" s="20">
        <v>0</v>
      </c>
      <c r="N163" s="20">
        <v>0</v>
      </c>
      <c r="O163" s="20">
        <v>46.341624269832295</v>
      </c>
      <c r="P163" s="20">
        <v>11.207193107829839</v>
      </c>
      <c r="Q163" s="20">
        <v>0</v>
      </c>
      <c r="R163" s="20">
        <v>0</v>
      </c>
      <c r="S163" s="20">
        <v>11.390599194170452</v>
      </c>
      <c r="T163" s="20">
        <v>42.340266393442626</v>
      </c>
      <c r="U163" s="482">
        <v>170.18915074981371</v>
      </c>
      <c r="V163" s="482">
        <v>2336.3374916203616</v>
      </c>
      <c r="W163" s="483">
        <v>-1516.36</v>
      </c>
      <c r="X163" s="483">
        <v>819.97749162036166</v>
      </c>
      <c r="Y163" s="15">
        <v>0</v>
      </c>
      <c r="Z163" s="15">
        <v>0</v>
      </c>
      <c r="AA163" s="15">
        <v>8.6779633725942578</v>
      </c>
      <c r="AB163" s="15">
        <v>22.752873919480802</v>
      </c>
      <c r="AC163" s="15">
        <v>6.566372183486739</v>
      </c>
      <c r="AD163" s="483">
        <v>37.997209475561796</v>
      </c>
      <c r="AE163" s="15">
        <v>-0.01</v>
      </c>
      <c r="AF163" s="15">
        <v>-26.8</v>
      </c>
      <c r="AG163" s="15">
        <v>-19.718701243640474</v>
      </c>
      <c r="AH163" s="15">
        <v>254.90614136648591</v>
      </c>
      <c r="AI163" s="15">
        <v>86.856532471434789</v>
      </c>
      <c r="AJ163" s="15">
        <v>-29.8</v>
      </c>
      <c r="AK163" s="15">
        <v>-11.42</v>
      </c>
      <c r="AL163" s="15">
        <v>-26.324836334303882</v>
      </c>
      <c r="AM163" s="15">
        <v>-3.9399999999999995</v>
      </c>
      <c r="AN163" s="15">
        <v>35.413075173543433</v>
      </c>
      <c r="AO163" s="15">
        <v>2.0505115260106819</v>
      </c>
      <c r="AP163" s="483">
        <v>257.47272295953042</v>
      </c>
      <c r="AQ163" s="479">
        <v>1115.4474240554539</v>
      </c>
      <c r="AR163" s="484">
        <v>100.3675635738042</v>
      </c>
      <c r="AS163" s="484">
        <v>1215.8149876292582</v>
      </c>
      <c r="AT163" s="484">
        <v>40.370783565468045</v>
      </c>
      <c r="AU163" s="480">
        <v>1256.1857711947262</v>
      </c>
    </row>
    <row r="164" spans="1:47">
      <c r="A164" s="439">
        <v>503</v>
      </c>
      <c r="B164" s="414">
        <v>2</v>
      </c>
      <c r="C164" s="432" t="s">
        <v>177</v>
      </c>
      <c r="D164" s="20">
        <v>7477</v>
      </c>
      <c r="E164" s="20">
        <v>422.7176140163167</v>
      </c>
      <c r="F164" s="20">
        <v>89.900141768088801</v>
      </c>
      <c r="G164" s="20">
        <v>496.5259221612946</v>
      </c>
      <c r="H164" s="20">
        <v>471.40708840444023</v>
      </c>
      <c r="I164" s="20">
        <v>58.095375150461415</v>
      </c>
      <c r="J164" s="20">
        <v>45.892928982212119</v>
      </c>
      <c r="K164" s="482">
        <v>1584.5390704828135</v>
      </c>
      <c r="L164" s="20">
        <v>52.977128169995382</v>
      </c>
      <c r="M164" s="20">
        <v>0</v>
      </c>
      <c r="N164" s="20">
        <v>0</v>
      </c>
      <c r="O164" s="20">
        <v>80.256974722482283</v>
      </c>
      <c r="P164" s="20">
        <v>57.435255260251807</v>
      </c>
      <c r="Q164" s="20">
        <v>0</v>
      </c>
      <c r="R164" s="20">
        <v>0</v>
      </c>
      <c r="S164" s="20">
        <v>29.158126946351512</v>
      </c>
      <c r="T164" s="20">
        <v>37.431810440907682</v>
      </c>
      <c r="U164" s="482">
        <v>257.25929553998867</v>
      </c>
      <c r="V164" s="482">
        <v>1841.7983660228022</v>
      </c>
      <c r="W164" s="483">
        <v>-1516.36</v>
      </c>
      <c r="X164" s="483">
        <v>325.43836602280226</v>
      </c>
      <c r="Y164" s="15">
        <v>0</v>
      </c>
      <c r="Z164" s="15">
        <v>0</v>
      </c>
      <c r="AA164" s="15">
        <v>8.3526791148822497</v>
      </c>
      <c r="AB164" s="15">
        <v>19.418654429829967</v>
      </c>
      <c r="AC164" s="15">
        <v>0</v>
      </c>
      <c r="AD164" s="483">
        <v>27.771333544712217</v>
      </c>
      <c r="AE164" s="15">
        <v>-0.01</v>
      </c>
      <c r="AF164" s="15">
        <v>-26.8</v>
      </c>
      <c r="AG164" s="15">
        <v>-22.486457469573356</v>
      </c>
      <c r="AH164" s="15">
        <v>-83.89785759369731</v>
      </c>
      <c r="AI164" s="15">
        <v>-75.942882111047069</v>
      </c>
      <c r="AJ164" s="15">
        <v>-29.8</v>
      </c>
      <c r="AK164" s="15">
        <v>-11.42</v>
      </c>
      <c r="AL164" s="15">
        <v>-11.271119810851703</v>
      </c>
      <c r="AM164" s="15">
        <v>-3.94</v>
      </c>
      <c r="AN164" s="15">
        <v>24.112397487994158</v>
      </c>
      <c r="AO164" s="15">
        <v>-0.93853382232575111</v>
      </c>
      <c r="AP164" s="483">
        <v>-246.13445331950101</v>
      </c>
      <c r="AQ164" s="479">
        <v>107.07524624801346</v>
      </c>
      <c r="AR164" s="484">
        <v>413.48245900698151</v>
      </c>
      <c r="AS164" s="484">
        <v>520.5577052549952</v>
      </c>
      <c r="AT164" s="484">
        <v>120.44405444448994</v>
      </c>
      <c r="AU164" s="480">
        <v>641.00175969948509</v>
      </c>
    </row>
    <row r="165" spans="1:47">
      <c r="A165" s="439">
        <v>504</v>
      </c>
      <c r="B165" s="414">
        <v>1</v>
      </c>
      <c r="C165" s="432" t="s">
        <v>178</v>
      </c>
      <c r="D165" s="20">
        <v>1677</v>
      </c>
      <c r="E165" s="20">
        <v>314.1184257602863</v>
      </c>
      <c r="F165" s="20">
        <v>66.804150268336315</v>
      </c>
      <c r="G165" s="20">
        <v>500.96520572450805</v>
      </c>
      <c r="H165" s="20">
        <v>452.69438282647582</v>
      </c>
      <c r="I165" s="20">
        <v>59.172140727489563</v>
      </c>
      <c r="J165" s="20">
        <v>45.872057245080505</v>
      </c>
      <c r="K165" s="482">
        <v>1439.6263625521765</v>
      </c>
      <c r="L165" s="20">
        <v>76.085448008797059</v>
      </c>
      <c r="M165" s="20">
        <v>22.077999999999999</v>
      </c>
      <c r="N165" s="20">
        <v>27.810493738819321</v>
      </c>
      <c r="O165" s="20">
        <v>78.605342874180081</v>
      </c>
      <c r="P165" s="20">
        <v>98.70035394779498</v>
      </c>
      <c r="Q165" s="20">
        <v>0</v>
      </c>
      <c r="R165" s="20">
        <v>0</v>
      </c>
      <c r="S165" s="20">
        <v>35.712387825496357</v>
      </c>
      <c r="T165" s="20">
        <v>48.80163635460147</v>
      </c>
      <c r="U165" s="482">
        <v>387.79366274968925</v>
      </c>
      <c r="V165" s="482">
        <v>1827.4200253018657</v>
      </c>
      <c r="W165" s="483">
        <v>-1516.36</v>
      </c>
      <c r="X165" s="483">
        <v>311.06002530186583</v>
      </c>
      <c r="Y165" s="15">
        <v>0</v>
      </c>
      <c r="Z165" s="15">
        <v>0</v>
      </c>
      <c r="AA165" s="15">
        <v>9.2418113162343953</v>
      </c>
      <c r="AB165" s="15">
        <v>21.090673117972354</v>
      </c>
      <c r="AC165" s="15">
        <v>0</v>
      </c>
      <c r="AD165" s="483">
        <v>30.332484434206748</v>
      </c>
      <c r="AE165" s="15">
        <v>-0.01</v>
      </c>
      <c r="AF165" s="15">
        <v>-26.8</v>
      </c>
      <c r="AG165" s="15">
        <v>-26.525348837209304</v>
      </c>
      <c r="AH165" s="15">
        <v>-286.62236847165468</v>
      </c>
      <c r="AI165" s="15">
        <v>-77.521710732083605</v>
      </c>
      <c r="AJ165" s="15">
        <v>-29.8</v>
      </c>
      <c r="AK165" s="15">
        <v>-11.42</v>
      </c>
      <c r="AL165" s="15">
        <v>-10.276864765539425</v>
      </c>
      <c r="AM165" s="15">
        <v>-3.94</v>
      </c>
      <c r="AN165" s="15">
        <v>24.659004638561285</v>
      </c>
      <c r="AO165" s="15">
        <v>-0.19229790568582997</v>
      </c>
      <c r="AP165" s="483">
        <v>-452.18958607361151</v>
      </c>
      <c r="AQ165" s="479">
        <v>-110.7970763375389</v>
      </c>
      <c r="AR165" s="484">
        <v>585.43502086674937</v>
      </c>
      <c r="AS165" s="484">
        <v>474.63794452921064</v>
      </c>
      <c r="AT165" s="484">
        <v>163.23275106789234</v>
      </c>
      <c r="AU165" s="480">
        <v>637.87069559710301</v>
      </c>
    </row>
    <row r="166" spans="1:47">
      <c r="A166" s="439">
        <v>505</v>
      </c>
      <c r="B166" s="414">
        <v>1</v>
      </c>
      <c r="C166" s="432" t="s">
        <v>179</v>
      </c>
      <c r="D166" s="20">
        <v>20934</v>
      </c>
      <c r="E166" s="20">
        <v>477.69063676316046</v>
      </c>
      <c r="F166" s="20">
        <v>96.328942390369733</v>
      </c>
      <c r="G166" s="20">
        <v>630.26002531766505</v>
      </c>
      <c r="H166" s="20">
        <v>615.20736600745204</v>
      </c>
      <c r="I166" s="20">
        <v>55.74021209515621</v>
      </c>
      <c r="J166" s="20">
        <v>49.274071367153908</v>
      </c>
      <c r="K166" s="482">
        <v>1924.5012539409572</v>
      </c>
      <c r="L166" s="20">
        <v>52.688827746232946</v>
      </c>
      <c r="M166" s="20">
        <v>0</v>
      </c>
      <c r="N166" s="20">
        <v>0</v>
      </c>
      <c r="O166" s="20">
        <v>116.25932740995511</v>
      </c>
      <c r="P166" s="20">
        <v>22.933876813108867</v>
      </c>
      <c r="Q166" s="20">
        <v>0</v>
      </c>
      <c r="R166" s="20">
        <v>0</v>
      </c>
      <c r="S166" s="20">
        <v>30.312349047517237</v>
      </c>
      <c r="T166" s="20">
        <v>38.941443305945675</v>
      </c>
      <c r="U166" s="482">
        <v>261.13582432275985</v>
      </c>
      <c r="V166" s="482">
        <v>2185.6370782637168</v>
      </c>
      <c r="W166" s="483">
        <v>-1516.36</v>
      </c>
      <c r="X166" s="483">
        <v>669.27707826371693</v>
      </c>
      <c r="Y166" s="15">
        <v>0</v>
      </c>
      <c r="Z166" s="15">
        <v>0</v>
      </c>
      <c r="AA166" s="15">
        <v>8.9795978568273416</v>
      </c>
      <c r="AB166" s="15">
        <v>18.82309535851557</v>
      </c>
      <c r="AC166" s="15">
        <v>1.7048258403717431</v>
      </c>
      <c r="AD166" s="483">
        <v>29.507519055714656</v>
      </c>
      <c r="AE166" s="15">
        <v>-0.01</v>
      </c>
      <c r="AF166" s="15">
        <v>-26.800000000000004</v>
      </c>
      <c r="AG166" s="15">
        <v>-40.493358639056083</v>
      </c>
      <c r="AH166" s="15">
        <v>-32.810020187719168</v>
      </c>
      <c r="AI166" s="15">
        <v>-4.2222692800960351</v>
      </c>
      <c r="AJ166" s="15">
        <v>-29.800000000000004</v>
      </c>
      <c r="AK166" s="15">
        <v>-11.42</v>
      </c>
      <c r="AL166" s="15">
        <v>-15.732946864972572</v>
      </c>
      <c r="AM166" s="15">
        <v>-3.9399999999999995</v>
      </c>
      <c r="AN166" s="15">
        <v>24.676692956719403</v>
      </c>
      <c r="AO166" s="15">
        <v>-3.7690585763573794</v>
      </c>
      <c r="AP166" s="483">
        <v>-148.06096059148183</v>
      </c>
      <c r="AQ166" s="479">
        <v>550.72363672794972</v>
      </c>
      <c r="AR166" s="484">
        <v>175.90396144945066</v>
      </c>
      <c r="AS166" s="484">
        <v>726.62759817740084</v>
      </c>
      <c r="AT166" s="484">
        <v>82.321290296610982</v>
      </c>
      <c r="AU166" s="480">
        <v>808.94888847401182</v>
      </c>
    </row>
    <row r="167" spans="1:47">
      <c r="A167" s="439">
        <v>507</v>
      </c>
      <c r="B167" s="414">
        <v>10</v>
      </c>
      <c r="C167" s="432" t="s">
        <v>180</v>
      </c>
      <c r="D167" s="20">
        <v>7057</v>
      </c>
      <c r="E167" s="20">
        <v>261.26088989655665</v>
      </c>
      <c r="F167" s="20">
        <v>56.885764489159698</v>
      </c>
      <c r="G167" s="20">
        <v>382.08598696329886</v>
      </c>
      <c r="H167" s="20">
        <v>357.30818761513387</v>
      </c>
      <c r="I167" s="20">
        <v>61.163429219214962</v>
      </c>
      <c r="J167" s="20">
        <v>40.694126399319828</v>
      </c>
      <c r="K167" s="482">
        <v>1159.398384582684</v>
      </c>
      <c r="L167" s="20">
        <v>67.63514826103399</v>
      </c>
      <c r="M167" s="20">
        <v>0</v>
      </c>
      <c r="N167" s="20">
        <v>0</v>
      </c>
      <c r="O167" s="20">
        <v>97.85822304095224</v>
      </c>
      <c r="P167" s="20">
        <v>158.65887596914934</v>
      </c>
      <c r="Q167" s="20">
        <v>0</v>
      </c>
      <c r="R167" s="20">
        <v>0</v>
      </c>
      <c r="S167" s="20">
        <v>42.18905638467097</v>
      </c>
      <c r="T167" s="20">
        <v>41.751140829436494</v>
      </c>
      <c r="U167" s="482">
        <v>408.09244448524299</v>
      </c>
      <c r="V167" s="482">
        <v>1567.4908290679271</v>
      </c>
      <c r="W167" s="483">
        <v>-1516.36</v>
      </c>
      <c r="X167" s="483">
        <v>51.130829067927152</v>
      </c>
      <c r="Y167" s="15">
        <v>103.04538660000001</v>
      </c>
      <c r="Z167" s="15">
        <v>0</v>
      </c>
      <c r="AA167" s="15">
        <v>13.407640087829108</v>
      </c>
      <c r="AB167" s="15">
        <v>19.172420368670174</v>
      </c>
      <c r="AC167" s="15">
        <v>0</v>
      </c>
      <c r="AD167" s="483">
        <v>135.6254470564993</v>
      </c>
      <c r="AE167" s="15">
        <v>-0.01</v>
      </c>
      <c r="AF167" s="15">
        <v>-26.8</v>
      </c>
      <c r="AG167" s="15">
        <v>-38.948783477398329</v>
      </c>
      <c r="AH167" s="15">
        <v>-199.87071700565795</v>
      </c>
      <c r="AI167" s="15">
        <v>-47.093591739651998</v>
      </c>
      <c r="AJ167" s="15">
        <v>-29.8</v>
      </c>
      <c r="AK167" s="15">
        <v>-11.42</v>
      </c>
      <c r="AL167" s="15">
        <v>-2.9318056595791431</v>
      </c>
      <c r="AM167" s="15">
        <v>-3.94</v>
      </c>
      <c r="AN167" s="15">
        <v>40.282626627108783</v>
      </c>
      <c r="AO167" s="15">
        <v>2.9517539280158673</v>
      </c>
      <c r="AP167" s="483">
        <v>-321.32051732716286</v>
      </c>
      <c r="AQ167" s="479">
        <v>-134.56424120273641</v>
      </c>
      <c r="AR167" s="484">
        <v>269.96995527692684</v>
      </c>
      <c r="AS167" s="484">
        <v>135.4057140741902</v>
      </c>
      <c r="AT167" s="484">
        <v>160.48206801002172</v>
      </c>
      <c r="AU167" s="480">
        <v>295.88778208421195</v>
      </c>
    </row>
    <row r="168" spans="1:47">
      <c r="A168" s="439">
        <v>508</v>
      </c>
      <c r="B168" s="414">
        <v>6</v>
      </c>
      <c r="C168" s="432" t="s">
        <v>181</v>
      </c>
      <c r="D168" s="20">
        <v>9270</v>
      </c>
      <c r="E168" s="20">
        <v>284.12977346278319</v>
      </c>
      <c r="F168" s="20">
        <v>62.440621359223293</v>
      </c>
      <c r="G168" s="20">
        <v>392.7199730312837</v>
      </c>
      <c r="H168" s="20">
        <v>380.22770226537216</v>
      </c>
      <c r="I168" s="20">
        <v>60.736025889967635</v>
      </c>
      <c r="J168" s="20">
        <v>41.754351672060409</v>
      </c>
      <c r="K168" s="482">
        <v>1222.0084476806903</v>
      </c>
      <c r="L168" s="20">
        <v>82.906213349797468</v>
      </c>
      <c r="M168" s="20">
        <v>0</v>
      </c>
      <c r="N168" s="20">
        <v>0</v>
      </c>
      <c r="O168" s="20">
        <v>99.541329018338729</v>
      </c>
      <c r="P168" s="20">
        <v>47.631888983007741</v>
      </c>
      <c r="Q168" s="20">
        <v>0</v>
      </c>
      <c r="R168" s="20">
        <v>0</v>
      </c>
      <c r="S168" s="20">
        <v>30.123470633584862</v>
      </c>
      <c r="T168" s="20">
        <v>51.073948040273294</v>
      </c>
      <c r="U168" s="482">
        <v>311.27685002500215</v>
      </c>
      <c r="V168" s="482">
        <v>1533.2852977056925</v>
      </c>
      <c r="W168" s="483">
        <v>-1516.36</v>
      </c>
      <c r="X168" s="483">
        <v>16.925297705692628</v>
      </c>
      <c r="Y168" s="15">
        <v>38.076504333333332</v>
      </c>
      <c r="Z168" s="15">
        <v>0</v>
      </c>
      <c r="AA168" s="15">
        <v>14.745790679564701</v>
      </c>
      <c r="AB168" s="15">
        <v>20.71687643317463</v>
      </c>
      <c r="AC168" s="15">
        <v>0</v>
      </c>
      <c r="AD168" s="483">
        <v>73.539171446072658</v>
      </c>
      <c r="AE168" s="15">
        <v>-0.01</v>
      </c>
      <c r="AF168" s="15">
        <v>-26.8</v>
      </c>
      <c r="AG168" s="15">
        <v>-62.479276165048546</v>
      </c>
      <c r="AH168" s="15">
        <v>-90.28965118269997</v>
      </c>
      <c r="AI168" s="15">
        <v>-27.495840707188233</v>
      </c>
      <c r="AJ168" s="15">
        <v>-29.8</v>
      </c>
      <c r="AK168" s="15">
        <v>-11.42</v>
      </c>
      <c r="AL168" s="15">
        <v>0</v>
      </c>
      <c r="AM168" s="15">
        <v>-3.9400000000000004</v>
      </c>
      <c r="AN168" s="15">
        <v>63.77289574907941</v>
      </c>
      <c r="AO168" s="15">
        <v>-0.23979754258801986</v>
      </c>
      <c r="AP168" s="483">
        <v>-192.44166984844531</v>
      </c>
      <c r="AQ168" s="479">
        <v>-101.97720069668003</v>
      </c>
      <c r="AR168" s="484">
        <v>-0.69908358387118341</v>
      </c>
      <c r="AS168" s="484">
        <v>-102.67628428055134</v>
      </c>
      <c r="AT168" s="484">
        <v>110.01394577166747</v>
      </c>
      <c r="AU168" s="480">
        <v>7.3376614911161226</v>
      </c>
    </row>
    <row r="169" spans="1:47">
      <c r="A169" s="439">
        <v>529</v>
      </c>
      <c r="B169" s="414">
        <v>2</v>
      </c>
      <c r="C169" s="432" t="s">
        <v>182</v>
      </c>
      <c r="D169" s="20">
        <v>20129</v>
      </c>
      <c r="E169" s="20">
        <v>433.11405087187643</v>
      </c>
      <c r="F169" s="20">
        <v>72.353185950618496</v>
      </c>
      <c r="G169" s="20">
        <v>492.49342093496944</v>
      </c>
      <c r="H169" s="20">
        <v>468.74557504098561</v>
      </c>
      <c r="I169" s="20">
        <v>58.191286203984298</v>
      </c>
      <c r="J169" s="20">
        <v>46.570779969198668</v>
      </c>
      <c r="K169" s="482">
        <v>1571.4682989716327</v>
      </c>
      <c r="L169" s="20">
        <v>52.012166876793607</v>
      </c>
      <c r="M169" s="20">
        <v>0</v>
      </c>
      <c r="N169" s="20">
        <v>0</v>
      </c>
      <c r="O169" s="20">
        <v>82.104585424015099</v>
      </c>
      <c r="P169" s="20">
        <v>12.834700701400413</v>
      </c>
      <c r="Q169" s="20">
        <v>0</v>
      </c>
      <c r="R169" s="20">
        <v>67.317229867355564</v>
      </c>
      <c r="S169" s="20">
        <v>22.233372768175879</v>
      </c>
      <c r="T169" s="20">
        <v>37.99628508619405</v>
      </c>
      <c r="U169" s="482">
        <v>274.49834072393463</v>
      </c>
      <c r="V169" s="482">
        <v>1845.9666396955674</v>
      </c>
      <c r="W169" s="483">
        <v>-1516.36</v>
      </c>
      <c r="X169" s="483">
        <v>329.60663969556754</v>
      </c>
      <c r="Y169" s="15">
        <v>0</v>
      </c>
      <c r="Z169" s="15">
        <v>0</v>
      </c>
      <c r="AA169" s="15">
        <v>8.4579124293972843</v>
      </c>
      <c r="AB169" s="15">
        <v>20.968424895289125</v>
      </c>
      <c r="AC169" s="15">
        <v>10.201644397594643</v>
      </c>
      <c r="AD169" s="483">
        <v>39.627981722281049</v>
      </c>
      <c r="AE169" s="15">
        <v>-0.01</v>
      </c>
      <c r="AF169" s="15">
        <v>-26.800000000000004</v>
      </c>
      <c r="AG169" s="15">
        <v>-27.354858067961647</v>
      </c>
      <c r="AH169" s="15">
        <v>215.05288297001653</v>
      </c>
      <c r="AI169" s="15">
        <v>13.18731543458088</v>
      </c>
      <c r="AJ169" s="15">
        <v>-29.800000000000004</v>
      </c>
      <c r="AK169" s="15">
        <v>-11.42</v>
      </c>
      <c r="AL169" s="15">
        <v>-10.657683205547942</v>
      </c>
      <c r="AM169" s="15">
        <v>-3.94</v>
      </c>
      <c r="AN169" s="15">
        <v>40.1398131371011</v>
      </c>
      <c r="AO169" s="15">
        <v>-1.0579480867889646</v>
      </c>
      <c r="AP169" s="483">
        <v>153.59952218139995</v>
      </c>
      <c r="AQ169" s="479">
        <v>522.83414359924859</v>
      </c>
      <c r="AR169" s="484">
        <v>-30.608064388090973</v>
      </c>
      <c r="AS169" s="484">
        <v>492.22607921115758</v>
      </c>
      <c r="AT169" s="484">
        <v>69.589717554771184</v>
      </c>
      <c r="AU169" s="480">
        <v>561.81579676592878</v>
      </c>
    </row>
    <row r="170" spans="1:47">
      <c r="A170" s="439">
        <v>531</v>
      </c>
      <c r="B170" s="414">
        <v>4</v>
      </c>
      <c r="C170" s="432" t="s">
        <v>183</v>
      </c>
      <c r="D170" s="20">
        <v>4939</v>
      </c>
      <c r="E170" s="20">
        <v>382.18589795505164</v>
      </c>
      <c r="F170" s="20">
        <v>54.816869811702766</v>
      </c>
      <c r="G170" s="20">
        <v>489.23694270095166</v>
      </c>
      <c r="H170" s="20">
        <v>505.04367685766351</v>
      </c>
      <c r="I170" s="20">
        <v>58.562964162785988</v>
      </c>
      <c r="J170" s="20">
        <v>45.428568536140915</v>
      </c>
      <c r="K170" s="482">
        <v>1535.2749200242965</v>
      </c>
      <c r="L170" s="20">
        <v>54.154495405544338</v>
      </c>
      <c r="M170" s="20">
        <v>0</v>
      </c>
      <c r="N170" s="20">
        <v>0</v>
      </c>
      <c r="O170" s="20">
        <v>43.022441789836002</v>
      </c>
      <c r="P170" s="20">
        <v>30.580761136458719</v>
      </c>
      <c r="Q170" s="20">
        <v>0</v>
      </c>
      <c r="R170" s="20">
        <v>0</v>
      </c>
      <c r="S170" s="20">
        <v>23.958383431979854</v>
      </c>
      <c r="T170" s="20">
        <v>45.361469427009517</v>
      </c>
      <c r="U170" s="482">
        <v>197.07755119082842</v>
      </c>
      <c r="V170" s="482">
        <v>1732.352471215125</v>
      </c>
      <c r="W170" s="483">
        <v>-1516.36</v>
      </c>
      <c r="X170" s="483">
        <v>215.99247121512508</v>
      </c>
      <c r="Y170" s="15">
        <v>0</v>
      </c>
      <c r="Z170" s="15">
        <v>0</v>
      </c>
      <c r="AA170" s="15">
        <v>9.5776507491606626</v>
      </c>
      <c r="AB170" s="15">
        <v>21.731134517698241</v>
      </c>
      <c r="AC170" s="15">
        <v>0</v>
      </c>
      <c r="AD170" s="483">
        <v>31.308785266858905</v>
      </c>
      <c r="AE170" s="15">
        <v>-0.01</v>
      </c>
      <c r="AF170" s="15">
        <v>-26.8</v>
      </c>
      <c r="AG170" s="15">
        <v>-29.504447256529662</v>
      </c>
      <c r="AH170" s="15">
        <v>-227.43329336998045</v>
      </c>
      <c r="AI170" s="15">
        <v>-176.45810243801208</v>
      </c>
      <c r="AJ170" s="15">
        <v>-29.8</v>
      </c>
      <c r="AK170" s="15">
        <v>-11.42</v>
      </c>
      <c r="AL170" s="15">
        <v>-6.1543893078642684</v>
      </c>
      <c r="AM170" s="15">
        <v>-3.94</v>
      </c>
      <c r="AN170" s="15">
        <v>88.979343820967372</v>
      </c>
      <c r="AO170" s="15">
        <v>-1.2113230683173219</v>
      </c>
      <c r="AP170" s="483">
        <v>-427.49221161973645</v>
      </c>
      <c r="AQ170" s="479">
        <v>-180.19095513775244</v>
      </c>
      <c r="AR170" s="484">
        <v>464.43199144216652</v>
      </c>
      <c r="AS170" s="484">
        <v>284.24103630441425</v>
      </c>
      <c r="AT170" s="484">
        <v>107.96037236891802</v>
      </c>
      <c r="AU170" s="480">
        <v>392.20140867333225</v>
      </c>
    </row>
    <row r="171" spans="1:47">
      <c r="A171" s="439">
        <v>535</v>
      </c>
      <c r="B171" s="414">
        <v>17</v>
      </c>
      <c r="C171" s="432" t="s">
        <v>184</v>
      </c>
      <c r="D171" s="20">
        <v>10378</v>
      </c>
      <c r="E171" s="20">
        <v>565.96252553478519</v>
      </c>
      <c r="F171" s="20">
        <v>126.84130661013681</v>
      </c>
      <c r="G171" s="20">
        <v>745.5283012141067</v>
      </c>
      <c r="H171" s="20">
        <v>731.51713239545188</v>
      </c>
      <c r="I171" s="20">
        <v>53.245087685488535</v>
      </c>
      <c r="J171" s="20">
        <v>43.340042397379065</v>
      </c>
      <c r="K171" s="482">
        <v>2266.4343958373483</v>
      </c>
      <c r="L171" s="20">
        <v>57.650458134460258</v>
      </c>
      <c r="M171" s="20">
        <v>0</v>
      </c>
      <c r="N171" s="20">
        <v>0</v>
      </c>
      <c r="O171" s="20">
        <v>35.262216226633264</v>
      </c>
      <c r="P171" s="20">
        <v>41.955380710205731</v>
      </c>
      <c r="Q171" s="20">
        <v>0</v>
      </c>
      <c r="R171" s="20">
        <v>0</v>
      </c>
      <c r="S171" s="20">
        <v>22.20876716126066</v>
      </c>
      <c r="T171" s="20">
        <v>34.824045577182503</v>
      </c>
      <c r="U171" s="482">
        <v>191.90086780974244</v>
      </c>
      <c r="V171" s="482">
        <v>2458.3352636470909</v>
      </c>
      <c r="W171" s="483">
        <v>-1516.36</v>
      </c>
      <c r="X171" s="483">
        <v>941.97526364709097</v>
      </c>
      <c r="Y171" s="15">
        <v>5.9006433333333339</v>
      </c>
      <c r="Z171" s="15">
        <v>0</v>
      </c>
      <c r="AA171" s="15">
        <v>13.265847805480258</v>
      </c>
      <c r="AB171" s="15">
        <v>19.173200244742706</v>
      </c>
      <c r="AC171" s="15">
        <v>0</v>
      </c>
      <c r="AD171" s="483">
        <v>38.3396913835563</v>
      </c>
      <c r="AE171" s="15">
        <v>-0.01</v>
      </c>
      <c r="AF171" s="15">
        <v>-26.8</v>
      </c>
      <c r="AG171" s="15">
        <v>-26.102075544420892</v>
      </c>
      <c r="AH171" s="15">
        <v>41.564451073562083</v>
      </c>
      <c r="AI171" s="15">
        <v>-9.3017588992796032</v>
      </c>
      <c r="AJ171" s="15">
        <v>-29.8</v>
      </c>
      <c r="AK171" s="15">
        <v>-11.42</v>
      </c>
      <c r="AL171" s="15">
        <v>-33.02359616011563</v>
      </c>
      <c r="AM171" s="15">
        <v>-3.94</v>
      </c>
      <c r="AN171" s="15">
        <v>24.069178843042931</v>
      </c>
      <c r="AO171" s="15">
        <v>-2.126505179635489</v>
      </c>
      <c r="AP171" s="483">
        <v>-80.630305866846598</v>
      </c>
      <c r="AQ171" s="479">
        <v>899.68464916380071</v>
      </c>
      <c r="AR171" s="484">
        <v>625.51317721601231</v>
      </c>
      <c r="AS171" s="484">
        <v>1525.1978263798128</v>
      </c>
      <c r="AT171" s="484">
        <v>119.27055201364352</v>
      </c>
      <c r="AU171" s="480">
        <v>1644.4683783934563</v>
      </c>
    </row>
    <row r="172" spans="1:47">
      <c r="A172" s="439">
        <v>536</v>
      </c>
      <c r="B172" s="414">
        <v>6</v>
      </c>
      <c r="C172" s="432" t="s">
        <v>185</v>
      </c>
      <c r="D172" s="20">
        <v>36176</v>
      </c>
      <c r="E172" s="20">
        <v>492.66387383900928</v>
      </c>
      <c r="F172" s="20">
        <v>94.453009730207867</v>
      </c>
      <c r="G172" s="20">
        <v>577.48093846749225</v>
      </c>
      <c r="H172" s="20">
        <v>542.24821041574523</v>
      </c>
      <c r="I172" s="20">
        <v>56.459969040247671</v>
      </c>
      <c r="J172" s="20">
        <v>50.180552023440953</v>
      </c>
      <c r="K172" s="482">
        <v>1813.4865535161437</v>
      </c>
      <c r="L172" s="20">
        <v>68.174783525513533</v>
      </c>
      <c r="M172" s="20">
        <v>0</v>
      </c>
      <c r="N172" s="20">
        <v>0</v>
      </c>
      <c r="O172" s="20">
        <v>76.575957540911091</v>
      </c>
      <c r="P172" s="20">
        <v>6.5809218190337875</v>
      </c>
      <c r="Q172" s="20">
        <v>0</v>
      </c>
      <c r="R172" s="20">
        <v>0</v>
      </c>
      <c r="S172" s="20">
        <v>19.040274221057821</v>
      </c>
      <c r="T172" s="20">
        <v>49.113934837092735</v>
      </c>
      <c r="U172" s="482">
        <v>219.48587194360897</v>
      </c>
      <c r="V172" s="482">
        <v>2032.9724254597527</v>
      </c>
      <c r="W172" s="483">
        <v>-1516.36</v>
      </c>
      <c r="X172" s="483">
        <v>516.61242545975279</v>
      </c>
      <c r="Y172" s="15">
        <v>0</v>
      </c>
      <c r="Z172" s="15">
        <v>0</v>
      </c>
      <c r="AA172" s="15">
        <v>10.841495922002105</v>
      </c>
      <c r="AB172" s="15">
        <v>23.172352873159227</v>
      </c>
      <c r="AC172" s="15">
        <v>13.407678236582708</v>
      </c>
      <c r="AD172" s="483">
        <v>47.421527031744034</v>
      </c>
      <c r="AE172" s="15">
        <v>-0.01</v>
      </c>
      <c r="AF172" s="15">
        <v>-26.8</v>
      </c>
      <c r="AG172" s="15">
        <v>-53.780584005970809</v>
      </c>
      <c r="AH172" s="15">
        <v>-40.586754188839706</v>
      </c>
      <c r="AI172" s="15">
        <v>-4.12973614860908</v>
      </c>
      <c r="AJ172" s="15">
        <v>-29.8</v>
      </c>
      <c r="AK172" s="15">
        <v>-11.42</v>
      </c>
      <c r="AL172" s="15">
        <v>-12.8880642147152</v>
      </c>
      <c r="AM172" s="15">
        <v>-3.94</v>
      </c>
      <c r="AN172" s="15">
        <v>47.751597723093674</v>
      </c>
      <c r="AO172" s="15">
        <v>-1.6665804022335178</v>
      </c>
      <c r="AP172" s="483">
        <v>-141.01012123727463</v>
      </c>
      <c r="AQ172" s="479">
        <v>423.02383125422216</v>
      </c>
      <c r="AR172" s="484">
        <v>172.21260003025759</v>
      </c>
      <c r="AS172" s="484">
        <v>595.23643128447975</v>
      </c>
      <c r="AT172" s="484">
        <v>48.599955338459907</v>
      </c>
      <c r="AU172" s="480">
        <v>643.8363866229397</v>
      </c>
    </row>
    <row r="173" spans="1:47">
      <c r="A173" s="439">
        <v>538</v>
      </c>
      <c r="B173" s="414">
        <v>2</v>
      </c>
      <c r="C173" s="432" t="s">
        <v>186</v>
      </c>
      <c r="D173" s="20">
        <v>4659</v>
      </c>
      <c r="E173" s="20">
        <v>527.64344279888394</v>
      </c>
      <c r="F173" s="20">
        <v>86.165022537025109</v>
      </c>
      <c r="G173" s="20">
        <v>618.24571796522855</v>
      </c>
      <c r="H173" s="20">
        <v>619.77925305859628</v>
      </c>
      <c r="I173" s="20">
        <v>55.504048078986905</v>
      </c>
      <c r="J173" s="20">
        <v>48.530650354153252</v>
      </c>
      <c r="K173" s="482">
        <v>1955.8681347928741</v>
      </c>
      <c r="L173" s="20">
        <v>40.080269204852492</v>
      </c>
      <c r="M173" s="20">
        <v>0</v>
      </c>
      <c r="N173" s="20">
        <v>0</v>
      </c>
      <c r="O173" s="20">
        <v>70.945833869929174</v>
      </c>
      <c r="P173" s="20">
        <v>35.261214923329902</v>
      </c>
      <c r="Q173" s="20">
        <v>0</v>
      </c>
      <c r="R173" s="20">
        <v>0</v>
      </c>
      <c r="S173" s="20">
        <v>24.215395926054054</v>
      </c>
      <c r="T173" s="20">
        <v>29.321729448379479</v>
      </c>
      <c r="U173" s="482">
        <v>199.82444337254512</v>
      </c>
      <c r="V173" s="482">
        <v>2155.692578165419</v>
      </c>
      <c r="W173" s="483">
        <v>-1516.36</v>
      </c>
      <c r="X173" s="483">
        <v>639.33257816541914</v>
      </c>
      <c r="Y173" s="15">
        <v>0</v>
      </c>
      <c r="Z173" s="15">
        <v>0</v>
      </c>
      <c r="AA173" s="15">
        <v>6.0666551263423365</v>
      </c>
      <c r="AB173" s="15">
        <v>22.419280053901449</v>
      </c>
      <c r="AC173" s="15">
        <v>0</v>
      </c>
      <c r="AD173" s="483">
        <v>28.485935180243782</v>
      </c>
      <c r="AE173" s="15">
        <v>-0.01</v>
      </c>
      <c r="AF173" s="15">
        <v>-26.8</v>
      </c>
      <c r="AG173" s="15">
        <v>-8.7779238248551188</v>
      </c>
      <c r="AH173" s="15">
        <v>0.97037836049356385</v>
      </c>
      <c r="AI173" s="15">
        <v>-19.015391945493519</v>
      </c>
      <c r="AJ173" s="15">
        <v>-29.800000000000004</v>
      </c>
      <c r="AK173" s="15">
        <v>-11.42</v>
      </c>
      <c r="AL173" s="15">
        <v>-20.706633718684991</v>
      </c>
      <c r="AM173" s="15">
        <v>-3.94</v>
      </c>
      <c r="AN173" s="15">
        <v>21.620885762690531</v>
      </c>
      <c r="AO173" s="15">
        <v>-4.5109953068237134</v>
      </c>
      <c r="AP173" s="483">
        <v>-106.12968067267325</v>
      </c>
      <c r="AQ173" s="479">
        <v>561.68883267298963</v>
      </c>
      <c r="AR173" s="484">
        <v>394.64895035514132</v>
      </c>
      <c r="AS173" s="484">
        <v>956.33778302813118</v>
      </c>
      <c r="AT173" s="484">
        <v>88.316820642894015</v>
      </c>
      <c r="AU173" s="480">
        <v>1044.6546036710251</v>
      </c>
    </row>
    <row r="174" spans="1:47">
      <c r="A174" s="439">
        <v>541</v>
      </c>
      <c r="B174" s="414">
        <v>12</v>
      </c>
      <c r="C174" s="432" t="s">
        <v>187</v>
      </c>
      <c r="D174" s="20">
        <v>8980</v>
      </c>
      <c r="E174" s="20">
        <v>285.48397772828508</v>
      </c>
      <c r="F174" s="20">
        <v>74.853380846325166</v>
      </c>
      <c r="G174" s="20">
        <v>393.81953897550113</v>
      </c>
      <c r="H174" s="20">
        <v>383.44892204899776</v>
      </c>
      <c r="I174" s="20">
        <v>60.608285077951003</v>
      </c>
      <c r="J174" s="20">
        <v>41.607482182628061</v>
      </c>
      <c r="K174" s="482">
        <v>1239.8215868596881</v>
      </c>
      <c r="L174" s="20">
        <v>90.330244690418311</v>
      </c>
      <c r="M174" s="20">
        <v>0</v>
      </c>
      <c r="N174" s="20">
        <v>0</v>
      </c>
      <c r="O174" s="20">
        <v>75.80713585746102</v>
      </c>
      <c r="P174" s="20">
        <v>220.81313931962686</v>
      </c>
      <c r="Q174" s="20">
        <v>0</v>
      </c>
      <c r="R174" s="20">
        <v>0</v>
      </c>
      <c r="S174" s="20">
        <v>27.723523797392659</v>
      </c>
      <c r="T174" s="20">
        <v>54.569835003711951</v>
      </c>
      <c r="U174" s="482">
        <v>469.24387866861088</v>
      </c>
      <c r="V174" s="482">
        <v>1709.065465528299</v>
      </c>
      <c r="W174" s="483">
        <v>-1516.36</v>
      </c>
      <c r="X174" s="483">
        <v>192.7054655282991</v>
      </c>
      <c r="Y174" s="15">
        <v>119.00937000000002</v>
      </c>
      <c r="Z174" s="15">
        <v>0</v>
      </c>
      <c r="AA174" s="15">
        <v>14.124517295897862</v>
      </c>
      <c r="AB174" s="15">
        <v>17.060477036454675</v>
      </c>
      <c r="AC174" s="15">
        <v>0</v>
      </c>
      <c r="AD174" s="483">
        <v>150.19436433235256</v>
      </c>
      <c r="AE174" s="15">
        <v>-0.01</v>
      </c>
      <c r="AF174" s="15">
        <v>-26.8</v>
      </c>
      <c r="AG174" s="15">
        <v>-31.774381391982182</v>
      </c>
      <c r="AH174" s="15">
        <v>273.05447423756897</v>
      </c>
      <c r="AI174" s="15">
        <v>149.74209979138098</v>
      </c>
      <c r="AJ174" s="15">
        <v>-29.8</v>
      </c>
      <c r="AK174" s="15">
        <v>-11.42</v>
      </c>
      <c r="AL174" s="15">
        <v>-25.65174613864377</v>
      </c>
      <c r="AM174" s="15">
        <v>-3.9399999999999995</v>
      </c>
      <c r="AN174" s="15">
        <v>26.975424678290519</v>
      </c>
      <c r="AO174" s="15">
        <v>19.216540701665391</v>
      </c>
      <c r="AP174" s="483">
        <v>335.85241187827984</v>
      </c>
      <c r="AQ174" s="479">
        <v>678.7522417389315</v>
      </c>
      <c r="AR174" s="484">
        <v>505.9760132885562</v>
      </c>
      <c r="AS174" s="484">
        <v>1184.7282550274879</v>
      </c>
      <c r="AT174" s="484">
        <v>167.11359417762142</v>
      </c>
      <c r="AU174" s="480">
        <v>1351.8418492051094</v>
      </c>
    </row>
    <row r="175" spans="1:47">
      <c r="A175" s="439">
        <v>543</v>
      </c>
      <c r="B175" s="414">
        <v>1</v>
      </c>
      <c r="C175" s="432" t="s">
        <v>188</v>
      </c>
      <c r="D175" s="20">
        <v>45048</v>
      </c>
      <c r="E175" s="20">
        <v>559.54227290889719</v>
      </c>
      <c r="F175" s="20">
        <v>100.30558337773041</v>
      </c>
      <c r="G175" s="20">
        <v>648.11142270467064</v>
      </c>
      <c r="H175" s="20">
        <v>601.57173281832706</v>
      </c>
      <c r="I175" s="20">
        <v>54.986068193926478</v>
      </c>
      <c r="J175" s="20">
        <v>50.968778192150594</v>
      </c>
      <c r="K175" s="482">
        <v>2015.4858581957026</v>
      </c>
      <c r="L175" s="20">
        <v>54.294928338577456</v>
      </c>
      <c r="M175" s="20">
        <v>0</v>
      </c>
      <c r="N175" s="20">
        <v>0</v>
      </c>
      <c r="O175" s="20">
        <v>159.32709643047417</v>
      </c>
      <c r="P175" s="20">
        <v>6.6334498665547237</v>
      </c>
      <c r="Q175" s="20">
        <v>0</v>
      </c>
      <c r="R175" s="20">
        <v>0</v>
      </c>
      <c r="S175" s="20">
        <v>32.135361955064219</v>
      </c>
      <c r="T175" s="20">
        <v>38.801196483010713</v>
      </c>
      <c r="U175" s="482">
        <v>291.19203307368127</v>
      </c>
      <c r="V175" s="482">
        <v>2306.677891269384</v>
      </c>
      <c r="W175" s="483">
        <v>-1516.36</v>
      </c>
      <c r="X175" s="483">
        <v>790.31789126938406</v>
      </c>
      <c r="Y175" s="15">
        <v>0</v>
      </c>
      <c r="Z175" s="15">
        <v>0</v>
      </c>
      <c r="AA175" s="15">
        <v>8.049319533494474</v>
      </c>
      <c r="AB175" s="15">
        <v>20.859124978768328</v>
      </c>
      <c r="AC175" s="15">
        <v>7.5936632359403369</v>
      </c>
      <c r="AD175" s="483">
        <v>36.502107748203137</v>
      </c>
      <c r="AE175" s="15">
        <v>-0.01</v>
      </c>
      <c r="AF175" s="15">
        <v>-26.800000000000004</v>
      </c>
      <c r="AG175" s="15">
        <v>-42.805679648375069</v>
      </c>
      <c r="AH175" s="15">
        <v>116.1866799208084</v>
      </c>
      <c r="AI175" s="15">
        <v>32.204817517963981</v>
      </c>
      <c r="AJ175" s="15">
        <v>-29.800000000000004</v>
      </c>
      <c r="AK175" s="15">
        <v>-11.42</v>
      </c>
      <c r="AL175" s="15">
        <v>-18.471335746412368</v>
      </c>
      <c r="AM175" s="15">
        <v>-3.94</v>
      </c>
      <c r="AN175" s="15">
        <v>23.739200619494543</v>
      </c>
      <c r="AO175" s="15">
        <v>-5.755888224243888</v>
      </c>
      <c r="AP175" s="483">
        <v>29.387794439235609</v>
      </c>
      <c r="AQ175" s="479">
        <v>856.20779345682286</v>
      </c>
      <c r="AR175" s="484">
        <v>-3.1074528953287928</v>
      </c>
      <c r="AS175" s="484">
        <v>853.10034056149368</v>
      </c>
      <c r="AT175" s="484">
        <v>55.096006234900727</v>
      </c>
      <c r="AU175" s="480">
        <v>908.19634679639444</v>
      </c>
    </row>
    <row r="176" spans="1:47">
      <c r="A176" s="439">
        <v>545</v>
      </c>
      <c r="B176" s="414">
        <v>15</v>
      </c>
      <c r="C176" s="432" t="s">
        <v>189</v>
      </c>
      <c r="D176" s="20">
        <v>9554</v>
      </c>
      <c r="E176" s="20">
        <v>455.79721163910409</v>
      </c>
      <c r="F176" s="20">
        <v>106.51150512874187</v>
      </c>
      <c r="G176" s="20">
        <v>559.42587816621312</v>
      </c>
      <c r="H176" s="20">
        <v>472.50796943688505</v>
      </c>
      <c r="I176" s="20">
        <v>57.16836508268787</v>
      </c>
      <c r="J176" s="20">
        <v>45.926413020724297</v>
      </c>
      <c r="K176" s="482">
        <v>1697.3373424743563</v>
      </c>
      <c r="L176" s="20">
        <v>24.636082067676558</v>
      </c>
      <c r="M176" s="20">
        <v>22.077999999999999</v>
      </c>
      <c r="N176" s="20">
        <v>215.00250847812435</v>
      </c>
      <c r="O176" s="20">
        <v>428.54572744400252</v>
      </c>
      <c r="P176" s="20">
        <v>84.499444412382545</v>
      </c>
      <c r="Q176" s="20">
        <v>0</v>
      </c>
      <c r="R176" s="20">
        <v>3.3903202846975087</v>
      </c>
      <c r="S176" s="20">
        <v>55.059475927437845</v>
      </c>
      <c r="T176" s="20">
        <v>20.938580263066083</v>
      </c>
      <c r="U176" s="482">
        <v>854.15013887738735</v>
      </c>
      <c r="V176" s="482">
        <v>2551.4874813517436</v>
      </c>
      <c r="W176" s="483">
        <v>-1516.36</v>
      </c>
      <c r="X176" s="483">
        <v>1035.1274813517437</v>
      </c>
      <c r="Y176" s="15">
        <v>50.728737666666667</v>
      </c>
      <c r="Z176" s="15">
        <v>0</v>
      </c>
      <c r="AA176" s="15">
        <v>14.953046887925623</v>
      </c>
      <c r="AB176" s="15">
        <v>19.115197440798443</v>
      </c>
      <c r="AC176" s="15">
        <v>0</v>
      </c>
      <c r="AD176" s="483">
        <v>84.796981995390738</v>
      </c>
      <c r="AE176" s="15">
        <v>-0.01</v>
      </c>
      <c r="AF176" s="15">
        <v>-26.8</v>
      </c>
      <c r="AG176" s="15">
        <v>-7.2922798723047944</v>
      </c>
      <c r="AH176" s="15">
        <v>193.0479505063058</v>
      </c>
      <c r="AI176" s="15">
        <v>114.41842662075321</v>
      </c>
      <c r="AJ176" s="15">
        <v>-29.8</v>
      </c>
      <c r="AK176" s="15">
        <v>-11.42</v>
      </c>
      <c r="AL176" s="15">
        <v>-35.965306718123252</v>
      </c>
      <c r="AM176" s="15">
        <v>-3.9400000000000004</v>
      </c>
      <c r="AN176" s="15">
        <v>26.661861348802773</v>
      </c>
      <c r="AO176" s="15">
        <v>-6.9940950043782966</v>
      </c>
      <c r="AP176" s="483">
        <v>208.16655688105541</v>
      </c>
      <c r="AQ176" s="479">
        <v>1328.0910202281898</v>
      </c>
      <c r="AR176" s="484">
        <v>332.96997887084922</v>
      </c>
      <c r="AS176" s="484">
        <v>1661.0609990990392</v>
      </c>
      <c r="AT176" s="484">
        <v>184.71019642092935</v>
      </c>
      <c r="AU176" s="480">
        <v>1845.7711955199686</v>
      </c>
    </row>
    <row r="177" spans="1:47">
      <c r="A177" s="439">
        <v>560</v>
      </c>
      <c r="B177" s="414">
        <v>7</v>
      </c>
      <c r="C177" s="432" t="s">
        <v>190</v>
      </c>
      <c r="D177" s="20">
        <v>15651</v>
      </c>
      <c r="E177" s="20">
        <v>424.08696952271418</v>
      </c>
      <c r="F177" s="20">
        <v>76.352478435882688</v>
      </c>
      <c r="G177" s="20">
        <v>563.8774768385407</v>
      </c>
      <c r="H177" s="20">
        <v>511.91225991949398</v>
      </c>
      <c r="I177" s="20">
        <v>57.400585266117176</v>
      </c>
      <c r="J177" s="20">
        <v>46.600087534342855</v>
      </c>
      <c r="K177" s="482">
        <v>1680.2298575170917</v>
      </c>
      <c r="L177" s="20">
        <v>78.454573253256584</v>
      </c>
      <c r="M177" s="20">
        <v>0</v>
      </c>
      <c r="N177" s="20">
        <v>0</v>
      </c>
      <c r="O177" s="20">
        <v>91.265125551083003</v>
      </c>
      <c r="P177" s="20">
        <v>41.432403591627953</v>
      </c>
      <c r="Q177" s="20">
        <v>0</v>
      </c>
      <c r="R177" s="20">
        <v>0</v>
      </c>
      <c r="S177" s="20">
        <v>31.058656661551094</v>
      </c>
      <c r="T177" s="20">
        <v>51.271478712755304</v>
      </c>
      <c r="U177" s="482">
        <v>293.48223777027391</v>
      </c>
      <c r="V177" s="482">
        <v>1973.7120952873656</v>
      </c>
      <c r="W177" s="483">
        <v>-1516.36</v>
      </c>
      <c r="X177" s="483">
        <v>457.35209528736573</v>
      </c>
      <c r="Y177" s="15">
        <v>0</v>
      </c>
      <c r="Z177" s="15">
        <v>0</v>
      </c>
      <c r="AA177" s="15">
        <v>9.9683688895166416</v>
      </c>
      <c r="AB177" s="15">
        <v>19.838049764410904</v>
      </c>
      <c r="AC177" s="15">
        <v>0</v>
      </c>
      <c r="AD177" s="483">
        <v>29.806418653927544</v>
      </c>
      <c r="AE177" s="15">
        <v>-0.01</v>
      </c>
      <c r="AF177" s="15">
        <v>-26.8</v>
      </c>
      <c r="AG177" s="15">
        <v>-41.267751156475619</v>
      </c>
      <c r="AH177" s="15">
        <v>9.1295618419126416</v>
      </c>
      <c r="AI177" s="15">
        <v>-4.2493962752894587</v>
      </c>
      <c r="AJ177" s="15">
        <v>-29.8</v>
      </c>
      <c r="AK177" s="15">
        <v>-11.420000000000002</v>
      </c>
      <c r="AL177" s="15">
        <v>-17.964090093578864</v>
      </c>
      <c r="AM177" s="15">
        <v>-3.94</v>
      </c>
      <c r="AN177" s="15">
        <v>22.572411776598294</v>
      </c>
      <c r="AO177" s="15">
        <v>2.3103101321781518</v>
      </c>
      <c r="AP177" s="483">
        <v>-105.17895377465486</v>
      </c>
      <c r="AQ177" s="479">
        <v>381.97956016663841</v>
      </c>
      <c r="AR177" s="484">
        <v>447.6935932589904</v>
      </c>
      <c r="AS177" s="484">
        <v>829.6731534256287</v>
      </c>
      <c r="AT177" s="484">
        <v>118.07944854150333</v>
      </c>
      <c r="AU177" s="480">
        <v>947.75260196713202</v>
      </c>
    </row>
    <row r="178" spans="1:47">
      <c r="A178" s="439">
        <v>561</v>
      </c>
      <c r="B178" s="414">
        <v>2</v>
      </c>
      <c r="C178" s="432" t="s">
        <v>191</v>
      </c>
      <c r="D178" s="20">
        <v>1304</v>
      </c>
      <c r="E178" s="20">
        <v>451.09959355828221</v>
      </c>
      <c r="F178" s="20">
        <v>71.594171779141092</v>
      </c>
      <c r="G178" s="20">
        <v>570.63273773006131</v>
      </c>
      <c r="H178" s="20">
        <v>488.61906441717792</v>
      </c>
      <c r="I178" s="20">
        <v>57.284233128834359</v>
      </c>
      <c r="J178" s="20">
        <v>45.175153374233126</v>
      </c>
      <c r="K178" s="482">
        <v>1684.4049539877296</v>
      </c>
      <c r="L178" s="20">
        <v>57.352288461176563</v>
      </c>
      <c r="M178" s="20">
        <v>0</v>
      </c>
      <c r="N178" s="20">
        <v>0</v>
      </c>
      <c r="O178" s="20">
        <v>187.09165644171779</v>
      </c>
      <c r="P178" s="20">
        <v>74.575528691347813</v>
      </c>
      <c r="Q178" s="20">
        <v>0</v>
      </c>
      <c r="R178" s="20">
        <v>0</v>
      </c>
      <c r="S178" s="20">
        <v>49.377716033884894</v>
      </c>
      <c r="T178" s="20">
        <v>40.026393788343562</v>
      </c>
      <c r="U178" s="482">
        <v>408.42358341647059</v>
      </c>
      <c r="V178" s="482">
        <v>2092.8285374042002</v>
      </c>
      <c r="W178" s="483">
        <v>-1516.36</v>
      </c>
      <c r="X178" s="483">
        <v>576.46853740420033</v>
      </c>
      <c r="Y178" s="15">
        <v>0</v>
      </c>
      <c r="Z178" s="15">
        <v>0</v>
      </c>
      <c r="AA178" s="15">
        <v>12.612938403554027</v>
      </c>
      <c r="AB178" s="15">
        <v>13.880283151624905</v>
      </c>
      <c r="AC178" s="15">
        <v>0</v>
      </c>
      <c r="AD178" s="483">
        <v>26.493221555178927</v>
      </c>
      <c r="AE178" s="15">
        <v>-0.01</v>
      </c>
      <c r="AF178" s="15">
        <v>-26.800000000000004</v>
      </c>
      <c r="AG178" s="15">
        <v>-16.303381901840492</v>
      </c>
      <c r="AH178" s="15">
        <v>305.19672340149276</v>
      </c>
      <c r="AI178" s="15">
        <v>207.35682313852033</v>
      </c>
      <c r="AJ178" s="15">
        <v>-29.800000000000004</v>
      </c>
      <c r="AK178" s="15">
        <v>-11.42</v>
      </c>
      <c r="AL178" s="15">
        <v>-31.459485394989873</v>
      </c>
      <c r="AM178" s="15">
        <v>-3.94</v>
      </c>
      <c r="AN178" s="15">
        <v>44.908680303417178</v>
      </c>
      <c r="AO178" s="15">
        <v>5.5244059633933364</v>
      </c>
      <c r="AP178" s="483">
        <v>439.51376550999316</v>
      </c>
      <c r="AQ178" s="479">
        <v>1042.4755244693724</v>
      </c>
      <c r="AR178" s="484">
        <v>410.48370234603959</v>
      </c>
      <c r="AS178" s="484">
        <v>1452.9592268154122</v>
      </c>
      <c r="AT178" s="484">
        <v>213.01477374564422</v>
      </c>
      <c r="AU178" s="480">
        <v>1665.9740005610565</v>
      </c>
    </row>
    <row r="179" spans="1:47">
      <c r="A179" s="439">
        <v>562</v>
      </c>
      <c r="B179" s="414">
        <v>6</v>
      </c>
      <c r="C179" s="432" t="s">
        <v>192</v>
      </c>
      <c r="D179" s="20">
        <v>8869</v>
      </c>
      <c r="E179" s="20">
        <v>383.09945540647203</v>
      </c>
      <c r="F179" s="20">
        <v>77.895492163716312</v>
      </c>
      <c r="G179" s="20">
        <v>484.45222798511674</v>
      </c>
      <c r="H179" s="20">
        <v>453.97499830871573</v>
      </c>
      <c r="I179" s="20">
        <v>58.685903709550118</v>
      </c>
      <c r="J179" s="20">
        <v>44.296656894802119</v>
      </c>
      <c r="K179" s="482">
        <v>1502.4047344683731</v>
      </c>
      <c r="L179" s="20">
        <v>67.618318209177687</v>
      </c>
      <c r="M179" s="20">
        <v>0</v>
      </c>
      <c r="N179" s="20">
        <v>0</v>
      </c>
      <c r="O179" s="20">
        <v>50.579032585409855</v>
      </c>
      <c r="P179" s="20">
        <v>74.452030359185528</v>
      </c>
      <c r="Q179" s="20">
        <v>0</v>
      </c>
      <c r="R179" s="20">
        <v>0</v>
      </c>
      <c r="S179" s="20">
        <v>21.260999210381449</v>
      </c>
      <c r="T179" s="20">
        <v>44.729134814146654</v>
      </c>
      <c r="U179" s="482">
        <v>258.63951517830111</v>
      </c>
      <c r="V179" s="482">
        <v>1761.0442496466742</v>
      </c>
      <c r="W179" s="483">
        <v>-1516.36</v>
      </c>
      <c r="X179" s="483">
        <v>244.68424964667429</v>
      </c>
      <c r="Y179" s="15">
        <v>19.441891999999999</v>
      </c>
      <c r="Z179" s="15">
        <v>0</v>
      </c>
      <c r="AA179" s="15">
        <v>9.6984816091800283</v>
      </c>
      <c r="AB179" s="15">
        <v>22.483984556618875</v>
      </c>
      <c r="AC179" s="15">
        <v>0</v>
      </c>
      <c r="AD179" s="483">
        <v>51.62435816579891</v>
      </c>
      <c r="AE179" s="15">
        <v>-0.01</v>
      </c>
      <c r="AF179" s="15">
        <v>-26.8</v>
      </c>
      <c r="AG179" s="15">
        <v>-30.639156049159993</v>
      </c>
      <c r="AH179" s="15">
        <v>-1.6571553410745852</v>
      </c>
      <c r="AI179" s="15">
        <v>-4.2581649321854433</v>
      </c>
      <c r="AJ179" s="15">
        <v>-29.8</v>
      </c>
      <c r="AK179" s="15">
        <v>-11.42</v>
      </c>
      <c r="AL179" s="15">
        <v>-12.79208258407788</v>
      </c>
      <c r="AM179" s="15">
        <v>-3.94</v>
      </c>
      <c r="AN179" s="15">
        <v>26.82164399170335</v>
      </c>
      <c r="AO179" s="15">
        <v>-0.77638025361923113</v>
      </c>
      <c r="AP179" s="483">
        <v>-99.011295168413795</v>
      </c>
      <c r="AQ179" s="479">
        <v>197.29731264405939</v>
      </c>
      <c r="AR179" s="484">
        <v>393.50619820042169</v>
      </c>
      <c r="AS179" s="484">
        <v>590.80351084448114</v>
      </c>
      <c r="AT179" s="484">
        <v>120.47016087649328</v>
      </c>
      <c r="AU179" s="480">
        <v>711.27367172097445</v>
      </c>
    </row>
    <row r="180" spans="1:47">
      <c r="A180" s="439">
        <v>563</v>
      </c>
      <c r="B180" s="414">
        <v>17</v>
      </c>
      <c r="C180" s="432" t="s">
        <v>193</v>
      </c>
      <c r="D180" s="20">
        <v>6912</v>
      </c>
      <c r="E180" s="20">
        <v>435.67798466435187</v>
      </c>
      <c r="F180" s="20">
        <v>74.287239583333331</v>
      </c>
      <c r="G180" s="20">
        <v>577.62787471064814</v>
      </c>
      <c r="H180" s="20">
        <v>537.39914930555551</v>
      </c>
      <c r="I180" s="20">
        <v>57.077766203703703</v>
      </c>
      <c r="J180" s="20">
        <v>42.976601562499994</v>
      </c>
      <c r="K180" s="482">
        <v>1725.0466160300925</v>
      </c>
      <c r="L180" s="20">
        <v>64.144006831579063</v>
      </c>
      <c r="M180" s="20">
        <v>0</v>
      </c>
      <c r="N180" s="20">
        <v>0</v>
      </c>
      <c r="O180" s="20">
        <v>52.375046296296297</v>
      </c>
      <c r="P180" s="20">
        <v>70.175311078740393</v>
      </c>
      <c r="Q180" s="20">
        <v>0</v>
      </c>
      <c r="R180" s="20">
        <v>0</v>
      </c>
      <c r="S180" s="20">
        <v>23.412196674881194</v>
      </c>
      <c r="T180" s="20">
        <v>41.691038290895072</v>
      </c>
      <c r="U180" s="482">
        <v>251.79759917239204</v>
      </c>
      <c r="V180" s="482">
        <v>1976.8442152024845</v>
      </c>
      <c r="W180" s="483">
        <v>-1516.36</v>
      </c>
      <c r="X180" s="483">
        <v>460.48421520248462</v>
      </c>
      <c r="Y180" s="15">
        <v>32.246400000000001</v>
      </c>
      <c r="Z180" s="15">
        <v>0</v>
      </c>
      <c r="AA180" s="15">
        <v>14.272237728953792</v>
      </c>
      <c r="AB180" s="15">
        <v>17.912368792917839</v>
      </c>
      <c r="AC180" s="15">
        <v>0</v>
      </c>
      <c r="AD180" s="483">
        <v>64.431006521871637</v>
      </c>
      <c r="AE180" s="15">
        <v>-0.01</v>
      </c>
      <c r="AF180" s="15">
        <v>-26.8</v>
      </c>
      <c r="AG180" s="15">
        <v>-37.016396846064815</v>
      </c>
      <c r="AH180" s="15">
        <v>-97.770980970372591</v>
      </c>
      <c r="AI180" s="15">
        <v>-120.11098903005107</v>
      </c>
      <c r="AJ180" s="15">
        <v>-29.8</v>
      </c>
      <c r="AK180" s="15">
        <v>-11.42</v>
      </c>
      <c r="AL180" s="15">
        <v>-15.052932305837006</v>
      </c>
      <c r="AM180" s="15">
        <v>-3.94</v>
      </c>
      <c r="AN180" s="15">
        <v>33.018144542285931</v>
      </c>
      <c r="AO180" s="15">
        <v>0.25816848232367379</v>
      </c>
      <c r="AP180" s="483">
        <v>-312.38498612771588</v>
      </c>
      <c r="AQ180" s="479">
        <v>212.53023559664038</v>
      </c>
      <c r="AR180" s="484">
        <v>482.69082761492814</v>
      </c>
      <c r="AS180" s="484">
        <v>695.22106321156855</v>
      </c>
      <c r="AT180" s="484">
        <v>113.58544718940659</v>
      </c>
      <c r="AU180" s="480">
        <v>808.80651040097518</v>
      </c>
    </row>
    <row r="181" spans="1:47">
      <c r="A181" s="439">
        <v>564</v>
      </c>
      <c r="B181" s="414">
        <v>17</v>
      </c>
      <c r="C181" s="432" t="s">
        <v>194</v>
      </c>
      <c r="D181" s="20">
        <v>216152</v>
      </c>
      <c r="E181" s="20">
        <v>482.41713224952815</v>
      </c>
      <c r="F181" s="20">
        <v>87.37594489063251</v>
      </c>
      <c r="G181" s="20">
        <v>536.58712609645067</v>
      </c>
      <c r="H181" s="20">
        <v>505.38011047781191</v>
      </c>
      <c r="I181" s="20">
        <v>57.130383063769941</v>
      </c>
      <c r="J181" s="20">
        <v>54.55455235204856</v>
      </c>
      <c r="K181" s="482">
        <v>1723.4452491302418</v>
      </c>
      <c r="L181" s="20">
        <v>89.739125376035787</v>
      </c>
      <c r="M181" s="20">
        <v>0</v>
      </c>
      <c r="N181" s="20">
        <v>0</v>
      </c>
      <c r="O181" s="20">
        <v>126.93155094563086</v>
      </c>
      <c r="P181" s="20">
        <v>11.354000670961923</v>
      </c>
      <c r="Q181" s="20">
        <v>0</v>
      </c>
      <c r="R181" s="20">
        <v>0</v>
      </c>
      <c r="S181" s="20">
        <v>19.366435938445797</v>
      </c>
      <c r="T181" s="20">
        <v>62.907672845189197</v>
      </c>
      <c r="U181" s="482">
        <v>310.29878577626351</v>
      </c>
      <c r="V181" s="482">
        <v>2033.7440349065052</v>
      </c>
      <c r="W181" s="483">
        <v>-1516.36</v>
      </c>
      <c r="X181" s="483">
        <v>517.38403490650535</v>
      </c>
      <c r="Y181" s="15">
        <v>0</v>
      </c>
      <c r="Z181" s="15">
        <v>0</v>
      </c>
      <c r="AA181" s="15">
        <v>14.723531935807358</v>
      </c>
      <c r="AB181" s="15">
        <v>20.062591608514357</v>
      </c>
      <c r="AC181" s="15">
        <v>11.424085573433569</v>
      </c>
      <c r="AD181" s="483">
        <v>46.210209117755284</v>
      </c>
      <c r="AE181" s="15">
        <v>-0.01</v>
      </c>
      <c r="AF181" s="15">
        <v>-26.800000000000004</v>
      </c>
      <c r="AG181" s="15">
        <v>-56.015591123838782</v>
      </c>
      <c r="AH181" s="15">
        <v>-68.290128992002579</v>
      </c>
      <c r="AI181" s="15">
        <v>-4.1425493139711609</v>
      </c>
      <c r="AJ181" s="15">
        <v>-29.800000000000004</v>
      </c>
      <c r="AK181" s="15">
        <v>-11.42</v>
      </c>
      <c r="AL181" s="15">
        <v>-12.255329199632422</v>
      </c>
      <c r="AM181" s="15">
        <v>-3.94</v>
      </c>
      <c r="AN181" s="15">
        <v>34.51663714969952</v>
      </c>
      <c r="AO181" s="15">
        <v>-0.1138235635863795</v>
      </c>
      <c r="AP181" s="483">
        <v>-182.01078504333182</v>
      </c>
      <c r="AQ181" s="479">
        <v>381.58345898092881</v>
      </c>
      <c r="AR181" s="484">
        <v>184.43004742887607</v>
      </c>
      <c r="AS181" s="484">
        <v>566.01350640980502</v>
      </c>
      <c r="AT181" s="484">
        <v>89.22977131108216</v>
      </c>
      <c r="AU181" s="480">
        <v>655.24327772088714</v>
      </c>
    </row>
    <row r="182" spans="1:47">
      <c r="A182" s="439">
        <v>576</v>
      </c>
      <c r="B182" s="414">
        <v>7</v>
      </c>
      <c r="C182" s="432" t="s">
        <v>195</v>
      </c>
      <c r="D182" s="20">
        <v>2676</v>
      </c>
      <c r="E182" s="20">
        <v>252.62704409566521</v>
      </c>
      <c r="F182" s="20">
        <v>52.331165919282505</v>
      </c>
      <c r="G182" s="20">
        <v>284.04609491778774</v>
      </c>
      <c r="H182" s="20">
        <v>359.68504484304935</v>
      </c>
      <c r="I182" s="20">
        <v>62.094529147982058</v>
      </c>
      <c r="J182" s="20">
        <v>38.491431240657697</v>
      </c>
      <c r="K182" s="482">
        <v>1049.2753101644246</v>
      </c>
      <c r="L182" s="20">
        <v>89.325496617793846</v>
      </c>
      <c r="M182" s="20">
        <v>0</v>
      </c>
      <c r="N182" s="20">
        <v>0</v>
      </c>
      <c r="O182" s="20">
        <v>58.818535127055306</v>
      </c>
      <c r="P182" s="20">
        <v>161.3990571087383</v>
      </c>
      <c r="Q182" s="20">
        <v>0</v>
      </c>
      <c r="R182" s="20">
        <v>0</v>
      </c>
      <c r="S182" s="20">
        <v>38.902131991774652</v>
      </c>
      <c r="T182" s="20">
        <v>48.843750311410069</v>
      </c>
      <c r="U182" s="482">
        <v>397.28897115677216</v>
      </c>
      <c r="V182" s="482">
        <v>1446.5642813211966</v>
      </c>
      <c r="W182" s="483">
        <v>-1516.36</v>
      </c>
      <c r="X182" s="483">
        <v>-69.795718678803269</v>
      </c>
      <c r="Y182" s="15">
        <v>111.80767400000001</v>
      </c>
      <c r="Z182" s="15">
        <v>0</v>
      </c>
      <c r="AA182" s="15">
        <v>10.933336673383785</v>
      </c>
      <c r="AB182" s="15">
        <v>19.187915209604114</v>
      </c>
      <c r="AC182" s="15">
        <v>0</v>
      </c>
      <c r="AD182" s="483">
        <v>141.9289258829879</v>
      </c>
      <c r="AE182" s="15">
        <v>-0.01</v>
      </c>
      <c r="AF182" s="15">
        <v>-26.8</v>
      </c>
      <c r="AG182" s="15">
        <v>-30.887103886397608</v>
      </c>
      <c r="AH182" s="15">
        <v>134.9035071822673</v>
      </c>
      <c r="AI182" s="15">
        <v>101.16434489838424</v>
      </c>
      <c r="AJ182" s="15">
        <v>-29.8</v>
      </c>
      <c r="AK182" s="15">
        <v>-11.42</v>
      </c>
      <c r="AL182" s="15">
        <v>-12.739035454670738</v>
      </c>
      <c r="AM182" s="15">
        <v>-3.9400000000000004</v>
      </c>
      <c r="AN182" s="15">
        <v>39.375852469004641</v>
      </c>
      <c r="AO182" s="15">
        <v>3.7625279362008932</v>
      </c>
      <c r="AP182" s="483">
        <v>159.87009314478877</v>
      </c>
      <c r="AQ182" s="479">
        <v>232.00330034897343</v>
      </c>
      <c r="AR182" s="484">
        <v>356.35022394421941</v>
      </c>
      <c r="AS182" s="484">
        <v>588.35352429319278</v>
      </c>
      <c r="AT182" s="484">
        <v>184.24275015532254</v>
      </c>
      <c r="AU182" s="480">
        <v>772.59627444851526</v>
      </c>
    </row>
    <row r="183" spans="1:47">
      <c r="A183" s="439">
        <v>577</v>
      </c>
      <c r="B183" s="414">
        <v>2</v>
      </c>
      <c r="C183" s="432" t="s">
        <v>196</v>
      </c>
      <c r="D183" s="20">
        <v>11221</v>
      </c>
      <c r="E183" s="20">
        <v>522.66103555832819</v>
      </c>
      <c r="F183" s="20">
        <v>104.83208983156581</v>
      </c>
      <c r="G183" s="20">
        <v>663.13616433472953</v>
      </c>
      <c r="H183" s="20">
        <v>556.95422689599854</v>
      </c>
      <c r="I183" s="20">
        <v>55.338554496034227</v>
      </c>
      <c r="J183" s="20">
        <v>47.333439978611537</v>
      </c>
      <c r="K183" s="482">
        <v>1950.255511095268</v>
      </c>
      <c r="L183" s="20">
        <v>40.379687926300619</v>
      </c>
      <c r="M183" s="20">
        <v>0</v>
      </c>
      <c r="N183" s="20">
        <v>0</v>
      </c>
      <c r="O183" s="20">
        <v>100.1186240085554</v>
      </c>
      <c r="P183" s="20">
        <v>17.550747600559706</v>
      </c>
      <c r="Q183" s="20">
        <v>0</v>
      </c>
      <c r="R183" s="20">
        <v>0</v>
      </c>
      <c r="S183" s="20">
        <v>22.410410694665526</v>
      </c>
      <c r="T183" s="20">
        <v>34.894603422154894</v>
      </c>
      <c r="U183" s="482">
        <v>215.35407365223614</v>
      </c>
      <c r="V183" s="482">
        <v>2165.6095847475044</v>
      </c>
      <c r="W183" s="483">
        <v>-1516.36</v>
      </c>
      <c r="X183" s="483">
        <v>649.24958474750451</v>
      </c>
      <c r="Y183" s="15">
        <v>0</v>
      </c>
      <c r="Z183" s="15">
        <v>0</v>
      </c>
      <c r="AA183" s="15">
        <v>8.9597011283972758</v>
      </c>
      <c r="AB183" s="15">
        <v>16.718785094350892</v>
      </c>
      <c r="AC183" s="15">
        <v>5.9526047596706011</v>
      </c>
      <c r="AD183" s="483">
        <v>31.631090982418769</v>
      </c>
      <c r="AE183" s="15">
        <v>-0.01</v>
      </c>
      <c r="AF183" s="15">
        <v>-26.8</v>
      </c>
      <c r="AG183" s="15">
        <v>-34.662519993761698</v>
      </c>
      <c r="AH183" s="15">
        <v>28.522609240888574</v>
      </c>
      <c r="AI183" s="15">
        <v>-4.1954468950461461</v>
      </c>
      <c r="AJ183" s="15">
        <v>-29.8</v>
      </c>
      <c r="AK183" s="15">
        <v>-11.42</v>
      </c>
      <c r="AL183" s="15">
        <v>-18.996222668311301</v>
      </c>
      <c r="AM183" s="15">
        <v>-3.94</v>
      </c>
      <c r="AN183" s="15">
        <v>46.711122075731936</v>
      </c>
      <c r="AO183" s="15">
        <v>-1.8441493063206278</v>
      </c>
      <c r="AP183" s="483">
        <v>-60.17460754681926</v>
      </c>
      <c r="AQ183" s="479">
        <v>620.70606818310398</v>
      </c>
      <c r="AR183" s="484">
        <v>256.6362231488003</v>
      </c>
      <c r="AS183" s="484">
        <v>877.34229133190422</v>
      </c>
      <c r="AT183" s="484">
        <v>72.97535886687966</v>
      </c>
      <c r="AU183" s="480">
        <v>950.31765019878389</v>
      </c>
    </row>
    <row r="184" spans="1:47">
      <c r="A184" s="439">
        <v>578</v>
      </c>
      <c r="B184" s="414">
        <v>18</v>
      </c>
      <c r="C184" s="432" t="s">
        <v>197</v>
      </c>
      <c r="D184" s="20">
        <v>2990</v>
      </c>
      <c r="E184" s="20">
        <v>264.26919732441473</v>
      </c>
      <c r="F184" s="20">
        <v>59.324989966555172</v>
      </c>
      <c r="G184" s="20">
        <v>425.47815050167219</v>
      </c>
      <c r="H184" s="20">
        <v>448.86335117056854</v>
      </c>
      <c r="I184" s="20">
        <v>60.28513712374582</v>
      </c>
      <c r="J184" s="20">
        <v>41.634551839464883</v>
      </c>
      <c r="K184" s="482">
        <v>1299.8553779264214</v>
      </c>
      <c r="L184" s="20">
        <v>67.511836702870696</v>
      </c>
      <c r="M184" s="20">
        <v>0</v>
      </c>
      <c r="N184" s="20">
        <v>0</v>
      </c>
      <c r="O184" s="20">
        <v>34.875063545150503</v>
      </c>
      <c r="P184" s="20">
        <v>253.71852650040213</v>
      </c>
      <c r="Q184" s="20">
        <v>0</v>
      </c>
      <c r="R184" s="20">
        <v>0</v>
      </c>
      <c r="S184" s="20">
        <v>23.856649319742143</v>
      </c>
      <c r="T184" s="20">
        <v>47.243416666666675</v>
      </c>
      <c r="U184" s="482">
        <v>427.20549273483221</v>
      </c>
      <c r="V184" s="482">
        <v>1727.0608706612536</v>
      </c>
      <c r="W184" s="483">
        <v>-1516.36</v>
      </c>
      <c r="X184" s="483">
        <v>210.7008706612537</v>
      </c>
      <c r="Y184" s="15">
        <v>65.002248333333341</v>
      </c>
      <c r="Z184" s="15">
        <v>0</v>
      </c>
      <c r="AA184" s="15">
        <v>10.809950371167428</v>
      </c>
      <c r="AB184" s="15">
        <v>20.370980482182432</v>
      </c>
      <c r="AC184" s="15">
        <v>0</v>
      </c>
      <c r="AD184" s="483">
        <v>96.183179186683191</v>
      </c>
      <c r="AE184" s="15">
        <v>-0.01</v>
      </c>
      <c r="AF184" s="15">
        <v>-26.8</v>
      </c>
      <c r="AG184" s="15">
        <v>-29.954382943143813</v>
      </c>
      <c r="AH184" s="15">
        <v>-113.52911253306564</v>
      </c>
      <c r="AI184" s="15">
        <v>-58.32555503268803</v>
      </c>
      <c r="AJ184" s="15">
        <v>-29.8</v>
      </c>
      <c r="AK184" s="15">
        <v>-11.420000000000002</v>
      </c>
      <c r="AL184" s="15">
        <v>-15.674557603774817</v>
      </c>
      <c r="AM184" s="15">
        <v>-3.94</v>
      </c>
      <c r="AN184" s="15">
        <v>42.931344594806454</v>
      </c>
      <c r="AO184" s="15">
        <v>14.701753771073296</v>
      </c>
      <c r="AP184" s="483">
        <v>-235.56050974679249</v>
      </c>
      <c r="AQ184" s="479">
        <v>71.323540101144403</v>
      </c>
      <c r="AR184" s="484">
        <v>652.60734467681471</v>
      </c>
      <c r="AS184" s="484">
        <v>723.93088477795914</v>
      </c>
      <c r="AT184" s="484">
        <v>161.36596769422403</v>
      </c>
      <c r="AU184" s="480">
        <v>885.29685247218322</v>
      </c>
    </row>
    <row r="185" spans="1:47">
      <c r="A185" s="439">
        <v>580</v>
      </c>
      <c r="B185" s="414">
        <v>9</v>
      </c>
      <c r="C185" s="432" t="s">
        <v>198</v>
      </c>
      <c r="D185" s="20">
        <v>4300</v>
      </c>
      <c r="E185" s="20">
        <v>228.67821395348838</v>
      </c>
      <c r="F185" s="20">
        <v>67.305181395348825</v>
      </c>
      <c r="G185" s="20">
        <v>362.84194186046511</v>
      </c>
      <c r="H185" s="20">
        <v>334.18546046511625</v>
      </c>
      <c r="I185" s="20">
        <v>61.624260465116279</v>
      </c>
      <c r="J185" s="20">
        <v>38.681302325581392</v>
      </c>
      <c r="K185" s="482">
        <v>1093.3163604651163</v>
      </c>
      <c r="L185" s="20">
        <v>74.010773213486914</v>
      </c>
      <c r="M185" s="20">
        <v>0</v>
      </c>
      <c r="N185" s="20">
        <v>0</v>
      </c>
      <c r="O185" s="20">
        <v>62.227274418604658</v>
      </c>
      <c r="P185" s="20">
        <v>113.70136025426673</v>
      </c>
      <c r="Q185" s="20">
        <v>0</v>
      </c>
      <c r="R185" s="20">
        <v>11.816186046511628</v>
      </c>
      <c r="S185" s="20">
        <v>31.89446550604924</v>
      </c>
      <c r="T185" s="20">
        <v>39.248425775193809</v>
      </c>
      <c r="U185" s="482">
        <v>332.89848521411301</v>
      </c>
      <c r="V185" s="482">
        <v>1426.2148456792293</v>
      </c>
      <c r="W185" s="483">
        <v>-1516.36</v>
      </c>
      <c r="X185" s="483">
        <v>-90.145154320770644</v>
      </c>
      <c r="Y185" s="15">
        <v>136.27295050000004</v>
      </c>
      <c r="Z185" s="15">
        <v>0</v>
      </c>
      <c r="AA185" s="15">
        <v>11.558813599778739</v>
      </c>
      <c r="AB185" s="15">
        <v>16.133849898599358</v>
      </c>
      <c r="AC185" s="15">
        <v>0</v>
      </c>
      <c r="AD185" s="483">
        <v>163.96561399837816</v>
      </c>
      <c r="AE185" s="15">
        <v>-0.01</v>
      </c>
      <c r="AF185" s="15">
        <v>-26.8</v>
      </c>
      <c r="AG185" s="15">
        <v>-27.748743895348838</v>
      </c>
      <c r="AH185" s="15">
        <v>-90.80212431594542</v>
      </c>
      <c r="AI185" s="15">
        <v>-4.3623591652739258</v>
      </c>
      <c r="AJ185" s="15">
        <v>-29.8</v>
      </c>
      <c r="AK185" s="15">
        <v>-11.42</v>
      </c>
      <c r="AL185" s="15">
        <v>-9.436679964918854</v>
      </c>
      <c r="AM185" s="15">
        <v>-3.94</v>
      </c>
      <c r="AN185" s="15">
        <v>30.048296323078617</v>
      </c>
      <c r="AO185" s="15">
        <v>5.3236552207326637</v>
      </c>
      <c r="AP185" s="483">
        <v>-172.68795579767576</v>
      </c>
      <c r="AQ185" s="479">
        <v>-98.867496120068239</v>
      </c>
      <c r="AR185" s="484">
        <v>534.70142834696287</v>
      </c>
      <c r="AS185" s="484">
        <v>435.83393222689438</v>
      </c>
      <c r="AT185" s="484">
        <v>180.46278836306237</v>
      </c>
      <c r="AU185" s="480">
        <v>616.29672058995675</v>
      </c>
    </row>
    <row r="186" spans="1:47">
      <c r="A186" s="439">
        <v>581</v>
      </c>
      <c r="B186" s="414">
        <v>6</v>
      </c>
      <c r="C186" s="432" t="s">
        <v>199</v>
      </c>
      <c r="D186" s="20">
        <v>6069</v>
      </c>
      <c r="E186" s="20">
        <v>374.67770472895046</v>
      </c>
      <c r="F186" s="20">
        <v>61.531586752347991</v>
      </c>
      <c r="G186" s="20">
        <v>449.56093755149118</v>
      </c>
      <c r="H186" s="20">
        <v>424.41097380128525</v>
      </c>
      <c r="I186" s="20">
        <v>59.321812489701763</v>
      </c>
      <c r="J186" s="20">
        <v>41.96608996539792</v>
      </c>
      <c r="K186" s="482">
        <v>1411.4691052891744</v>
      </c>
      <c r="L186" s="20">
        <v>67.685409356842001</v>
      </c>
      <c r="M186" s="20">
        <v>0</v>
      </c>
      <c r="N186" s="20">
        <v>0</v>
      </c>
      <c r="O186" s="20">
        <v>67.75470753007086</v>
      </c>
      <c r="P186" s="20">
        <v>116.03485160603705</v>
      </c>
      <c r="Q186" s="20">
        <v>0</v>
      </c>
      <c r="R186" s="20">
        <v>0</v>
      </c>
      <c r="S186" s="20">
        <v>35.505403870397501</v>
      </c>
      <c r="T186" s="20">
        <v>50.866214230790362</v>
      </c>
      <c r="U186" s="482">
        <v>337.84658659413776</v>
      </c>
      <c r="V186" s="482">
        <v>1749.3156918833122</v>
      </c>
      <c r="W186" s="483">
        <v>-1516.36</v>
      </c>
      <c r="X186" s="483">
        <v>232.95569188331228</v>
      </c>
      <c r="Y186" s="15">
        <v>54.759537666666667</v>
      </c>
      <c r="Z186" s="15">
        <v>0</v>
      </c>
      <c r="AA186" s="15">
        <v>14.843877763330385</v>
      </c>
      <c r="AB186" s="15">
        <v>15.644334138969949</v>
      </c>
      <c r="AC186" s="15">
        <v>0</v>
      </c>
      <c r="AD186" s="483">
        <v>85.247749568967009</v>
      </c>
      <c r="AE186" s="15">
        <v>-0.01</v>
      </c>
      <c r="AF186" s="15">
        <v>-26.8</v>
      </c>
      <c r="AG186" s="15">
        <v>-34.128285739001484</v>
      </c>
      <c r="AH186" s="15">
        <v>-73.828140092737272</v>
      </c>
      <c r="AI186" s="15">
        <v>-25.430586803079326</v>
      </c>
      <c r="AJ186" s="15">
        <v>-29.8</v>
      </c>
      <c r="AK186" s="15">
        <v>-11.42</v>
      </c>
      <c r="AL186" s="15">
        <v>-12.37947533781878</v>
      </c>
      <c r="AM186" s="15">
        <v>-3.94</v>
      </c>
      <c r="AN186" s="15">
        <v>70.500884351507565</v>
      </c>
      <c r="AO186" s="15">
        <v>7.4316205608204582</v>
      </c>
      <c r="AP186" s="483">
        <v>-143.54398306030888</v>
      </c>
      <c r="AQ186" s="479">
        <v>174.65945839197042</v>
      </c>
      <c r="AR186" s="484">
        <v>397.08774882973972</v>
      </c>
      <c r="AS186" s="484">
        <v>571.74720722171014</v>
      </c>
      <c r="AT186" s="484">
        <v>133.03542191957817</v>
      </c>
      <c r="AU186" s="480">
        <v>704.78262914128834</v>
      </c>
    </row>
    <row r="187" spans="1:47">
      <c r="A187" s="439">
        <v>583</v>
      </c>
      <c r="B187" s="414">
        <v>19</v>
      </c>
      <c r="C187" s="432" t="s">
        <v>200</v>
      </c>
      <c r="D187" s="20">
        <v>910</v>
      </c>
      <c r="E187" s="20">
        <v>221.90223076923081</v>
      </c>
      <c r="F187" s="20">
        <v>82.073670329670321</v>
      </c>
      <c r="G187" s="20">
        <v>369.28292307692311</v>
      </c>
      <c r="H187" s="20">
        <v>178.76808791208791</v>
      </c>
      <c r="I187" s="20">
        <v>62.301098901098904</v>
      </c>
      <c r="J187" s="20">
        <v>42.648615384615383</v>
      </c>
      <c r="K187" s="482">
        <v>956.97662637362635</v>
      </c>
      <c r="L187" s="20">
        <v>66.453533229574873</v>
      </c>
      <c r="M187" s="20">
        <v>0</v>
      </c>
      <c r="N187" s="20">
        <v>0</v>
      </c>
      <c r="O187" s="20">
        <v>38.91718681318681</v>
      </c>
      <c r="P187" s="20">
        <v>891</v>
      </c>
      <c r="Q187" s="20">
        <v>0</v>
      </c>
      <c r="R187" s="20">
        <v>0</v>
      </c>
      <c r="S187" s="20">
        <v>30.206327845909257</v>
      </c>
      <c r="T187" s="20">
        <v>38.789836996337002</v>
      </c>
      <c r="U187" s="482">
        <v>1065.3668848850079</v>
      </c>
      <c r="V187" s="482">
        <v>2022.3435112586344</v>
      </c>
      <c r="W187" s="483">
        <v>-1516.36</v>
      </c>
      <c r="X187" s="483">
        <v>505.98351125863451</v>
      </c>
      <c r="Y187" s="15">
        <v>376.06692200000003</v>
      </c>
      <c r="Z187" s="15">
        <v>0</v>
      </c>
      <c r="AA187" s="15">
        <v>15.427534109962403</v>
      </c>
      <c r="AB187" s="15">
        <v>21.529648941265759</v>
      </c>
      <c r="AC187" s="15">
        <v>0</v>
      </c>
      <c r="AD187" s="483">
        <v>413.02410505122816</v>
      </c>
      <c r="AE187" s="15">
        <v>-0.01</v>
      </c>
      <c r="AF187" s="15">
        <v>-26.8</v>
      </c>
      <c r="AG187" s="15">
        <v>-9.0216868131868146</v>
      </c>
      <c r="AH187" s="15">
        <v>-556.38437188844136</v>
      </c>
      <c r="AI187" s="15">
        <v>328.08078500403059</v>
      </c>
      <c r="AJ187" s="15">
        <v>-29.8</v>
      </c>
      <c r="AK187" s="15">
        <v>-11.42</v>
      </c>
      <c r="AL187" s="15">
        <v>-14.146154882251629</v>
      </c>
      <c r="AM187" s="15">
        <v>-3.94</v>
      </c>
      <c r="AN187" s="15">
        <v>29.936733338440995</v>
      </c>
      <c r="AO187" s="15">
        <v>11.394934996285311</v>
      </c>
      <c r="AP187" s="483">
        <v>-285.84976024512298</v>
      </c>
      <c r="AQ187" s="479">
        <v>633.15785606473969</v>
      </c>
      <c r="AR187" s="484">
        <v>20.183608427261156</v>
      </c>
      <c r="AS187" s="484">
        <v>653.3414644920008</v>
      </c>
      <c r="AT187" s="484">
        <v>137.01284473932895</v>
      </c>
      <c r="AU187" s="480">
        <v>790.35430923132981</v>
      </c>
    </row>
    <row r="188" spans="1:47">
      <c r="A188" s="439">
        <v>584</v>
      </c>
      <c r="B188" s="414">
        <v>16</v>
      </c>
      <c r="C188" s="432" t="s">
        <v>201</v>
      </c>
      <c r="D188" s="20">
        <v>2594</v>
      </c>
      <c r="E188" s="20">
        <v>619.37880878951432</v>
      </c>
      <c r="F188" s="20">
        <v>125.96599845797995</v>
      </c>
      <c r="G188" s="20">
        <v>860.56872397841175</v>
      </c>
      <c r="H188" s="20">
        <v>836.18072474942164</v>
      </c>
      <c r="I188" s="20">
        <v>51.31481881264456</v>
      </c>
      <c r="J188" s="20">
        <v>39.04027370855821</v>
      </c>
      <c r="K188" s="482">
        <v>2532.4493484965301</v>
      </c>
      <c r="L188" s="20">
        <v>59.727484245932366</v>
      </c>
      <c r="M188" s="20">
        <v>0</v>
      </c>
      <c r="N188" s="20">
        <v>0</v>
      </c>
      <c r="O188" s="20">
        <v>23.512675404780261</v>
      </c>
      <c r="P188" s="20">
        <v>238.04152054852742</v>
      </c>
      <c r="Q188" s="20">
        <v>0</v>
      </c>
      <c r="R188" s="20">
        <v>0</v>
      </c>
      <c r="S188" s="20">
        <v>37.910814018006086</v>
      </c>
      <c r="T188" s="20">
        <v>38.402212156258038</v>
      </c>
      <c r="U188" s="482">
        <v>397.59470637350421</v>
      </c>
      <c r="V188" s="482">
        <v>2930.0440548700344</v>
      </c>
      <c r="W188" s="483">
        <v>-1516.36</v>
      </c>
      <c r="X188" s="483">
        <v>1413.6840548700345</v>
      </c>
      <c r="Y188" s="15">
        <v>138.15567000000001</v>
      </c>
      <c r="Z188" s="15">
        <v>0</v>
      </c>
      <c r="AA188" s="15">
        <v>13.298435325913484</v>
      </c>
      <c r="AB188" s="15">
        <v>22.122738238659025</v>
      </c>
      <c r="AC188" s="15">
        <v>0</v>
      </c>
      <c r="AD188" s="483">
        <v>173.57684356457253</v>
      </c>
      <c r="AE188" s="15">
        <v>-0.01</v>
      </c>
      <c r="AF188" s="15">
        <v>-26.799999999999997</v>
      </c>
      <c r="AG188" s="15">
        <v>-16.069217424826522</v>
      </c>
      <c r="AH188" s="15">
        <v>-160.44228269822861</v>
      </c>
      <c r="AI188" s="15">
        <v>-132.53391759764637</v>
      </c>
      <c r="AJ188" s="15">
        <v>-29.799999999999997</v>
      </c>
      <c r="AK188" s="15">
        <v>-11.42</v>
      </c>
      <c r="AL188" s="15">
        <v>-40.793041556990964</v>
      </c>
      <c r="AM188" s="15">
        <v>-3.9400000000000004</v>
      </c>
      <c r="AN188" s="15">
        <v>31.917203814741395</v>
      </c>
      <c r="AO188" s="15">
        <v>-1.0358907593400841</v>
      </c>
      <c r="AP188" s="483">
        <v>-394.66714622229108</v>
      </c>
      <c r="AQ188" s="479">
        <v>1192.5937522123158</v>
      </c>
      <c r="AR188" s="484">
        <v>691.43662450623663</v>
      </c>
      <c r="AS188" s="484">
        <v>1884.0303767185526</v>
      </c>
      <c r="AT188" s="484">
        <v>152.65738858068889</v>
      </c>
      <c r="AU188" s="480">
        <v>2036.6877652992414</v>
      </c>
    </row>
    <row r="189" spans="1:47">
      <c r="A189" s="439">
        <v>592</v>
      </c>
      <c r="B189" s="414">
        <v>13</v>
      </c>
      <c r="C189" s="432" t="s">
        <v>203</v>
      </c>
      <c r="D189" s="20">
        <v>3552</v>
      </c>
      <c r="E189" s="20">
        <v>407.83661317567572</v>
      </c>
      <c r="F189" s="20">
        <v>78.850337837837827</v>
      </c>
      <c r="G189" s="20">
        <v>590.17344031531536</v>
      </c>
      <c r="H189" s="20">
        <v>645.00619932432437</v>
      </c>
      <c r="I189" s="20">
        <v>56.608873873873875</v>
      </c>
      <c r="J189" s="20">
        <v>45.680740427927923</v>
      </c>
      <c r="K189" s="482">
        <v>1824.1562049549552</v>
      </c>
      <c r="L189" s="20">
        <v>70.892339437331998</v>
      </c>
      <c r="M189" s="20">
        <v>0</v>
      </c>
      <c r="N189" s="20">
        <v>0</v>
      </c>
      <c r="O189" s="20">
        <v>36.557905405405407</v>
      </c>
      <c r="P189" s="20">
        <v>106.09479838851922</v>
      </c>
      <c r="Q189" s="20">
        <v>0</v>
      </c>
      <c r="R189" s="20">
        <v>0</v>
      </c>
      <c r="S189" s="20">
        <v>19.869277337122352</v>
      </c>
      <c r="T189" s="20">
        <v>51.722075591216218</v>
      </c>
      <c r="U189" s="482">
        <v>285.13639615959522</v>
      </c>
      <c r="V189" s="482">
        <v>2109.2926011145505</v>
      </c>
      <c r="W189" s="483">
        <v>-1516.36</v>
      </c>
      <c r="X189" s="483">
        <v>592.93260111455061</v>
      </c>
      <c r="Y189" s="15">
        <v>32.976422666666672</v>
      </c>
      <c r="Z189" s="15">
        <v>0</v>
      </c>
      <c r="AA189" s="15">
        <v>7.3427756686890984</v>
      </c>
      <c r="AB189" s="15">
        <v>16.918373673190821</v>
      </c>
      <c r="AC189" s="15">
        <v>0</v>
      </c>
      <c r="AD189" s="483">
        <v>57.237572008546593</v>
      </c>
      <c r="AE189" s="15">
        <v>-0.01</v>
      </c>
      <c r="AF189" s="15">
        <v>-26.8</v>
      </c>
      <c r="AG189" s="15">
        <v>-27.132918271396399</v>
      </c>
      <c r="AH189" s="15">
        <v>-119.26609330043354</v>
      </c>
      <c r="AI189" s="15">
        <v>-59.974939905195598</v>
      </c>
      <c r="AJ189" s="15">
        <v>-29.8</v>
      </c>
      <c r="AK189" s="15">
        <v>-11.419999999999998</v>
      </c>
      <c r="AL189" s="15">
        <v>-21.071726162044282</v>
      </c>
      <c r="AM189" s="15">
        <v>-3.94</v>
      </c>
      <c r="AN189" s="15">
        <v>48.533353233107469</v>
      </c>
      <c r="AO189" s="15">
        <v>5.3819563928512393</v>
      </c>
      <c r="AP189" s="483">
        <v>-249.24036801311104</v>
      </c>
      <c r="AQ189" s="479">
        <v>400.92980510998615</v>
      </c>
      <c r="AR189" s="484">
        <v>572.26980599826845</v>
      </c>
      <c r="AS189" s="484">
        <v>973.19961110825443</v>
      </c>
      <c r="AT189" s="484">
        <v>114.3939786973702</v>
      </c>
      <c r="AU189" s="480">
        <v>1087.5935898056246</v>
      </c>
    </row>
    <row r="190" spans="1:47">
      <c r="A190" s="439">
        <v>593</v>
      </c>
      <c r="B190" s="414">
        <v>10</v>
      </c>
      <c r="C190" s="432" t="s">
        <v>204</v>
      </c>
      <c r="D190" s="20">
        <v>17178</v>
      </c>
      <c r="E190" s="20">
        <v>317.39072127139366</v>
      </c>
      <c r="F190" s="20">
        <v>66.304421935033176</v>
      </c>
      <c r="G190" s="20">
        <v>405.69241064151822</v>
      </c>
      <c r="H190" s="20">
        <v>386.69951100244498</v>
      </c>
      <c r="I190" s="20">
        <v>60.303020142042151</v>
      </c>
      <c r="J190" s="20">
        <v>43.622627779718243</v>
      </c>
      <c r="K190" s="482">
        <v>1280.0127127721505</v>
      </c>
      <c r="L190" s="20">
        <v>72.837240731231461</v>
      </c>
      <c r="M190" s="20">
        <v>0</v>
      </c>
      <c r="N190" s="20">
        <v>0</v>
      </c>
      <c r="O190" s="20">
        <v>139.73254162300617</v>
      </c>
      <c r="P190" s="20">
        <v>75.414130388893895</v>
      </c>
      <c r="Q190" s="20">
        <v>0</v>
      </c>
      <c r="R190" s="20">
        <v>0</v>
      </c>
      <c r="S190" s="20">
        <v>32.521513598628175</v>
      </c>
      <c r="T190" s="20">
        <v>45.872849283967867</v>
      </c>
      <c r="U190" s="482">
        <v>366.3782756257275</v>
      </c>
      <c r="V190" s="482">
        <v>1646.3909883978781</v>
      </c>
      <c r="W190" s="483">
        <v>-1516.36</v>
      </c>
      <c r="X190" s="483">
        <v>130.03098839787822</v>
      </c>
      <c r="Y190" s="15">
        <v>0</v>
      </c>
      <c r="Z190" s="15">
        <v>0</v>
      </c>
      <c r="AA190" s="15">
        <v>14.420516422835718</v>
      </c>
      <c r="AB190" s="15">
        <v>21.740809540283049</v>
      </c>
      <c r="AC190" s="15">
        <v>0</v>
      </c>
      <c r="AD190" s="483">
        <v>36.16132596311877</v>
      </c>
      <c r="AE190" s="15">
        <v>-0.01</v>
      </c>
      <c r="AF190" s="15">
        <v>-26.8</v>
      </c>
      <c r="AG190" s="15">
        <v>-51.086970930841773</v>
      </c>
      <c r="AH190" s="15">
        <v>-88.933884029630377</v>
      </c>
      <c r="AI190" s="15">
        <v>-58.877655853586369</v>
      </c>
      <c r="AJ190" s="15">
        <v>-29.8</v>
      </c>
      <c r="AK190" s="15">
        <v>-11.42</v>
      </c>
      <c r="AL190" s="15">
        <v>-7.2799597417473718</v>
      </c>
      <c r="AM190" s="15">
        <v>-3.9399999999999995</v>
      </c>
      <c r="AN190" s="15">
        <v>56.968637111790372</v>
      </c>
      <c r="AO190" s="15">
        <v>5.4682008464142839</v>
      </c>
      <c r="AP190" s="483">
        <v>-219.45163259760125</v>
      </c>
      <c r="AQ190" s="479">
        <v>-53.259318236604258</v>
      </c>
      <c r="AR190" s="484">
        <v>389.484928567189</v>
      </c>
      <c r="AS190" s="484">
        <v>336.2256103305848</v>
      </c>
      <c r="AT190" s="484">
        <v>128.88352524481488</v>
      </c>
      <c r="AU190" s="480">
        <v>465.1091355753997</v>
      </c>
    </row>
    <row r="191" spans="1:47">
      <c r="A191" s="439">
        <v>595</v>
      </c>
      <c r="B191" s="414">
        <v>11</v>
      </c>
      <c r="C191" s="432" t="s">
        <v>205</v>
      </c>
      <c r="D191" s="20">
        <v>3980</v>
      </c>
      <c r="E191" s="20">
        <v>275.7415201005025</v>
      </c>
      <c r="F191" s="20">
        <v>75.062351758793966</v>
      </c>
      <c r="G191" s="20">
        <v>390.00482914572865</v>
      </c>
      <c r="H191" s="20">
        <v>497.3016783919598</v>
      </c>
      <c r="I191" s="20">
        <v>60.138633165829148</v>
      </c>
      <c r="J191" s="20">
        <v>38.548173366834163</v>
      </c>
      <c r="K191" s="482">
        <v>1336.7971859296479</v>
      </c>
      <c r="L191" s="20">
        <v>67.464199347332851</v>
      </c>
      <c r="M191" s="20">
        <v>0</v>
      </c>
      <c r="N191" s="20">
        <v>0</v>
      </c>
      <c r="O191" s="20">
        <v>42.513386934673363</v>
      </c>
      <c r="P191" s="20">
        <v>239.23872316553198</v>
      </c>
      <c r="Q191" s="20">
        <v>0</v>
      </c>
      <c r="R191" s="20">
        <v>0</v>
      </c>
      <c r="S191" s="20">
        <v>31.892573301128969</v>
      </c>
      <c r="T191" s="20">
        <v>37.559250418760463</v>
      </c>
      <c r="U191" s="482">
        <v>418.66813316742764</v>
      </c>
      <c r="V191" s="482">
        <v>1755.4653190970755</v>
      </c>
      <c r="W191" s="483">
        <v>-1516.36</v>
      </c>
      <c r="X191" s="483">
        <v>239.10531909707561</v>
      </c>
      <c r="Y191" s="15">
        <v>131.87769900000004</v>
      </c>
      <c r="Z191" s="15">
        <v>0</v>
      </c>
      <c r="AA191" s="15">
        <v>11.641430201206656</v>
      </c>
      <c r="AB191" s="15">
        <v>19.174195463335082</v>
      </c>
      <c r="AC191" s="15">
        <v>0</v>
      </c>
      <c r="AD191" s="483">
        <v>162.69332466454176</v>
      </c>
      <c r="AE191" s="15">
        <v>-0.01</v>
      </c>
      <c r="AF191" s="15">
        <v>-26.8</v>
      </c>
      <c r="AG191" s="15">
        <v>-38.01104396984924</v>
      </c>
      <c r="AH191" s="15">
        <v>245.11294711298575</v>
      </c>
      <c r="AI191" s="15">
        <v>36.971966872437598</v>
      </c>
      <c r="AJ191" s="15">
        <v>-29.8</v>
      </c>
      <c r="AK191" s="15">
        <v>-11.42</v>
      </c>
      <c r="AL191" s="15">
        <v>-26.609104616537412</v>
      </c>
      <c r="AM191" s="15">
        <v>-3.94</v>
      </c>
      <c r="AN191" s="15">
        <v>29.724641220552119</v>
      </c>
      <c r="AO191" s="15">
        <v>0.96316438518899583</v>
      </c>
      <c r="AP191" s="483">
        <v>172.44257100477779</v>
      </c>
      <c r="AQ191" s="479">
        <v>574.24121476639516</v>
      </c>
      <c r="AR191" s="484">
        <v>654.70272962666184</v>
      </c>
      <c r="AS191" s="484">
        <v>1228.9439443930569</v>
      </c>
      <c r="AT191" s="484">
        <v>200.18256713706273</v>
      </c>
      <c r="AU191" s="480">
        <v>1429.1265115301196</v>
      </c>
    </row>
    <row r="192" spans="1:47">
      <c r="A192" s="439">
        <v>598</v>
      </c>
      <c r="B192" s="414">
        <v>15</v>
      </c>
      <c r="C192" s="432" t="s">
        <v>206</v>
      </c>
      <c r="D192" s="20">
        <v>19576</v>
      </c>
      <c r="E192" s="20">
        <v>449.83392061708213</v>
      </c>
      <c r="F192" s="20">
        <v>91.565639558643241</v>
      </c>
      <c r="G192" s="20">
        <v>486.37845831630563</v>
      </c>
      <c r="H192" s="20">
        <v>493.75978442991413</v>
      </c>
      <c r="I192" s="20">
        <v>57.844715978749484</v>
      </c>
      <c r="J192" s="20">
        <v>48.589977523498156</v>
      </c>
      <c r="K192" s="482">
        <v>1627.9724964241927</v>
      </c>
      <c r="L192" s="20">
        <v>65.835347790745715</v>
      </c>
      <c r="M192" s="20">
        <v>22.077999999999999</v>
      </c>
      <c r="N192" s="20">
        <v>156.98480762157743</v>
      </c>
      <c r="O192" s="20">
        <v>317.29333673886396</v>
      </c>
      <c r="P192" s="20">
        <v>3.7276267806200392</v>
      </c>
      <c r="Q192" s="20">
        <v>0</v>
      </c>
      <c r="R192" s="20">
        <v>0</v>
      </c>
      <c r="S192" s="20">
        <v>40.764064453253098</v>
      </c>
      <c r="T192" s="20">
        <v>51.627620598351719</v>
      </c>
      <c r="U192" s="482">
        <v>658.31080398341203</v>
      </c>
      <c r="V192" s="482">
        <v>2286.2833004076047</v>
      </c>
      <c r="W192" s="483">
        <v>-1516.36</v>
      </c>
      <c r="X192" s="483">
        <v>769.92330040760476</v>
      </c>
      <c r="Y192" s="15">
        <v>0</v>
      </c>
      <c r="Z192" s="15">
        <v>0</v>
      </c>
      <c r="AA192" s="15">
        <v>19.339422784653056</v>
      </c>
      <c r="AB192" s="15">
        <v>19.08511320854188</v>
      </c>
      <c r="AC192" s="15">
        <v>9.121498264057843</v>
      </c>
      <c r="AD192" s="483">
        <v>47.546034257252785</v>
      </c>
      <c r="AE192" s="15">
        <v>-0.01</v>
      </c>
      <c r="AF192" s="15">
        <v>-26.8</v>
      </c>
      <c r="AG192" s="15">
        <v>-50.662099956579489</v>
      </c>
      <c r="AH192" s="15">
        <v>-361.86164424445917</v>
      </c>
      <c r="AI192" s="15">
        <v>-161.44279553995244</v>
      </c>
      <c r="AJ192" s="15">
        <v>-29.8</v>
      </c>
      <c r="AK192" s="15">
        <v>-11.42</v>
      </c>
      <c r="AL192" s="15">
        <v>-5.4742814759530445</v>
      </c>
      <c r="AM192" s="15">
        <v>-3.94</v>
      </c>
      <c r="AN192" s="15">
        <v>66.188787107422158</v>
      </c>
      <c r="AO192" s="15">
        <v>-0.13441367941643023</v>
      </c>
      <c r="AP192" s="483">
        <v>-589.09644778893835</v>
      </c>
      <c r="AQ192" s="479">
        <v>228.37288687591922</v>
      </c>
      <c r="AR192" s="484">
        <v>24.457306650939529</v>
      </c>
      <c r="AS192" s="484">
        <v>252.83019352685855</v>
      </c>
      <c r="AT192" s="484">
        <v>90.71985221017701</v>
      </c>
      <c r="AU192" s="480">
        <v>343.55004573703559</v>
      </c>
    </row>
    <row r="193" spans="1:47">
      <c r="A193" s="439">
        <v>599</v>
      </c>
      <c r="B193" s="414">
        <v>15</v>
      </c>
      <c r="C193" s="432" t="s">
        <v>207</v>
      </c>
      <c r="D193" s="20">
        <v>11226</v>
      </c>
      <c r="E193" s="20">
        <v>771.12911633707472</v>
      </c>
      <c r="F193" s="20">
        <v>140.54549438802778</v>
      </c>
      <c r="G193" s="20">
        <v>722.71029930518444</v>
      </c>
      <c r="H193" s="20">
        <v>658.14502939604483</v>
      </c>
      <c r="I193" s="20">
        <v>52.106239087831817</v>
      </c>
      <c r="J193" s="20">
        <v>45.884730090860501</v>
      </c>
      <c r="K193" s="482">
        <v>2390.5209086050245</v>
      </c>
      <c r="L193" s="20">
        <v>19.525783798755448</v>
      </c>
      <c r="M193" s="20">
        <v>22.077999999999999</v>
      </c>
      <c r="N193" s="20">
        <v>259.38067824692678</v>
      </c>
      <c r="O193" s="20">
        <v>70.104400498841969</v>
      </c>
      <c r="P193" s="20">
        <v>58.414899228955299</v>
      </c>
      <c r="Q193" s="20">
        <v>0</v>
      </c>
      <c r="R193" s="20">
        <v>0</v>
      </c>
      <c r="S193" s="20">
        <v>20.683058355189292</v>
      </c>
      <c r="T193" s="20">
        <v>14.351105692143239</v>
      </c>
      <c r="U193" s="482">
        <v>464.53792582081201</v>
      </c>
      <c r="V193" s="482">
        <v>2855.0588344258367</v>
      </c>
      <c r="W193" s="483">
        <v>-1516.36</v>
      </c>
      <c r="X193" s="483">
        <v>1338.6988344258368</v>
      </c>
      <c r="Y193" s="15">
        <v>0</v>
      </c>
      <c r="Z193" s="15">
        <v>0</v>
      </c>
      <c r="AA193" s="15">
        <v>12.04282535033847</v>
      </c>
      <c r="AB193" s="15">
        <v>24.168377808644831</v>
      </c>
      <c r="AC193" s="15">
        <v>1.7686315833560564</v>
      </c>
      <c r="AD193" s="483">
        <v>37.979834742339357</v>
      </c>
      <c r="AE193" s="15">
        <v>-0.01</v>
      </c>
      <c r="AF193" s="15">
        <v>-26.8</v>
      </c>
      <c r="AG193" s="15">
        <v>-8.432922942276857</v>
      </c>
      <c r="AH193" s="15">
        <v>-176.14023630087601</v>
      </c>
      <c r="AI193" s="15">
        <v>-132.66535263797462</v>
      </c>
      <c r="AJ193" s="15">
        <v>-29.8</v>
      </c>
      <c r="AK193" s="15">
        <v>-11.42</v>
      </c>
      <c r="AL193" s="15">
        <v>-31.072795058038501</v>
      </c>
      <c r="AM193" s="15">
        <v>-3.9400000000000004</v>
      </c>
      <c r="AN193" s="15">
        <v>15.026921628813021</v>
      </c>
      <c r="AO193" s="15">
        <v>-5.2707573004439565</v>
      </c>
      <c r="AP193" s="483">
        <v>-414.26514261079694</v>
      </c>
      <c r="AQ193" s="479">
        <v>962.41352655737921</v>
      </c>
      <c r="AR193" s="484">
        <v>472.68637147564573</v>
      </c>
      <c r="AS193" s="484">
        <v>1435.0998980330241</v>
      </c>
      <c r="AT193" s="484">
        <v>110.17020226186808</v>
      </c>
      <c r="AU193" s="480">
        <v>1545.2701002948922</v>
      </c>
    </row>
    <row r="194" spans="1:47">
      <c r="A194" s="439">
        <v>601</v>
      </c>
      <c r="B194" s="414">
        <v>13</v>
      </c>
      <c r="C194" s="432" t="s">
        <v>208</v>
      </c>
      <c r="D194" s="20">
        <v>3692</v>
      </c>
      <c r="E194" s="20">
        <v>337.67730769230775</v>
      </c>
      <c r="F194" s="20">
        <v>63.21695557963163</v>
      </c>
      <c r="G194" s="20">
        <v>457.26934723726976</v>
      </c>
      <c r="H194" s="20">
        <v>506.71940411700979</v>
      </c>
      <c r="I194" s="20">
        <v>59.115579631635967</v>
      </c>
      <c r="J194" s="20">
        <v>41.672502708559051</v>
      </c>
      <c r="K194" s="482">
        <v>1465.6710969664136</v>
      </c>
      <c r="L194" s="20">
        <v>77.060217700731471</v>
      </c>
      <c r="M194" s="20">
        <v>0</v>
      </c>
      <c r="N194" s="20">
        <v>0</v>
      </c>
      <c r="O194" s="20">
        <v>30.908407367280606</v>
      </c>
      <c r="P194" s="20">
        <v>240.39695037836273</v>
      </c>
      <c r="Q194" s="20">
        <v>0</v>
      </c>
      <c r="R194" s="20">
        <v>0</v>
      </c>
      <c r="S194" s="20">
        <v>30.467206896609241</v>
      </c>
      <c r="T194" s="20">
        <v>47.566205308775736</v>
      </c>
      <c r="U194" s="482">
        <v>426.39898765175974</v>
      </c>
      <c r="V194" s="482">
        <v>1892.0700846181735</v>
      </c>
      <c r="W194" s="483">
        <v>-1516.36</v>
      </c>
      <c r="X194" s="483">
        <v>375.7100846181736</v>
      </c>
      <c r="Y194" s="15">
        <v>149.36969150000002</v>
      </c>
      <c r="Z194" s="15">
        <v>0</v>
      </c>
      <c r="AA194" s="15">
        <v>13.708663784151538</v>
      </c>
      <c r="AB194" s="15">
        <v>16.828934531960726</v>
      </c>
      <c r="AC194" s="15">
        <v>0</v>
      </c>
      <c r="AD194" s="483">
        <v>179.90728981611227</v>
      </c>
      <c r="AE194" s="15">
        <v>-0.01</v>
      </c>
      <c r="AF194" s="15">
        <v>-26.8</v>
      </c>
      <c r="AG194" s="15">
        <v>-37.142865046045507</v>
      </c>
      <c r="AH194" s="15">
        <v>210.05262010722004</v>
      </c>
      <c r="AI194" s="15">
        <v>68.958056618612346</v>
      </c>
      <c r="AJ194" s="15">
        <v>-29.8</v>
      </c>
      <c r="AK194" s="15">
        <v>-11.42</v>
      </c>
      <c r="AL194" s="15">
        <v>-25.401507518382555</v>
      </c>
      <c r="AM194" s="15">
        <v>-3.94</v>
      </c>
      <c r="AN194" s="15">
        <v>34.114788501311992</v>
      </c>
      <c r="AO194" s="15">
        <v>14.918988155999951</v>
      </c>
      <c r="AP194" s="483">
        <v>189.79008081871623</v>
      </c>
      <c r="AQ194" s="479">
        <v>745.40745525300213</v>
      </c>
      <c r="AR194" s="484">
        <v>427.76350607914753</v>
      </c>
      <c r="AS194" s="484">
        <v>1173.1709613321498</v>
      </c>
      <c r="AT194" s="484">
        <v>177.74923288301628</v>
      </c>
      <c r="AU194" s="480">
        <v>1350.920194215166</v>
      </c>
    </row>
    <row r="195" spans="1:47">
      <c r="A195" s="439">
        <v>604</v>
      </c>
      <c r="B195" s="414">
        <v>6</v>
      </c>
      <c r="C195" s="432" t="s">
        <v>209</v>
      </c>
      <c r="D195" s="20">
        <v>21042</v>
      </c>
      <c r="E195" s="20">
        <v>521.55272787757815</v>
      </c>
      <c r="F195" s="20">
        <v>97.165560307955502</v>
      </c>
      <c r="G195" s="20">
        <v>662.38800779393603</v>
      </c>
      <c r="H195" s="20">
        <v>602.38581408611356</v>
      </c>
      <c r="I195" s="20">
        <v>55.179788993441683</v>
      </c>
      <c r="J195" s="20">
        <v>51.244349871685195</v>
      </c>
      <c r="K195" s="482">
        <v>1989.91624893071</v>
      </c>
      <c r="L195" s="20">
        <v>56.683616902282886</v>
      </c>
      <c r="M195" s="20">
        <v>0</v>
      </c>
      <c r="N195" s="20">
        <v>0</v>
      </c>
      <c r="O195" s="20">
        <v>94.063533884611729</v>
      </c>
      <c r="P195" s="20">
        <v>3.1948205119040063</v>
      </c>
      <c r="Q195" s="20">
        <v>0</v>
      </c>
      <c r="R195" s="20">
        <v>0</v>
      </c>
      <c r="S195" s="20">
        <v>14.248873770849471</v>
      </c>
      <c r="T195" s="20">
        <v>42.445886797832912</v>
      </c>
      <c r="U195" s="482">
        <v>210.63673186748096</v>
      </c>
      <c r="V195" s="482">
        <v>2200.5529807981911</v>
      </c>
      <c r="W195" s="483">
        <v>-1516.36</v>
      </c>
      <c r="X195" s="483">
        <v>684.19298079819123</v>
      </c>
      <c r="Y195" s="15">
        <v>0</v>
      </c>
      <c r="Z195" s="15">
        <v>0</v>
      </c>
      <c r="AA195" s="15">
        <v>14.059200519820767</v>
      </c>
      <c r="AB195" s="15">
        <v>22.742144207963577</v>
      </c>
      <c r="AC195" s="15">
        <v>14.957625848301687</v>
      </c>
      <c r="AD195" s="483">
        <v>51.758970576086035</v>
      </c>
      <c r="AE195" s="15">
        <v>-0.01</v>
      </c>
      <c r="AF195" s="15">
        <v>-26.799999999999997</v>
      </c>
      <c r="AG195" s="15">
        <v>-36.310005976142953</v>
      </c>
      <c r="AH195" s="15">
        <v>188.18249968665063</v>
      </c>
      <c r="AI195" s="15">
        <v>53.198661037148973</v>
      </c>
      <c r="AJ195" s="15">
        <v>-29.799999999999997</v>
      </c>
      <c r="AK195" s="15">
        <v>-11.42</v>
      </c>
      <c r="AL195" s="15">
        <v>-18.403959876603555</v>
      </c>
      <c r="AM195" s="15">
        <v>-3.94</v>
      </c>
      <c r="AN195" s="15">
        <v>34.137906104472194</v>
      </c>
      <c r="AO195" s="15">
        <v>-4.1361098915263819</v>
      </c>
      <c r="AP195" s="483">
        <v>140.95899108399894</v>
      </c>
      <c r="AQ195" s="479">
        <v>876.91094245827617</v>
      </c>
      <c r="AR195" s="484">
        <v>-26.922362641572178</v>
      </c>
      <c r="AS195" s="484">
        <v>849.9885798167038</v>
      </c>
      <c r="AT195" s="484">
        <v>37.06949390245547</v>
      </c>
      <c r="AU195" s="480">
        <v>887.05807371915932</v>
      </c>
    </row>
    <row r="196" spans="1:47">
      <c r="A196" s="439">
        <v>607</v>
      </c>
      <c r="B196" s="414">
        <v>12</v>
      </c>
      <c r="C196" s="432" t="s">
        <v>210</v>
      </c>
      <c r="D196" s="20">
        <v>3999</v>
      </c>
      <c r="E196" s="20">
        <v>346.88131532883222</v>
      </c>
      <c r="F196" s="20">
        <v>81.709377344336076</v>
      </c>
      <c r="G196" s="20">
        <v>460.18002000500127</v>
      </c>
      <c r="H196" s="20">
        <v>447.47900975243812</v>
      </c>
      <c r="I196" s="20">
        <v>59.182715678919728</v>
      </c>
      <c r="J196" s="20">
        <v>40.466326581645411</v>
      </c>
      <c r="K196" s="482">
        <v>1435.8987646911728</v>
      </c>
      <c r="L196" s="20">
        <v>89.436736081959239</v>
      </c>
      <c r="M196" s="20">
        <v>0</v>
      </c>
      <c r="N196" s="20">
        <v>0</v>
      </c>
      <c r="O196" s="20">
        <v>28.535593898474616</v>
      </c>
      <c r="P196" s="20">
        <v>166.12760405227914</v>
      </c>
      <c r="Q196" s="20">
        <v>0</v>
      </c>
      <c r="R196" s="20">
        <v>0</v>
      </c>
      <c r="S196" s="20">
        <v>25.967857224144108</v>
      </c>
      <c r="T196" s="20">
        <v>55.00317621071936</v>
      </c>
      <c r="U196" s="482">
        <v>365.07096746757639</v>
      </c>
      <c r="V196" s="482">
        <v>1800.9697321587491</v>
      </c>
      <c r="W196" s="483">
        <v>-1516.36</v>
      </c>
      <c r="X196" s="483">
        <v>284.60973215874924</v>
      </c>
      <c r="Y196" s="15">
        <v>41.508282666666673</v>
      </c>
      <c r="Z196" s="15">
        <v>0</v>
      </c>
      <c r="AA196" s="15">
        <v>10.045904195529411</v>
      </c>
      <c r="AB196" s="15">
        <v>17.451850796847772</v>
      </c>
      <c r="AC196" s="15">
        <v>0</v>
      </c>
      <c r="AD196" s="483">
        <v>69.006037659043855</v>
      </c>
      <c r="AE196" s="15">
        <v>-0.01</v>
      </c>
      <c r="AF196" s="15">
        <v>-26.8</v>
      </c>
      <c r="AG196" s="15">
        <v>-32.956539134783696</v>
      </c>
      <c r="AH196" s="15">
        <v>-138.35961943102879</v>
      </c>
      <c r="AI196" s="15">
        <v>-6.2543101837492472</v>
      </c>
      <c r="AJ196" s="15">
        <v>-29.8</v>
      </c>
      <c r="AK196" s="15">
        <v>-11.42</v>
      </c>
      <c r="AL196" s="15">
        <v>-17.392950745604992</v>
      </c>
      <c r="AM196" s="15">
        <v>-3.94</v>
      </c>
      <c r="AN196" s="15">
        <v>31.941759908667937</v>
      </c>
      <c r="AO196" s="15">
        <v>10.336601137015526</v>
      </c>
      <c r="AP196" s="483">
        <v>-228.39505844948332</v>
      </c>
      <c r="AQ196" s="479">
        <v>125.22071136830976</v>
      </c>
      <c r="AR196" s="484">
        <v>678.07431873403857</v>
      </c>
      <c r="AS196" s="484">
        <v>803.29503010234828</v>
      </c>
      <c r="AT196" s="484">
        <v>179.68388720219048</v>
      </c>
      <c r="AU196" s="480">
        <v>982.97891730453875</v>
      </c>
    </row>
    <row r="197" spans="1:47">
      <c r="A197" s="439">
        <v>608</v>
      </c>
      <c r="B197" s="414">
        <v>4</v>
      </c>
      <c r="C197" s="432" t="s">
        <v>211</v>
      </c>
      <c r="D197" s="20">
        <v>1931</v>
      </c>
      <c r="E197" s="20">
        <v>404.65317969963752</v>
      </c>
      <c r="F197" s="20">
        <v>87.025292594510617</v>
      </c>
      <c r="G197" s="20">
        <v>468.21734334541691</v>
      </c>
      <c r="H197" s="20">
        <v>386.12734334541688</v>
      </c>
      <c r="I197" s="20">
        <v>58.933360952874153</v>
      </c>
      <c r="J197" s="20">
        <v>42.215862247540137</v>
      </c>
      <c r="K197" s="482">
        <v>1447.1723821853961</v>
      </c>
      <c r="L197" s="20">
        <v>69.172989136380906</v>
      </c>
      <c r="M197" s="20">
        <v>0</v>
      </c>
      <c r="N197" s="20">
        <v>0</v>
      </c>
      <c r="O197" s="20">
        <v>34.642320041429315</v>
      </c>
      <c r="P197" s="20">
        <v>128.79645591351161</v>
      </c>
      <c r="Q197" s="20">
        <v>0</v>
      </c>
      <c r="R197" s="20">
        <v>0</v>
      </c>
      <c r="S197" s="20">
        <v>36.958251815010378</v>
      </c>
      <c r="T197" s="20">
        <v>42.479943897807701</v>
      </c>
      <c r="U197" s="482">
        <v>312.04996080413991</v>
      </c>
      <c r="V197" s="482">
        <v>1759.2223429895362</v>
      </c>
      <c r="W197" s="483">
        <v>-1516.36</v>
      </c>
      <c r="X197" s="483">
        <v>242.86234298953627</v>
      </c>
      <c r="Y197" s="15">
        <v>7.2688760000000006</v>
      </c>
      <c r="Z197" s="15">
        <v>0</v>
      </c>
      <c r="AA197" s="15">
        <v>10.08450309321616</v>
      </c>
      <c r="AB197" s="15">
        <v>18.570253070373148</v>
      </c>
      <c r="AC197" s="15">
        <v>0</v>
      </c>
      <c r="AD197" s="483">
        <v>35.923632163589303</v>
      </c>
      <c r="AE197" s="15">
        <v>-9.9999999999999985E-3</v>
      </c>
      <c r="AF197" s="15">
        <v>-26.8</v>
      </c>
      <c r="AG197" s="15">
        <v>-30.787384774728121</v>
      </c>
      <c r="AH197" s="15">
        <v>-101.55870568390279</v>
      </c>
      <c r="AI197" s="15">
        <v>-45.409001199510953</v>
      </c>
      <c r="AJ197" s="15">
        <v>-29.8</v>
      </c>
      <c r="AK197" s="15">
        <v>-11.42</v>
      </c>
      <c r="AL197" s="15">
        <v>-14.195464520200778</v>
      </c>
      <c r="AM197" s="15">
        <v>-3.9400000000000004</v>
      </c>
      <c r="AN197" s="15">
        <v>51.753496137577677</v>
      </c>
      <c r="AO197" s="15">
        <v>0.13924818082723306</v>
      </c>
      <c r="AP197" s="483">
        <v>-215.76781185993775</v>
      </c>
      <c r="AQ197" s="479">
        <v>63.018163293187826</v>
      </c>
      <c r="AR197" s="484">
        <v>592.60067136331509</v>
      </c>
      <c r="AS197" s="484">
        <v>655.61883465650294</v>
      </c>
      <c r="AT197" s="484">
        <v>125.13526959331011</v>
      </c>
      <c r="AU197" s="480">
        <v>780.75410424981305</v>
      </c>
    </row>
    <row r="198" spans="1:47">
      <c r="A198" s="439">
        <v>609</v>
      </c>
      <c r="B198" s="414">
        <v>4</v>
      </c>
      <c r="C198" s="432" t="s">
        <v>212</v>
      </c>
      <c r="D198" s="20">
        <v>83305</v>
      </c>
      <c r="E198" s="20">
        <v>390.05265722345604</v>
      </c>
      <c r="F198" s="20">
        <v>75.198073104855652</v>
      </c>
      <c r="G198" s="20">
        <v>461.02183542404418</v>
      </c>
      <c r="H198" s="20">
        <v>432.54774191225016</v>
      </c>
      <c r="I198" s="20">
        <v>58.961190804873659</v>
      </c>
      <c r="J198" s="20">
        <v>49.038164335874193</v>
      </c>
      <c r="K198" s="482">
        <v>1466.8196628053538</v>
      </c>
      <c r="L198" s="20">
        <v>86.776441040294316</v>
      </c>
      <c r="M198" s="20">
        <v>0</v>
      </c>
      <c r="N198" s="20">
        <v>0</v>
      </c>
      <c r="O198" s="20">
        <v>114.85331300642218</v>
      </c>
      <c r="P198" s="20">
        <v>11.46233759639652</v>
      </c>
      <c r="Q198" s="20">
        <v>0</v>
      </c>
      <c r="R198" s="20">
        <v>3.2592737530760458</v>
      </c>
      <c r="S198" s="20">
        <v>27.179232395524807</v>
      </c>
      <c r="T198" s="20">
        <v>59.73072206550227</v>
      </c>
      <c r="U198" s="482">
        <v>303.26131985721617</v>
      </c>
      <c r="V198" s="482">
        <v>1770.08098266257</v>
      </c>
      <c r="W198" s="483">
        <v>-1516.36</v>
      </c>
      <c r="X198" s="483">
        <v>253.72098266257012</v>
      </c>
      <c r="Y198" s="15">
        <v>0</v>
      </c>
      <c r="Z198" s="15">
        <v>0</v>
      </c>
      <c r="AA198" s="15">
        <v>14.530632685590918</v>
      </c>
      <c r="AB198" s="15">
        <v>20.463806084166769</v>
      </c>
      <c r="AC198" s="15">
        <v>0</v>
      </c>
      <c r="AD198" s="483">
        <v>34.994438769757686</v>
      </c>
      <c r="AE198" s="15">
        <v>-0.01</v>
      </c>
      <c r="AF198" s="15">
        <v>-26.8</v>
      </c>
      <c r="AG198" s="15">
        <v>-57.26139172678711</v>
      </c>
      <c r="AH198" s="15">
        <v>-189.56341229781128</v>
      </c>
      <c r="AI198" s="15">
        <v>-25.413140833783185</v>
      </c>
      <c r="AJ198" s="15">
        <v>-29.8</v>
      </c>
      <c r="AK198" s="15">
        <v>-11.42</v>
      </c>
      <c r="AL198" s="15">
        <v>-5.820706157632987</v>
      </c>
      <c r="AM198" s="15">
        <v>-3.94</v>
      </c>
      <c r="AN198" s="15">
        <v>56.367692645543748</v>
      </c>
      <c r="AO198" s="15">
        <v>0.61787840021650298</v>
      </c>
      <c r="AP198" s="483">
        <v>-296.78307997025433</v>
      </c>
      <c r="AQ198" s="479">
        <v>-8.0676585379265475</v>
      </c>
      <c r="AR198" s="484">
        <v>276.89750785456545</v>
      </c>
      <c r="AS198" s="484">
        <v>268.82984931663907</v>
      </c>
      <c r="AT198" s="484">
        <v>100.68903607316844</v>
      </c>
      <c r="AU198" s="480">
        <v>369.51888538980751</v>
      </c>
    </row>
    <row r="199" spans="1:47">
      <c r="A199" s="432">
        <v>611</v>
      </c>
      <c r="B199" s="414">
        <v>1</v>
      </c>
      <c r="C199" s="432" t="s">
        <v>213</v>
      </c>
      <c r="D199" s="20">
        <v>4961</v>
      </c>
      <c r="E199" s="20">
        <v>504.37187059060676</v>
      </c>
      <c r="F199" s="20">
        <v>73.392324128199945</v>
      </c>
      <c r="G199" s="20">
        <v>614.47904253174772</v>
      </c>
      <c r="H199" s="20">
        <v>606.64397500503924</v>
      </c>
      <c r="I199" s="20">
        <v>55.87915339649264</v>
      </c>
      <c r="J199" s="20">
        <v>50.902328159645229</v>
      </c>
      <c r="K199" s="482">
        <v>1905.6686938117316</v>
      </c>
      <c r="L199" s="20">
        <v>50.016784493549878</v>
      </c>
      <c r="M199" s="20">
        <v>0</v>
      </c>
      <c r="N199" s="20">
        <v>0</v>
      </c>
      <c r="O199" s="20">
        <v>76.541753678693809</v>
      </c>
      <c r="P199" s="20">
        <v>24.388738799855478</v>
      </c>
      <c r="Q199" s="20">
        <v>0</v>
      </c>
      <c r="R199" s="20">
        <v>0</v>
      </c>
      <c r="S199" s="20">
        <v>26.174646024919266</v>
      </c>
      <c r="T199" s="20">
        <v>36.424505644023384</v>
      </c>
      <c r="U199" s="482">
        <v>213.54642864104184</v>
      </c>
      <c r="V199" s="482">
        <v>2119.2151224527734</v>
      </c>
      <c r="W199" s="483">
        <v>-1516.36</v>
      </c>
      <c r="X199" s="483">
        <v>602.85512245277346</v>
      </c>
      <c r="Y199" s="15">
        <v>0</v>
      </c>
      <c r="Z199" s="15">
        <v>0</v>
      </c>
      <c r="AA199" s="15">
        <v>6.1735990130372462</v>
      </c>
      <c r="AB199" s="15">
        <v>16.186701418395973</v>
      </c>
      <c r="AC199" s="15">
        <v>0</v>
      </c>
      <c r="AD199" s="483">
        <v>22.36030043143322</v>
      </c>
      <c r="AE199" s="15">
        <v>-0.01</v>
      </c>
      <c r="AF199" s="15">
        <v>-26.800000000000004</v>
      </c>
      <c r="AG199" s="15">
        <v>-23.658922596250754</v>
      </c>
      <c r="AH199" s="15">
        <v>104.0270287118316</v>
      </c>
      <c r="AI199" s="15">
        <v>-4.2693106111358032</v>
      </c>
      <c r="AJ199" s="15">
        <v>-29.800000000000004</v>
      </c>
      <c r="AK199" s="15">
        <v>-11.42</v>
      </c>
      <c r="AL199" s="15">
        <v>-18.971702918348402</v>
      </c>
      <c r="AM199" s="15">
        <v>-3.94</v>
      </c>
      <c r="AN199" s="15">
        <v>16.083713775205471</v>
      </c>
      <c r="AO199" s="15">
        <v>-5.5150465978365313</v>
      </c>
      <c r="AP199" s="483">
        <v>-8.0142402365344303</v>
      </c>
      <c r="AQ199" s="479">
        <v>617.20118264767223</v>
      </c>
      <c r="AR199" s="484">
        <v>259.00866177670957</v>
      </c>
      <c r="AS199" s="484">
        <v>876.20984442438203</v>
      </c>
      <c r="AT199" s="484">
        <v>83.568192549036496</v>
      </c>
      <c r="AU199" s="480">
        <v>959.77803697341847</v>
      </c>
    </row>
    <row r="200" spans="1:47">
      <c r="A200" s="439">
        <v>614</v>
      </c>
      <c r="B200" s="414">
        <v>19</v>
      </c>
      <c r="C200" s="432" t="s">
        <v>214</v>
      </c>
      <c r="D200" s="20">
        <v>2878</v>
      </c>
      <c r="E200" s="20">
        <v>201.33921473245309</v>
      </c>
      <c r="F200" s="20">
        <v>35.682654621264767</v>
      </c>
      <c r="G200" s="20">
        <v>278.01007644197358</v>
      </c>
      <c r="H200" s="20">
        <v>268.493766504517</v>
      </c>
      <c r="I200" s="20">
        <v>63.132619874913132</v>
      </c>
      <c r="J200" s="20">
        <v>39.130993745656703</v>
      </c>
      <c r="K200" s="482">
        <v>885.78932592077842</v>
      </c>
      <c r="L200" s="20">
        <v>77.620380084171885</v>
      </c>
      <c r="M200" s="20">
        <v>0</v>
      </c>
      <c r="N200" s="20">
        <v>0</v>
      </c>
      <c r="O200" s="20">
        <v>46.486671299513553</v>
      </c>
      <c r="P200" s="20">
        <v>872.03752259574469</v>
      </c>
      <c r="Q200" s="20">
        <v>0</v>
      </c>
      <c r="R200" s="20">
        <v>0</v>
      </c>
      <c r="S200" s="20">
        <v>33.594057205351184</v>
      </c>
      <c r="T200" s="20">
        <v>48.318101111883252</v>
      </c>
      <c r="U200" s="482">
        <v>1078.0567322966647</v>
      </c>
      <c r="V200" s="482">
        <v>1963.846058217443</v>
      </c>
      <c r="W200" s="483">
        <v>-1516.36</v>
      </c>
      <c r="X200" s="483">
        <v>447.48605821744309</v>
      </c>
      <c r="Y200" s="15">
        <v>363.42028700000003</v>
      </c>
      <c r="Z200" s="15">
        <v>0</v>
      </c>
      <c r="AA200" s="15">
        <v>12.515074512115554</v>
      </c>
      <c r="AB200" s="15">
        <v>17.411291960547775</v>
      </c>
      <c r="AC200" s="15">
        <v>0</v>
      </c>
      <c r="AD200" s="483">
        <v>393.34665347266338</v>
      </c>
      <c r="AE200" s="15">
        <v>-0.01</v>
      </c>
      <c r="AF200" s="15">
        <v>-26.800000000000004</v>
      </c>
      <c r="AG200" s="15">
        <v>-18.293187977762333</v>
      </c>
      <c r="AH200" s="15">
        <v>-237.06872197179524</v>
      </c>
      <c r="AI200" s="15">
        <v>-116.41038018635946</v>
      </c>
      <c r="AJ200" s="15">
        <v>-29.800000000000004</v>
      </c>
      <c r="AK200" s="15">
        <v>-11.42</v>
      </c>
      <c r="AL200" s="15">
        <v>-21.669674441251058</v>
      </c>
      <c r="AM200" s="15">
        <v>-3.94</v>
      </c>
      <c r="AN200" s="15">
        <v>59.493238055951217</v>
      </c>
      <c r="AO200" s="15">
        <v>7.5102200687856682</v>
      </c>
      <c r="AP200" s="483">
        <v>-402.14850645243115</v>
      </c>
      <c r="AQ200" s="479">
        <v>438.68420523767531</v>
      </c>
      <c r="AR200" s="484">
        <v>562.1317021489109</v>
      </c>
      <c r="AS200" s="484">
        <v>1000.8159073865861</v>
      </c>
      <c r="AT200" s="484">
        <v>212.86474696760362</v>
      </c>
      <c r="AU200" s="480">
        <v>1213.6806543541898</v>
      </c>
    </row>
    <row r="201" spans="1:47">
      <c r="A201" s="439">
        <v>615</v>
      </c>
      <c r="B201" s="414">
        <v>17</v>
      </c>
      <c r="C201" s="432" t="s">
        <v>215</v>
      </c>
      <c r="D201" s="20">
        <v>7304</v>
      </c>
      <c r="E201" s="20">
        <v>378.63871166484125</v>
      </c>
      <c r="F201" s="20">
        <v>76.69123767798466</v>
      </c>
      <c r="G201" s="20">
        <v>520.33635679079953</v>
      </c>
      <c r="H201" s="20">
        <v>508.55735487404161</v>
      </c>
      <c r="I201" s="20">
        <v>58.14479737130339</v>
      </c>
      <c r="J201" s="20">
        <v>39.614485213581602</v>
      </c>
      <c r="K201" s="482">
        <v>1581.9829435925519</v>
      </c>
      <c r="L201" s="20">
        <v>110.93297548910249</v>
      </c>
      <c r="M201" s="20">
        <v>0</v>
      </c>
      <c r="N201" s="20">
        <v>0</v>
      </c>
      <c r="O201" s="20">
        <v>43.907343921139102</v>
      </c>
      <c r="P201" s="20">
        <v>637.39219775399806</v>
      </c>
      <c r="Q201" s="20">
        <v>0</v>
      </c>
      <c r="R201" s="20">
        <v>0</v>
      </c>
      <c r="S201" s="20">
        <v>33.616838183607854</v>
      </c>
      <c r="T201" s="20">
        <v>63.927073521358167</v>
      </c>
      <c r="U201" s="482">
        <v>889.77642886920557</v>
      </c>
      <c r="V201" s="482">
        <v>2471.7593724617573</v>
      </c>
      <c r="W201" s="483">
        <v>-1516.36</v>
      </c>
      <c r="X201" s="483">
        <v>955.39937246175737</v>
      </c>
      <c r="Y201" s="15">
        <v>308.09755699999999</v>
      </c>
      <c r="Z201" s="15">
        <v>0</v>
      </c>
      <c r="AA201" s="15">
        <v>14.351073763381297</v>
      </c>
      <c r="AB201" s="15">
        <v>15.559186714915359</v>
      </c>
      <c r="AC201" s="15">
        <v>0</v>
      </c>
      <c r="AD201" s="483">
        <v>338.00781747829666</v>
      </c>
      <c r="AE201" s="15">
        <v>-0.01</v>
      </c>
      <c r="AF201" s="15">
        <v>-26.8</v>
      </c>
      <c r="AG201" s="15">
        <v>-41.095587185104051</v>
      </c>
      <c r="AH201" s="15">
        <v>280.14820534192324</v>
      </c>
      <c r="AI201" s="15">
        <v>11.705650451569126</v>
      </c>
      <c r="AJ201" s="15">
        <v>-29.8</v>
      </c>
      <c r="AK201" s="15">
        <v>-11.42</v>
      </c>
      <c r="AL201" s="15">
        <v>-44.501066552139669</v>
      </c>
      <c r="AM201" s="15">
        <v>-3.94</v>
      </c>
      <c r="AN201" s="15">
        <v>49.465237738128849</v>
      </c>
      <c r="AO201" s="15">
        <v>11.552773305867941</v>
      </c>
      <c r="AP201" s="483">
        <v>191.56521310024544</v>
      </c>
      <c r="AQ201" s="479">
        <v>1484.9724030402995</v>
      </c>
      <c r="AR201" s="484">
        <v>570.31344916741955</v>
      </c>
      <c r="AS201" s="484">
        <v>2055.285852207719</v>
      </c>
      <c r="AT201" s="484">
        <v>153.77436654148158</v>
      </c>
      <c r="AU201" s="480">
        <v>2209.0602187492004</v>
      </c>
    </row>
    <row r="202" spans="1:47">
      <c r="A202" s="439">
        <v>616</v>
      </c>
      <c r="B202" s="414">
        <v>1</v>
      </c>
      <c r="C202" s="432" t="s">
        <v>216</v>
      </c>
      <c r="D202" s="20">
        <v>1743</v>
      </c>
      <c r="E202" s="20">
        <v>347.55771084337357</v>
      </c>
      <c r="F202" s="20">
        <v>42.849707401032695</v>
      </c>
      <c r="G202" s="20">
        <v>509.53839931153186</v>
      </c>
      <c r="H202" s="20">
        <v>497.77459552495696</v>
      </c>
      <c r="I202" s="20">
        <v>58.784578313253014</v>
      </c>
      <c r="J202" s="20">
        <v>50.248382099827879</v>
      </c>
      <c r="K202" s="482">
        <v>1506.7533734939761</v>
      </c>
      <c r="L202" s="20">
        <v>67.930599444015797</v>
      </c>
      <c r="M202" s="20">
        <v>0</v>
      </c>
      <c r="N202" s="20">
        <v>0</v>
      </c>
      <c r="O202" s="20">
        <v>72.242524383247272</v>
      </c>
      <c r="P202" s="20">
        <v>68.729387866617031</v>
      </c>
      <c r="Q202" s="20">
        <v>0</v>
      </c>
      <c r="R202" s="20">
        <v>0</v>
      </c>
      <c r="S202" s="20">
        <v>26.471076642453614</v>
      </c>
      <c r="T202" s="20">
        <v>46.160953815261053</v>
      </c>
      <c r="U202" s="482">
        <v>281.53454215159474</v>
      </c>
      <c r="V202" s="482">
        <v>1788.2879156455708</v>
      </c>
      <c r="W202" s="483">
        <v>-1516.36</v>
      </c>
      <c r="X202" s="483">
        <v>271.92791564557092</v>
      </c>
      <c r="Y202" s="15">
        <v>0</v>
      </c>
      <c r="Z202" s="15">
        <v>0</v>
      </c>
      <c r="AA202" s="15">
        <v>8.4225094195420898</v>
      </c>
      <c r="AB202" s="15">
        <v>18.886386289566413</v>
      </c>
      <c r="AC202" s="15">
        <v>0</v>
      </c>
      <c r="AD202" s="483">
        <v>27.308895709108505</v>
      </c>
      <c r="AE202" s="15">
        <v>-0.01</v>
      </c>
      <c r="AF202" s="15">
        <v>-26.8</v>
      </c>
      <c r="AG202" s="15">
        <v>-32.011541795754447</v>
      </c>
      <c r="AH202" s="15">
        <v>-121.47140502412752</v>
      </c>
      <c r="AI202" s="15">
        <v>-59.812964685579438</v>
      </c>
      <c r="AJ202" s="15">
        <v>-29.8</v>
      </c>
      <c r="AK202" s="15">
        <v>-11.42</v>
      </c>
      <c r="AL202" s="15">
        <v>-10.667092302803667</v>
      </c>
      <c r="AM202" s="15">
        <v>-3.94</v>
      </c>
      <c r="AN202" s="15">
        <v>20.967975241436545</v>
      </c>
      <c r="AO202" s="15">
        <v>5.6421886905546073</v>
      </c>
      <c r="AP202" s="483">
        <v>-273.06283987627387</v>
      </c>
      <c r="AQ202" s="479">
        <v>26.173971478405548</v>
      </c>
      <c r="AR202" s="484">
        <v>466.48666775501766</v>
      </c>
      <c r="AS202" s="484">
        <v>492.66063923342318</v>
      </c>
      <c r="AT202" s="484">
        <v>145.43063017557068</v>
      </c>
      <c r="AU202" s="480">
        <v>638.09126940899387</v>
      </c>
    </row>
    <row r="203" spans="1:47">
      <c r="A203" s="439">
        <v>619</v>
      </c>
      <c r="B203" s="414">
        <v>6</v>
      </c>
      <c r="C203" s="432" t="s">
        <v>217</v>
      </c>
      <c r="D203" s="20">
        <v>2607</v>
      </c>
      <c r="E203" s="20">
        <v>279.5196125815113</v>
      </c>
      <c r="F203" s="20">
        <v>82.364879171461453</v>
      </c>
      <c r="G203" s="20">
        <v>405.12050632911388</v>
      </c>
      <c r="H203" s="20">
        <v>400.40531645569621</v>
      </c>
      <c r="I203" s="20">
        <v>60.416662830840039</v>
      </c>
      <c r="J203" s="20">
        <v>41.071990794016109</v>
      </c>
      <c r="K203" s="482">
        <v>1268.898968162639</v>
      </c>
      <c r="L203" s="20">
        <v>45.881830768941263</v>
      </c>
      <c r="M203" s="20">
        <v>0</v>
      </c>
      <c r="N203" s="20">
        <v>0</v>
      </c>
      <c r="O203" s="20">
        <v>67.167518220176447</v>
      </c>
      <c r="P203" s="20">
        <v>114.3638690509797</v>
      </c>
      <c r="Q203" s="20">
        <v>0</v>
      </c>
      <c r="R203" s="20">
        <v>0</v>
      </c>
      <c r="S203" s="20">
        <v>36.983513777973471</v>
      </c>
      <c r="T203" s="20">
        <v>33.633140263393436</v>
      </c>
      <c r="U203" s="482">
        <v>298.02987208146436</v>
      </c>
      <c r="V203" s="482">
        <v>1566.9288402441034</v>
      </c>
      <c r="W203" s="483">
        <v>-1516.36</v>
      </c>
      <c r="X203" s="483">
        <v>50.568840244103512</v>
      </c>
      <c r="Y203" s="15">
        <v>32.210570666666669</v>
      </c>
      <c r="Z203" s="15">
        <v>0</v>
      </c>
      <c r="AA203" s="15">
        <v>10.82832560073536</v>
      </c>
      <c r="AB203" s="15">
        <v>18.52517316809848</v>
      </c>
      <c r="AC203" s="15">
        <v>0</v>
      </c>
      <c r="AD203" s="483">
        <v>61.564069435500507</v>
      </c>
      <c r="AE203" s="15">
        <v>-0.01</v>
      </c>
      <c r="AF203" s="15">
        <v>-26.8</v>
      </c>
      <c r="AG203" s="15">
        <v>-53.968423475258916</v>
      </c>
      <c r="AH203" s="15">
        <v>296.83490540123825</v>
      </c>
      <c r="AI203" s="15">
        <v>112.3874771677099</v>
      </c>
      <c r="AJ203" s="15">
        <v>-29.8</v>
      </c>
      <c r="AK203" s="15">
        <v>-11.42</v>
      </c>
      <c r="AL203" s="15">
        <v>-24.21197454794336</v>
      </c>
      <c r="AM203" s="15">
        <v>-3.94</v>
      </c>
      <c r="AN203" s="15">
        <v>67.762633773311876</v>
      </c>
      <c r="AO203" s="15">
        <v>0.9135167542004885</v>
      </c>
      <c r="AP203" s="483">
        <v>324.0081350732583</v>
      </c>
      <c r="AQ203" s="479">
        <v>436.14104475286234</v>
      </c>
      <c r="AR203" s="484">
        <v>682.09122691858443</v>
      </c>
      <c r="AS203" s="484">
        <v>1118.2322716714468</v>
      </c>
      <c r="AT203" s="484">
        <v>227.64668049847629</v>
      </c>
      <c r="AU203" s="480">
        <v>1345.8789521699232</v>
      </c>
    </row>
    <row r="204" spans="1:47">
      <c r="A204" s="439">
        <v>620</v>
      </c>
      <c r="B204" s="414">
        <v>18</v>
      </c>
      <c r="C204" s="432" t="s">
        <v>218</v>
      </c>
      <c r="D204" s="20">
        <v>2345</v>
      </c>
      <c r="E204" s="20">
        <v>187.19850746268656</v>
      </c>
      <c r="F204" s="20">
        <v>47.774226012793179</v>
      </c>
      <c r="G204" s="20">
        <v>310.49161194029847</v>
      </c>
      <c r="H204" s="20">
        <v>341.08239658848612</v>
      </c>
      <c r="I204" s="20">
        <v>62.50736034115139</v>
      </c>
      <c r="J204" s="20">
        <v>39.048149253731339</v>
      </c>
      <c r="K204" s="482">
        <v>988.10225159914728</v>
      </c>
      <c r="L204" s="20">
        <v>128.94191316798481</v>
      </c>
      <c r="M204" s="20">
        <v>0</v>
      </c>
      <c r="N204" s="20">
        <v>0</v>
      </c>
      <c r="O204" s="20">
        <v>70.476895522388062</v>
      </c>
      <c r="P204" s="20">
        <v>866.57557038528091</v>
      </c>
      <c r="Q204" s="20">
        <v>0</v>
      </c>
      <c r="R204" s="20">
        <v>0</v>
      </c>
      <c r="S204" s="20">
        <v>35.183545845502067</v>
      </c>
      <c r="T204" s="20">
        <v>72.665786425017771</v>
      </c>
      <c r="U204" s="482">
        <v>1173.8437113461737</v>
      </c>
      <c r="V204" s="482">
        <v>2161.9459629453208</v>
      </c>
      <c r="W204" s="483">
        <v>-1516.36</v>
      </c>
      <c r="X204" s="483">
        <v>645.58596294532094</v>
      </c>
      <c r="Y204" s="15">
        <v>362.56038300000006</v>
      </c>
      <c r="Z204" s="15">
        <v>0</v>
      </c>
      <c r="AA204" s="15">
        <v>12.503360978008745</v>
      </c>
      <c r="AB204" s="15">
        <v>17.626529191807478</v>
      </c>
      <c r="AC204" s="15">
        <v>0</v>
      </c>
      <c r="AD204" s="483">
        <v>392.69027316981624</v>
      </c>
      <c r="AE204" s="15">
        <v>-0.01</v>
      </c>
      <c r="AF204" s="15">
        <v>-26.8</v>
      </c>
      <c r="AG204" s="15">
        <v>-24.426540490405117</v>
      </c>
      <c r="AH204" s="15">
        <v>119.50461740055542</v>
      </c>
      <c r="AI204" s="15">
        <v>107.66133164776745</v>
      </c>
      <c r="AJ204" s="15">
        <v>-29.8</v>
      </c>
      <c r="AK204" s="15">
        <v>-11.42</v>
      </c>
      <c r="AL204" s="15">
        <v>-36.303889298240492</v>
      </c>
      <c r="AM204" s="15">
        <v>-3.9399999999999995</v>
      </c>
      <c r="AN204" s="15">
        <v>67.854778683079246</v>
      </c>
      <c r="AO204" s="15">
        <v>12.510582527900926</v>
      </c>
      <c r="AP204" s="483">
        <v>171.0908804706574</v>
      </c>
      <c r="AQ204" s="479">
        <v>1209.3671165857945</v>
      </c>
      <c r="AR204" s="484">
        <v>467.33135012098438</v>
      </c>
      <c r="AS204" s="484">
        <v>1676.6984667067791</v>
      </c>
      <c r="AT204" s="484">
        <v>204.20069290910234</v>
      </c>
      <c r="AU204" s="480">
        <v>1880.8991596158814</v>
      </c>
    </row>
    <row r="205" spans="1:47">
      <c r="A205" s="439">
        <v>623</v>
      </c>
      <c r="B205" s="414">
        <v>10</v>
      </c>
      <c r="C205" s="432" t="s">
        <v>219</v>
      </c>
      <c r="D205" s="20">
        <v>2101</v>
      </c>
      <c r="E205" s="20">
        <v>234.01149928605429</v>
      </c>
      <c r="F205" s="20">
        <v>26.661247025226082</v>
      </c>
      <c r="G205" s="20">
        <v>182.79592574964303</v>
      </c>
      <c r="H205" s="20">
        <v>219.38301761066157</v>
      </c>
      <c r="I205" s="20">
        <v>64.010014278914809</v>
      </c>
      <c r="J205" s="20">
        <v>38.263988576868158</v>
      </c>
      <c r="K205" s="482">
        <v>765.12569252736785</v>
      </c>
      <c r="L205" s="20">
        <v>57.141949994937526</v>
      </c>
      <c r="M205" s="20">
        <v>0</v>
      </c>
      <c r="N205" s="20">
        <v>0</v>
      </c>
      <c r="O205" s="20">
        <v>67.424350309376493</v>
      </c>
      <c r="P205" s="20">
        <v>312.07750400116959</v>
      </c>
      <c r="Q205" s="20">
        <v>434.13</v>
      </c>
      <c r="R205" s="20">
        <v>0</v>
      </c>
      <c r="S205" s="20">
        <v>31.019029363818227</v>
      </c>
      <c r="T205" s="20">
        <v>33.811122084721568</v>
      </c>
      <c r="U205" s="482">
        <v>935.60395575402356</v>
      </c>
      <c r="V205" s="482">
        <v>1700.7296482813913</v>
      </c>
      <c r="W205" s="483">
        <v>-1516.36</v>
      </c>
      <c r="X205" s="483">
        <v>184.36964828139139</v>
      </c>
      <c r="Y205" s="15">
        <v>351.27750200000003</v>
      </c>
      <c r="Z205" s="15">
        <v>0</v>
      </c>
      <c r="AA205" s="15">
        <v>10.803685345060684</v>
      </c>
      <c r="AB205" s="15">
        <v>15.230012426132674</v>
      </c>
      <c r="AC205" s="15">
        <v>0</v>
      </c>
      <c r="AD205" s="483">
        <v>377.31119977119334</v>
      </c>
      <c r="AE205" s="15">
        <v>-0.01</v>
      </c>
      <c r="AF205" s="15">
        <v>-26.8</v>
      </c>
      <c r="AG205" s="15">
        <v>-25.086934792955738</v>
      </c>
      <c r="AH205" s="15">
        <v>241.6163027259216</v>
      </c>
      <c r="AI205" s="15">
        <v>14.072828037264825</v>
      </c>
      <c r="AJ205" s="15">
        <v>-29.8</v>
      </c>
      <c r="AK205" s="15">
        <v>-11.42</v>
      </c>
      <c r="AL205" s="15">
        <v>-15.193763974181472</v>
      </c>
      <c r="AM205" s="15">
        <v>-3.9400000000000004</v>
      </c>
      <c r="AN205" s="15">
        <v>29.973831992385776</v>
      </c>
      <c r="AO205" s="15">
        <v>-1.3950937153533265</v>
      </c>
      <c r="AP205" s="483">
        <v>168.27717027308165</v>
      </c>
      <c r="AQ205" s="479">
        <v>729.95801832566644</v>
      </c>
      <c r="AR205" s="484">
        <v>-28.232631556997106</v>
      </c>
      <c r="AS205" s="484">
        <v>701.72538676866952</v>
      </c>
      <c r="AT205" s="484">
        <v>200.20176834345551</v>
      </c>
      <c r="AU205" s="480">
        <v>901.92715511212509</v>
      </c>
    </row>
    <row r="206" spans="1:47">
      <c r="A206" s="439">
        <v>624</v>
      </c>
      <c r="B206" s="414">
        <v>8</v>
      </c>
      <c r="C206" s="432" t="s">
        <v>220</v>
      </c>
      <c r="D206" s="20">
        <v>5001</v>
      </c>
      <c r="E206" s="20">
        <v>416.07029994001203</v>
      </c>
      <c r="F206" s="20">
        <v>69.071697660467905</v>
      </c>
      <c r="G206" s="20">
        <v>553.56748250349926</v>
      </c>
      <c r="H206" s="20">
        <v>523.17935212957411</v>
      </c>
      <c r="I206" s="20">
        <v>57.548362327534491</v>
      </c>
      <c r="J206" s="20">
        <v>46.095266946610678</v>
      </c>
      <c r="K206" s="482">
        <v>1665.5324615076981</v>
      </c>
      <c r="L206" s="20">
        <v>68.531124347677093</v>
      </c>
      <c r="M206" s="20">
        <v>22.077999999999999</v>
      </c>
      <c r="N206" s="20">
        <v>19.414033593281342</v>
      </c>
      <c r="O206" s="20">
        <v>96.780659868026405</v>
      </c>
      <c r="P206" s="20">
        <v>53.596222270760983</v>
      </c>
      <c r="Q206" s="20">
        <v>0</v>
      </c>
      <c r="R206" s="20">
        <v>12.00136772645471</v>
      </c>
      <c r="S206" s="20">
        <v>28.365852493977254</v>
      </c>
      <c r="T206" s="20">
        <v>44.02042174898353</v>
      </c>
      <c r="U206" s="482">
        <v>344.78768204916139</v>
      </c>
      <c r="V206" s="482">
        <v>2010.3201435568594</v>
      </c>
      <c r="W206" s="483">
        <v>-1516.36</v>
      </c>
      <c r="X206" s="483">
        <v>493.96014355685952</v>
      </c>
      <c r="Y206" s="15">
        <v>0</v>
      </c>
      <c r="Z206" s="15">
        <v>0</v>
      </c>
      <c r="AA206" s="15">
        <v>6.6349109028576896</v>
      </c>
      <c r="AB206" s="15">
        <v>18.63046007630318</v>
      </c>
      <c r="AC206" s="15">
        <v>0</v>
      </c>
      <c r="AD206" s="483">
        <v>25.265370979160867</v>
      </c>
      <c r="AE206" s="15">
        <v>-0.01</v>
      </c>
      <c r="AF206" s="15">
        <v>-26.800000000000004</v>
      </c>
      <c r="AG206" s="15">
        <v>-20.508843731253748</v>
      </c>
      <c r="AH206" s="15">
        <v>145.14875905126797</v>
      </c>
      <c r="AI206" s="15">
        <v>125.99666589776974</v>
      </c>
      <c r="AJ206" s="15">
        <v>-29.800000000000004</v>
      </c>
      <c r="AK206" s="15">
        <v>-11.42</v>
      </c>
      <c r="AL206" s="15">
        <v>-18.619045113653559</v>
      </c>
      <c r="AM206" s="15">
        <v>-3.94</v>
      </c>
      <c r="AN206" s="15">
        <v>26.937198188133902</v>
      </c>
      <c r="AO206" s="15">
        <v>1.5939738454293728</v>
      </c>
      <c r="AP206" s="483">
        <v>184.83870813769369</v>
      </c>
      <c r="AQ206" s="479">
        <v>704.06422267371408</v>
      </c>
      <c r="AR206" s="484">
        <v>155.85808860108088</v>
      </c>
      <c r="AS206" s="484">
        <v>859.92231127479511</v>
      </c>
      <c r="AT206" s="484">
        <v>82.282816735487941</v>
      </c>
      <c r="AU206" s="480">
        <v>942.20512801028303</v>
      </c>
    </row>
    <row r="207" spans="1:47">
      <c r="A207" s="439">
        <v>625</v>
      </c>
      <c r="B207" s="414">
        <v>17</v>
      </c>
      <c r="C207" s="432" t="s">
        <v>221</v>
      </c>
      <c r="D207" s="20">
        <v>2976</v>
      </c>
      <c r="E207" s="20">
        <v>457.2713541666667</v>
      </c>
      <c r="F207" s="20">
        <v>59.604072580645152</v>
      </c>
      <c r="G207" s="20">
        <v>569.97297043010758</v>
      </c>
      <c r="H207" s="20">
        <v>592.189314516129</v>
      </c>
      <c r="I207" s="20">
        <v>56.804838709677426</v>
      </c>
      <c r="J207" s="20">
        <v>42.965685483870963</v>
      </c>
      <c r="K207" s="482">
        <v>1778.808235887097</v>
      </c>
      <c r="L207" s="20">
        <v>70.55569299900138</v>
      </c>
      <c r="M207" s="20">
        <v>0</v>
      </c>
      <c r="N207" s="20">
        <v>0</v>
      </c>
      <c r="O207" s="20">
        <v>83.961680107526874</v>
      </c>
      <c r="P207" s="20">
        <v>150.81651583982247</v>
      </c>
      <c r="Q207" s="20">
        <v>0</v>
      </c>
      <c r="R207" s="20">
        <v>0</v>
      </c>
      <c r="S207" s="20">
        <v>29.713155289931549</v>
      </c>
      <c r="T207" s="20">
        <v>41.851672547043009</v>
      </c>
      <c r="U207" s="482">
        <v>376.89871678332526</v>
      </c>
      <c r="V207" s="482">
        <v>2155.7069526704222</v>
      </c>
      <c r="W207" s="483">
        <v>-1516.36</v>
      </c>
      <c r="X207" s="483">
        <v>639.3469526704223</v>
      </c>
      <c r="Y207" s="15">
        <v>58.567523999999999</v>
      </c>
      <c r="Z207" s="15">
        <v>0</v>
      </c>
      <c r="AA207" s="15">
        <v>9.2416781434417459</v>
      </c>
      <c r="AB207" s="15">
        <v>17.613703303746181</v>
      </c>
      <c r="AC207" s="15">
        <v>0</v>
      </c>
      <c r="AD207" s="483">
        <v>85.422905447187929</v>
      </c>
      <c r="AE207" s="15">
        <v>-0.01</v>
      </c>
      <c r="AF207" s="15">
        <v>-26.8</v>
      </c>
      <c r="AG207" s="15">
        <v>-22.473054435483871</v>
      </c>
      <c r="AH207" s="15">
        <v>291.083320763926</v>
      </c>
      <c r="AI207" s="15">
        <v>142.15461536696267</v>
      </c>
      <c r="AJ207" s="15">
        <v>-29.8</v>
      </c>
      <c r="AK207" s="15">
        <v>-11.42</v>
      </c>
      <c r="AL207" s="15">
        <v>-27.817721816281896</v>
      </c>
      <c r="AM207" s="15">
        <v>-3.9400000000000004</v>
      </c>
      <c r="AN207" s="15">
        <v>23.607629801090766</v>
      </c>
      <c r="AO207" s="15">
        <v>1.7863917371829248</v>
      </c>
      <c r="AP207" s="483">
        <v>332.63118141739653</v>
      </c>
      <c r="AQ207" s="479">
        <v>1057.4010395350067</v>
      </c>
      <c r="AR207" s="484">
        <v>227.36300140470908</v>
      </c>
      <c r="AS207" s="484">
        <v>1284.7640409397161</v>
      </c>
      <c r="AT207" s="484">
        <v>140.40147233056723</v>
      </c>
      <c r="AU207" s="480">
        <v>1425.1655132702833</v>
      </c>
    </row>
    <row r="208" spans="1:47">
      <c r="A208" s="439">
        <v>626</v>
      </c>
      <c r="B208" s="414">
        <v>17</v>
      </c>
      <c r="C208" s="432" t="s">
        <v>222</v>
      </c>
      <c r="D208" s="20">
        <v>4702</v>
      </c>
      <c r="E208" s="20">
        <v>321.1597022543599</v>
      </c>
      <c r="F208" s="20">
        <v>85.377039557635044</v>
      </c>
      <c r="G208" s="20">
        <v>483.26689068481494</v>
      </c>
      <c r="H208" s="20">
        <v>516.08418119948954</v>
      </c>
      <c r="I208" s="20">
        <v>58.810991067630788</v>
      </c>
      <c r="J208" s="20">
        <v>39.280127605274352</v>
      </c>
      <c r="K208" s="482">
        <v>1503.9789323692046</v>
      </c>
      <c r="L208" s="20">
        <v>85.853675026093669</v>
      </c>
      <c r="M208" s="20">
        <v>0</v>
      </c>
      <c r="N208" s="20">
        <v>0</v>
      </c>
      <c r="O208" s="20">
        <v>60.673032752020411</v>
      </c>
      <c r="P208" s="20">
        <v>230.08967329077277</v>
      </c>
      <c r="Q208" s="20">
        <v>0</v>
      </c>
      <c r="R208" s="20">
        <v>0</v>
      </c>
      <c r="S208" s="20">
        <v>32.742259001679372</v>
      </c>
      <c r="T208" s="20">
        <v>50.346182298312776</v>
      </c>
      <c r="U208" s="482">
        <v>459.70482236887904</v>
      </c>
      <c r="V208" s="482">
        <v>1963.6837547380837</v>
      </c>
      <c r="W208" s="483">
        <v>-1516.36</v>
      </c>
      <c r="X208" s="483">
        <v>447.32375473808384</v>
      </c>
      <c r="Y208" s="15">
        <v>127.21540700000004</v>
      </c>
      <c r="Z208" s="15">
        <v>0</v>
      </c>
      <c r="AA208" s="15">
        <v>13.109081155005606</v>
      </c>
      <c r="AB208" s="15">
        <v>20.225669230176148</v>
      </c>
      <c r="AC208" s="15">
        <v>0</v>
      </c>
      <c r="AD208" s="483">
        <v>160.55015738518179</v>
      </c>
      <c r="AE208" s="15">
        <v>-0.01</v>
      </c>
      <c r="AF208" s="15">
        <v>-26.8</v>
      </c>
      <c r="AG208" s="15">
        <v>-35.212650999574649</v>
      </c>
      <c r="AH208" s="15">
        <v>-172.32555572549117</v>
      </c>
      <c r="AI208" s="15">
        <v>-108.8923134670255</v>
      </c>
      <c r="AJ208" s="15">
        <v>-29.8</v>
      </c>
      <c r="AK208" s="15">
        <v>-11.42</v>
      </c>
      <c r="AL208" s="15">
        <v>-17.43522721166768</v>
      </c>
      <c r="AM208" s="15">
        <v>-3.9400000000000004</v>
      </c>
      <c r="AN208" s="15">
        <v>59.619444322116145</v>
      </c>
      <c r="AO208" s="15">
        <v>3.946078139788141</v>
      </c>
      <c r="AP208" s="483">
        <v>-346.01022494185474</v>
      </c>
      <c r="AQ208" s="479">
        <v>261.86368718141091</v>
      </c>
      <c r="AR208" s="484">
        <v>543.38388539490677</v>
      </c>
      <c r="AS208" s="484">
        <v>805.24757257631757</v>
      </c>
      <c r="AT208" s="484">
        <v>153.33136428974922</v>
      </c>
      <c r="AU208" s="480">
        <v>958.57893686606678</v>
      </c>
    </row>
    <row r="209" spans="1:47">
      <c r="A209" s="439">
        <v>630</v>
      </c>
      <c r="B209" s="414">
        <v>17</v>
      </c>
      <c r="C209" s="432" t="s">
        <v>223</v>
      </c>
      <c r="D209" s="20">
        <v>1641</v>
      </c>
      <c r="E209" s="20">
        <v>727.62154783668495</v>
      </c>
      <c r="F209" s="20">
        <v>108.09367458866544</v>
      </c>
      <c r="G209" s="20">
        <v>667.97977452772705</v>
      </c>
      <c r="H209" s="20">
        <v>636.11009140767828</v>
      </c>
      <c r="I209" s="20">
        <v>53.267422303473488</v>
      </c>
      <c r="J209" s="20">
        <v>42.602321755027425</v>
      </c>
      <c r="K209" s="482">
        <v>2235.6748324192567</v>
      </c>
      <c r="L209" s="20">
        <v>65.29063009888219</v>
      </c>
      <c r="M209" s="20">
        <v>0</v>
      </c>
      <c r="N209" s="20">
        <v>0</v>
      </c>
      <c r="O209" s="20">
        <v>176.24592321755028</v>
      </c>
      <c r="P209" s="20">
        <v>407.63861683395317</v>
      </c>
      <c r="Q209" s="20">
        <v>0</v>
      </c>
      <c r="R209" s="20">
        <v>0</v>
      </c>
      <c r="S209" s="20">
        <v>41.83313859588587</v>
      </c>
      <c r="T209" s="20">
        <v>39.959031078610607</v>
      </c>
      <c r="U209" s="482">
        <v>730.96733982488217</v>
      </c>
      <c r="V209" s="482">
        <v>2966.6421722441391</v>
      </c>
      <c r="W209" s="483">
        <v>-1516.36</v>
      </c>
      <c r="X209" s="483">
        <v>1450.2821722441392</v>
      </c>
      <c r="Y209" s="15">
        <v>329.360027</v>
      </c>
      <c r="Z209" s="15">
        <v>0</v>
      </c>
      <c r="AA209" s="15">
        <v>18.970807430792917</v>
      </c>
      <c r="AB209" s="15">
        <v>17.170092593334619</v>
      </c>
      <c r="AC209" s="15">
        <v>2.2502555500732617</v>
      </c>
      <c r="AD209" s="483">
        <v>367.75118257420075</v>
      </c>
      <c r="AE209" s="15">
        <v>-0.01</v>
      </c>
      <c r="AF209" s="15">
        <v>-26.8</v>
      </c>
      <c r="AG209" s="15">
        <v>-9.6198598415600252</v>
      </c>
      <c r="AH209" s="15">
        <v>-129.72363831338609</v>
      </c>
      <c r="AI209" s="15">
        <v>-191.95518705158329</v>
      </c>
      <c r="AJ209" s="15">
        <v>-29.8</v>
      </c>
      <c r="AK209" s="15">
        <v>-11.42</v>
      </c>
      <c r="AL209" s="15">
        <v>-39.11791777160807</v>
      </c>
      <c r="AM209" s="15">
        <v>-3.94</v>
      </c>
      <c r="AN209" s="15">
        <v>19.63307562559805</v>
      </c>
      <c r="AO209" s="15">
        <v>-7.6115643618281954</v>
      </c>
      <c r="AP209" s="483">
        <v>-434.10509171436769</v>
      </c>
      <c r="AQ209" s="479">
        <v>1383.9282631039723</v>
      </c>
      <c r="AR209" s="484">
        <v>422.73636749790495</v>
      </c>
      <c r="AS209" s="484">
        <v>1806.6646306018772</v>
      </c>
      <c r="AT209" s="484">
        <v>136.73928848658238</v>
      </c>
      <c r="AU209" s="480">
        <v>1943.4039190884596</v>
      </c>
    </row>
    <row r="210" spans="1:47">
      <c r="A210" s="439">
        <v>631</v>
      </c>
      <c r="B210" s="414">
        <v>2</v>
      </c>
      <c r="C210" s="432" t="s">
        <v>224</v>
      </c>
      <c r="D210" s="20">
        <v>1919</v>
      </c>
      <c r="E210" s="20">
        <v>430.05906201146433</v>
      </c>
      <c r="F210" s="20">
        <v>58.379656070870247</v>
      </c>
      <c r="G210" s="20">
        <v>496.16178738926521</v>
      </c>
      <c r="H210" s="20">
        <v>494.50786868160498</v>
      </c>
      <c r="I210" s="20">
        <v>58.155956227201663</v>
      </c>
      <c r="J210" s="20">
        <v>44.556440854611779</v>
      </c>
      <c r="K210" s="482">
        <v>1581.8207712350184</v>
      </c>
      <c r="L210" s="20">
        <v>51.744509144972646</v>
      </c>
      <c r="M210" s="20">
        <v>0</v>
      </c>
      <c r="N210" s="20">
        <v>0</v>
      </c>
      <c r="O210" s="20">
        <v>65.61684210526316</v>
      </c>
      <c r="P210" s="20">
        <v>61.81494673360973</v>
      </c>
      <c r="Q210" s="20">
        <v>0</v>
      </c>
      <c r="R210" s="20">
        <v>0</v>
      </c>
      <c r="S210" s="20">
        <v>29.372637601763451</v>
      </c>
      <c r="T210" s="20">
        <v>35.577678044120205</v>
      </c>
      <c r="U210" s="482">
        <v>244.12661362972921</v>
      </c>
      <c r="V210" s="482">
        <v>1825.9473848647476</v>
      </c>
      <c r="W210" s="483">
        <v>-1516.36</v>
      </c>
      <c r="X210" s="483">
        <v>309.58738486474772</v>
      </c>
      <c r="Y210" s="15">
        <v>0</v>
      </c>
      <c r="Z210" s="15">
        <v>0</v>
      </c>
      <c r="AA210" s="15">
        <v>6.6173883993833247</v>
      </c>
      <c r="AB210" s="15">
        <v>8.8173946612968148</v>
      </c>
      <c r="AC210" s="15">
        <v>0</v>
      </c>
      <c r="AD210" s="483">
        <v>15.434783060680139</v>
      </c>
      <c r="AE210" s="15">
        <v>-0.01</v>
      </c>
      <c r="AF210" s="15">
        <v>-26.8</v>
      </c>
      <c r="AG210" s="15">
        <v>-15.167660239708182</v>
      </c>
      <c r="AH210" s="15">
        <v>74.104605987206426</v>
      </c>
      <c r="AI210" s="15">
        <v>87.119142181905715</v>
      </c>
      <c r="AJ210" s="15">
        <v>-29.8</v>
      </c>
      <c r="AK210" s="15">
        <v>-11.42</v>
      </c>
      <c r="AL210" s="15">
        <v>-17.239094098684824</v>
      </c>
      <c r="AM210" s="15">
        <v>-3.94</v>
      </c>
      <c r="AN210" s="15">
        <v>42.198854600356135</v>
      </c>
      <c r="AO210" s="15">
        <v>3.1600094334995479</v>
      </c>
      <c r="AP210" s="483">
        <v>98.465857864574801</v>
      </c>
      <c r="AQ210" s="479">
        <v>423.48802579000267</v>
      </c>
      <c r="AR210" s="484">
        <v>372.701120921604</v>
      </c>
      <c r="AS210" s="484">
        <v>796.18914671160655</v>
      </c>
      <c r="AT210" s="484">
        <v>97.80296504510433</v>
      </c>
      <c r="AU210" s="480">
        <v>893.99211175671087</v>
      </c>
    </row>
    <row r="211" spans="1:47">
      <c r="A211" s="439">
        <v>635</v>
      </c>
      <c r="B211" s="414">
        <v>6</v>
      </c>
      <c r="C211" s="432" t="s">
        <v>225</v>
      </c>
      <c r="D211" s="20">
        <v>6238</v>
      </c>
      <c r="E211" s="20">
        <v>357.48973068291116</v>
      </c>
      <c r="F211" s="20">
        <v>74.830714972747671</v>
      </c>
      <c r="G211" s="20">
        <v>463.0342946457198</v>
      </c>
      <c r="H211" s="20">
        <v>460.72378326386661</v>
      </c>
      <c r="I211" s="20">
        <v>59.058659826867583</v>
      </c>
      <c r="J211" s="20">
        <v>45.231470022443084</v>
      </c>
      <c r="K211" s="482">
        <v>1460.3686534145559</v>
      </c>
      <c r="L211" s="20">
        <v>44.940071909081823</v>
      </c>
      <c r="M211" s="20">
        <v>0</v>
      </c>
      <c r="N211" s="20">
        <v>0</v>
      </c>
      <c r="O211" s="20">
        <v>77.904386021160633</v>
      </c>
      <c r="P211" s="20">
        <v>74.211648102337136</v>
      </c>
      <c r="Q211" s="20">
        <v>0</v>
      </c>
      <c r="R211" s="20">
        <v>0</v>
      </c>
      <c r="S211" s="20">
        <v>30.814265778410466</v>
      </c>
      <c r="T211" s="20">
        <v>39.046801592390729</v>
      </c>
      <c r="U211" s="482">
        <v>266.91717340338079</v>
      </c>
      <c r="V211" s="482">
        <v>1727.2858268179366</v>
      </c>
      <c r="W211" s="483">
        <v>-1516.36</v>
      </c>
      <c r="X211" s="483">
        <v>210.9258268179367</v>
      </c>
      <c r="Y211" s="15">
        <v>26.321124000000001</v>
      </c>
      <c r="Z211" s="15">
        <v>0</v>
      </c>
      <c r="AA211" s="15">
        <v>9.4739897938473696</v>
      </c>
      <c r="AB211" s="15">
        <v>17.66358468736713</v>
      </c>
      <c r="AC211" s="15">
        <v>0</v>
      </c>
      <c r="AD211" s="483">
        <v>53.458698481214491</v>
      </c>
      <c r="AE211" s="15">
        <v>-0.01</v>
      </c>
      <c r="AF211" s="15">
        <v>-26.8</v>
      </c>
      <c r="AG211" s="15">
        <v>-27.369894196857967</v>
      </c>
      <c r="AH211" s="15">
        <v>-18.342867047600123</v>
      </c>
      <c r="AI211" s="15">
        <v>-4.3005668702592166</v>
      </c>
      <c r="AJ211" s="15">
        <v>-29.8</v>
      </c>
      <c r="AK211" s="15">
        <v>-11.420000000000002</v>
      </c>
      <c r="AL211" s="15">
        <v>-11.3687843161636</v>
      </c>
      <c r="AM211" s="15">
        <v>-3.9400000000000004</v>
      </c>
      <c r="AN211" s="15">
        <v>49.4240172767269</v>
      </c>
      <c r="AO211" s="15">
        <v>-0.85430024700045515</v>
      </c>
      <c r="AP211" s="483">
        <v>-88.522395401154455</v>
      </c>
      <c r="AQ211" s="479">
        <v>175.86212989799674</v>
      </c>
      <c r="AR211" s="484">
        <v>349.2062195186441</v>
      </c>
      <c r="AS211" s="484">
        <v>525.06834941664079</v>
      </c>
      <c r="AT211" s="484">
        <v>141.16823943022376</v>
      </c>
      <c r="AU211" s="480">
        <v>666.23658884686461</v>
      </c>
    </row>
    <row r="212" spans="1:47">
      <c r="A212" s="439">
        <v>636</v>
      </c>
      <c r="B212" s="414">
        <v>2</v>
      </c>
      <c r="C212" s="432" t="s">
        <v>226</v>
      </c>
      <c r="D212" s="20">
        <v>8011</v>
      </c>
      <c r="E212" s="20">
        <v>431.80206466109104</v>
      </c>
      <c r="F212" s="20">
        <v>74.584486331294457</v>
      </c>
      <c r="G212" s="20">
        <v>610.24721383098233</v>
      </c>
      <c r="H212" s="20">
        <v>590.59373611284479</v>
      </c>
      <c r="I212" s="20">
        <v>56.556105355136687</v>
      </c>
      <c r="J212" s="20">
        <v>45.623763575084254</v>
      </c>
      <c r="K212" s="482">
        <v>1809.4073698664338</v>
      </c>
      <c r="L212" s="20">
        <v>59.909296945632754</v>
      </c>
      <c r="M212" s="20">
        <v>0</v>
      </c>
      <c r="N212" s="20">
        <v>0</v>
      </c>
      <c r="O212" s="20">
        <v>105.606840594183</v>
      </c>
      <c r="P212" s="20">
        <v>77.297479476449496</v>
      </c>
      <c r="Q212" s="20">
        <v>0</v>
      </c>
      <c r="R212" s="20">
        <v>0</v>
      </c>
      <c r="S212" s="20">
        <v>42.101760113828234</v>
      </c>
      <c r="T212" s="20">
        <v>42.29877096076229</v>
      </c>
      <c r="U212" s="482">
        <v>327.21414809085576</v>
      </c>
      <c r="V212" s="482">
        <v>2136.6215179572896</v>
      </c>
      <c r="W212" s="483">
        <v>-1516.36</v>
      </c>
      <c r="X212" s="483">
        <v>620.2615179572897</v>
      </c>
      <c r="Y212" s="15">
        <v>0</v>
      </c>
      <c r="Z212" s="15">
        <v>0</v>
      </c>
      <c r="AA212" s="15">
        <v>10.196555563243743</v>
      </c>
      <c r="AB212" s="15">
        <v>18.276303318359616</v>
      </c>
      <c r="AC212" s="15">
        <v>0</v>
      </c>
      <c r="AD212" s="483">
        <v>28.472858881603361</v>
      </c>
      <c r="AE212" s="15">
        <v>-0.01</v>
      </c>
      <c r="AF212" s="15">
        <v>-26.8</v>
      </c>
      <c r="AG212" s="15">
        <v>-33.999834290350769</v>
      </c>
      <c r="AH212" s="15">
        <v>91.912839441548854</v>
      </c>
      <c r="AI212" s="15">
        <v>-4.3021599448085226</v>
      </c>
      <c r="AJ212" s="15">
        <v>-29.8</v>
      </c>
      <c r="AK212" s="15">
        <v>-11.42</v>
      </c>
      <c r="AL212" s="15">
        <v>-22.62485194189863</v>
      </c>
      <c r="AM212" s="15">
        <v>-3.94</v>
      </c>
      <c r="AN212" s="15">
        <v>19.608714747568836</v>
      </c>
      <c r="AO212" s="15">
        <v>-1.014613860073498</v>
      </c>
      <c r="AP212" s="483">
        <v>-26.129905848013728</v>
      </c>
      <c r="AQ212" s="479">
        <v>622.60447099087935</v>
      </c>
      <c r="AR212" s="484">
        <v>422.32639712654526</v>
      </c>
      <c r="AS212" s="484">
        <v>1044.9308681174248</v>
      </c>
      <c r="AT212" s="484">
        <v>166.87441744637141</v>
      </c>
      <c r="AU212" s="480">
        <v>1211.8052855637961</v>
      </c>
    </row>
    <row r="213" spans="1:47">
      <c r="A213" s="439">
        <v>638</v>
      </c>
      <c r="B213" s="414">
        <v>1</v>
      </c>
      <c r="C213" s="432" t="s">
        <v>227</v>
      </c>
      <c r="D213" s="20">
        <v>51737</v>
      </c>
      <c r="E213" s="20">
        <v>463.10291841428767</v>
      </c>
      <c r="F213" s="20">
        <v>91.66799466532656</v>
      </c>
      <c r="G213" s="20">
        <v>557.82275566809051</v>
      </c>
      <c r="H213" s="20">
        <v>526.93976032626551</v>
      </c>
      <c r="I213" s="20">
        <v>56.958289811933433</v>
      </c>
      <c r="J213" s="20">
        <v>49.444252082648781</v>
      </c>
      <c r="K213" s="482">
        <v>1745.9359709685525</v>
      </c>
      <c r="L213" s="20">
        <v>64.195125180816987</v>
      </c>
      <c r="M213" s="20">
        <v>22.077999999999999</v>
      </c>
      <c r="N213" s="20">
        <v>80.455621740727139</v>
      </c>
      <c r="O213" s="20">
        <v>183.29732299901423</v>
      </c>
      <c r="P213" s="20">
        <v>10.451759146989223</v>
      </c>
      <c r="Q213" s="20">
        <v>0</v>
      </c>
      <c r="R213" s="20">
        <v>10.452957844482674</v>
      </c>
      <c r="S213" s="20">
        <v>28.395915571921837</v>
      </c>
      <c r="T213" s="20">
        <v>45.467052786207169</v>
      </c>
      <c r="U213" s="482">
        <v>444.79375527015924</v>
      </c>
      <c r="V213" s="482">
        <v>2190.7297262387119</v>
      </c>
      <c r="W213" s="483">
        <v>-1516.36</v>
      </c>
      <c r="X213" s="483">
        <v>674.36972623871202</v>
      </c>
      <c r="Y213" s="15">
        <v>0</v>
      </c>
      <c r="Z213" s="15">
        <v>0</v>
      </c>
      <c r="AA213" s="15">
        <v>13.04839496193271</v>
      </c>
      <c r="AB213" s="15">
        <v>21.986312216075284</v>
      </c>
      <c r="AC213" s="15">
        <v>4.2018845229763251</v>
      </c>
      <c r="AD213" s="483">
        <v>39.23659170098432</v>
      </c>
      <c r="AE213" s="15">
        <v>-0.01</v>
      </c>
      <c r="AF213" s="15">
        <v>-26.8</v>
      </c>
      <c r="AG213" s="15">
        <v>-48.598174376171798</v>
      </c>
      <c r="AH213" s="15">
        <v>280.69982777852545</v>
      </c>
      <c r="AI213" s="15">
        <v>70.07168722384381</v>
      </c>
      <c r="AJ213" s="15">
        <v>-29.8</v>
      </c>
      <c r="AK213" s="15">
        <v>-11.42</v>
      </c>
      <c r="AL213" s="15">
        <v>-19.412242457086027</v>
      </c>
      <c r="AM213" s="15">
        <v>-3.94</v>
      </c>
      <c r="AN213" s="15">
        <v>24.265372244820764</v>
      </c>
      <c r="AO213" s="15">
        <v>-2.537458994974628</v>
      </c>
      <c r="AP213" s="483">
        <v>228.77901141895754</v>
      </c>
      <c r="AQ213" s="479">
        <v>942.38532935865385</v>
      </c>
      <c r="AR213" s="484">
        <v>-45.82912581398616</v>
      </c>
      <c r="AS213" s="484">
        <v>896.55620354466748</v>
      </c>
      <c r="AT213" s="484">
        <v>93.615741759973901</v>
      </c>
      <c r="AU213" s="480">
        <v>990.17194530464144</v>
      </c>
    </row>
    <row r="214" spans="1:47">
      <c r="A214" s="439">
        <v>678</v>
      </c>
      <c r="B214" s="414">
        <v>17</v>
      </c>
      <c r="C214" s="432" t="s">
        <v>228</v>
      </c>
      <c r="D214" s="20">
        <v>23571</v>
      </c>
      <c r="E214" s="20">
        <v>407.11525730770865</v>
      </c>
      <c r="F214" s="20">
        <v>85.948239786177922</v>
      </c>
      <c r="G214" s="20">
        <v>597.42856900428501</v>
      </c>
      <c r="H214" s="20">
        <v>599.29389334351526</v>
      </c>
      <c r="I214" s="20">
        <v>56.731682151796697</v>
      </c>
      <c r="J214" s="20">
        <v>44.562757201646093</v>
      </c>
      <c r="K214" s="482">
        <v>1791.0803987951294</v>
      </c>
      <c r="L214" s="20">
        <v>82.124813856383369</v>
      </c>
      <c r="M214" s="20">
        <v>0</v>
      </c>
      <c r="N214" s="20">
        <v>0</v>
      </c>
      <c r="O214" s="20">
        <v>87.476943702006707</v>
      </c>
      <c r="P214" s="20">
        <v>35.511774764877764</v>
      </c>
      <c r="Q214" s="20">
        <v>0</v>
      </c>
      <c r="R214" s="20">
        <v>0</v>
      </c>
      <c r="S214" s="20">
        <v>25.963424159147522</v>
      </c>
      <c r="T214" s="20">
        <v>53.312247995418097</v>
      </c>
      <c r="U214" s="482">
        <v>284.38920447783346</v>
      </c>
      <c r="V214" s="482">
        <v>2075.469603272963</v>
      </c>
      <c r="W214" s="483">
        <v>-1516.36</v>
      </c>
      <c r="X214" s="483">
        <v>559.10960327296311</v>
      </c>
      <c r="Y214" s="15">
        <v>28.079000666666669</v>
      </c>
      <c r="Z214" s="15">
        <v>0</v>
      </c>
      <c r="AA214" s="15">
        <v>15.919597654411453</v>
      </c>
      <c r="AB214" s="15">
        <v>19.79223516033932</v>
      </c>
      <c r="AC214" s="15">
        <v>0</v>
      </c>
      <c r="AD214" s="483">
        <v>63.790833481417444</v>
      </c>
      <c r="AE214" s="15">
        <v>-0.01</v>
      </c>
      <c r="AF214" s="15">
        <v>-26.8</v>
      </c>
      <c r="AG214" s="15">
        <v>-44.224322790717402</v>
      </c>
      <c r="AH214" s="15">
        <v>64.263225614765474</v>
      </c>
      <c r="AI214" s="15">
        <v>-4.3167290012122068</v>
      </c>
      <c r="AJ214" s="15">
        <v>-29.8</v>
      </c>
      <c r="AK214" s="15">
        <v>-11.42</v>
      </c>
      <c r="AL214" s="15">
        <v>-12.805471894298126</v>
      </c>
      <c r="AM214" s="15">
        <v>-3.9400000000000004</v>
      </c>
      <c r="AN214" s="15">
        <v>43.294504424317118</v>
      </c>
      <c r="AO214" s="15">
        <v>2.9528556909579042</v>
      </c>
      <c r="AP214" s="483">
        <v>-26.545937956187256</v>
      </c>
      <c r="AQ214" s="479">
        <v>596.35449879819328</v>
      </c>
      <c r="AR214" s="484">
        <v>-4.9326014295543628</v>
      </c>
      <c r="AS214" s="484">
        <v>591.42189736863895</v>
      </c>
      <c r="AT214" s="484">
        <v>81.401638003818121</v>
      </c>
      <c r="AU214" s="480">
        <v>672.82353537245706</v>
      </c>
    </row>
    <row r="215" spans="1:47">
      <c r="A215" s="439">
        <v>680</v>
      </c>
      <c r="B215" s="414">
        <v>2</v>
      </c>
      <c r="C215" s="432" t="s">
        <v>229</v>
      </c>
      <c r="D215" s="20">
        <v>25738</v>
      </c>
      <c r="E215" s="20">
        <v>485.06509518999144</v>
      </c>
      <c r="F215" s="20">
        <v>84.152776439505772</v>
      </c>
      <c r="G215" s="20">
        <v>521.01538114849643</v>
      </c>
      <c r="H215" s="20">
        <v>441.91353718237622</v>
      </c>
      <c r="I215" s="20">
        <v>57.588844510062941</v>
      </c>
      <c r="J215" s="20">
        <v>49.999559017794695</v>
      </c>
      <c r="K215" s="482">
        <v>1639.7351934882274</v>
      </c>
      <c r="L215" s="20">
        <v>57.889776292081578</v>
      </c>
      <c r="M215" s="20">
        <v>0</v>
      </c>
      <c r="N215" s="20">
        <v>0</v>
      </c>
      <c r="O215" s="20">
        <v>268.23713264433911</v>
      </c>
      <c r="P215" s="20">
        <v>1.565479582503625</v>
      </c>
      <c r="Q215" s="20">
        <v>0</v>
      </c>
      <c r="R215" s="20">
        <v>0</v>
      </c>
      <c r="S215" s="20">
        <v>33.009339276401732</v>
      </c>
      <c r="T215" s="20">
        <v>47.486346031807713</v>
      </c>
      <c r="U215" s="482">
        <v>408.18807382713373</v>
      </c>
      <c r="V215" s="482">
        <v>2047.923267315361</v>
      </c>
      <c r="W215" s="483">
        <v>-1516.36</v>
      </c>
      <c r="X215" s="483">
        <v>531.56326731536114</v>
      </c>
      <c r="Y215" s="15">
        <v>0</v>
      </c>
      <c r="Z215" s="15">
        <v>0</v>
      </c>
      <c r="AA215" s="15">
        <v>14.045471181305491</v>
      </c>
      <c r="AB215" s="15">
        <v>16.730686696770054</v>
      </c>
      <c r="AC215" s="15">
        <v>13.548430899962751</v>
      </c>
      <c r="AD215" s="483">
        <v>44.324588778038297</v>
      </c>
      <c r="AE215" s="15">
        <v>-0.01</v>
      </c>
      <c r="AF215" s="15">
        <v>-26.8</v>
      </c>
      <c r="AG215" s="15">
        <v>-49.780620883518537</v>
      </c>
      <c r="AH215" s="15">
        <v>30.58425632281639</v>
      </c>
      <c r="AI215" s="15">
        <v>-4.0959915821333475</v>
      </c>
      <c r="AJ215" s="15">
        <v>-29.8</v>
      </c>
      <c r="AK215" s="15">
        <v>-11.42</v>
      </c>
      <c r="AL215" s="15">
        <v>-11.814732143470858</v>
      </c>
      <c r="AM215" s="15">
        <v>-3.94</v>
      </c>
      <c r="AN215" s="15">
        <v>53.742811556253571</v>
      </c>
      <c r="AO215" s="15">
        <v>1.5913952218029019</v>
      </c>
      <c r="AP215" s="483">
        <v>-55.482881508249889</v>
      </c>
      <c r="AQ215" s="479">
        <v>520.4049745851496</v>
      </c>
      <c r="AR215" s="484">
        <v>25.259516256854603</v>
      </c>
      <c r="AS215" s="484">
        <v>545.66449084200406</v>
      </c>
      <c r="AT215" s="484">
        <v>76.265545556067039</v>
      </c>
      <c r="AU215" s="480">
        <v>621.93003639807114</v>
      </c>
    </row>
    <row r="216" spans="1:47">
      <c r="A216" s="439">
        <v>681</v>
      </c>
      <c r="B216" s="414">
        <v>10</v>
      </c>
      <c r="C216" s="432" t="s">
        <v>230</v>
      </c>
      <c r="D216" s="20">
        <v>3246</v>
      </c>
      <c r="E216" s="20">
        <v>281.29372766481828</v>
      </c>
      <c r="F216" s="20">
        <v>48.894011090573009</v>
      </c>
      <c r="G216" s="20">
        <v>463.40494146642021</v>
      </c>
      <c r="H216" s="20">
        <v>350.81722735674674</v>
      </c>
      <c r="I216" s="20">
        <v>60.399926062846582</v>
      </c>
      <c r="J216" s="20">
        <v>41.767082563154645</v>
      </c>
      <c r="K216" s="482">
        <v>1246.5769162045594</v>
      </c>
      <c r="L216" s="20">
        <v>69.868632430282361</v>
      </c>
      <c r="M216" s="20">
        <v>0</v>
      </c>
      <c r="N216" s="20">
        <v>0</v>
      </c>
      <c r="O216" s="20">
        <v>126.6800123228589</v>
      </c>
      <c r="P216" s="20">
        <v>142.35677309222783</v>
      </c>
      <c r="Q216" s="20">
        <v>0</v>
      </c>
      <c r="R216" s="20">
        <v>0</v>
      </c>
      <c r="S216" s="20">
        <v>41.126014872092803</v>
      </c>
      <c r="T216" s="20">
        <v>40.885942441979878</v>
      </c>
      <c r="U216" s="482">
        <v>420.91737515944186</v>
      </c>
      <c r="V216" s="482">
        <v>1667.4942913640014</v>
      </c>
      <c r="W216" s="483">
        <v>-1516.36</v>
      </c>
      <c r="X216" s="483">
        <v>151.13429136400146</v>
      </c>
      <c r="Y216" s="15">
        <v>62.657666333333339</v>
      </c>
      <c r="Z216" s="15">
        <v>0</v>
      </c>
      <c r="AA216" s="15">
        <v>12.189232057226812</v>
      </c>
      <c r="AB216" s="15">
        <v>22.216041277677487</v>
      </c>
      <c r="AC216" s="15">
        <v>0</v>
      </c>
      <c r="AD216" s="483">
        <v>97.062939668237632</v>
      </c>
      <c r="AE216" s="15">
        <v>-0.01</v>
      </c>
      <c r="AF216" s="15">
        <v>-26.8</v>
      </c>
      <c r="AG216" s="15">
        <v>-42.952270995070855</v>
      </c>
      <c r="AH216" s="15">
        <v>103.4839181706549</v>
      </c>
      <c r="AI216" s="15">
        <v>52.979812683085868</v>
      </c>
      <c r="AJ216" s="15">
        <v>-29.8</v>
      </c>
      <c r="AK216" s="15">
        <v>-11.42</v>
      </c>
      <c r="AL216" s="15">
        <v>-14.789623971575264</v>
      </c>
      <c r="AM216" s="15">
        <v>-3.94</v>
      </c>
      <c r="AN216" s="15">
        <v>33.495411667116763</v>
      </c>
      <c r="AO216" s="15">
        <v>3.4935524600432961</v>
      </c>
      <c r="AP216" s="483">
        <v>60.0008000142547</v>
      </c>
      <c r="AQ216" s="479">
        <v>308.19803104649378</v>
      </c>
      <c r="AR216" s="484">
        <v>374.86211252638549</v>
      </c>
      <c r="AS216" s="484">
        <v>683.06014357287927</v>
      </c>
      <c r="AT216" s="484">
        <v>198.62765042748782</v>
      </c>
      <c r="AU216" s="480">
        <v>881.68779400036715</v>
      </c>
    </row>
    <row r="217" spans="1:47">
      <c r="A217" s="439">
        <v>683</v>
      </c>
      <c r="B217" s="414">
        <v>19</v>
      </c>
      <c r="C217" s="432" t="s">
        <v>231</v>
      </c>
      <c r="D217" s="20">
        <v>3570</v>
      </c>
      <c r="E217" s="20">
        <v>395.94319607843141</v>
      </c>
      <c r="F217" s="20">
        <v>78.452773109243694</v>
      </c>
      <c r="G217" s="20">
        <v>596.16262745098038</v>
      </c>
      <c r="H217" s="20">
        <v>691.1197647058824</v>
      </c>
      <c r="I217" s="20">
        <v>56.419697478991601</v>
      </c>
      <c r="J217" s="20">
        <v>40.136140056022406</v>
      </c>
      <c r="K217" s="482">
        <v>1858.2341988795517</v>
      </c>
      <c r="L217" s="20">
        <v>62.421409647299555</v>
      </c>
      <c r="M217" s="20">
        <v>0</v>
      </c>
      <c r="N217" s="20">
        <v>0</v>
      </c>
      <c r="O217" s="20">
        <v>38.578039215686275</v>
      </c>
      <c r="P217" s="20">
        <v>798.86630237071961</v>
      </c>
      <c r="Q217" s="20">
        <v>0</v>
      </c>
      <c r="R217" s="20">
        <v>0</v>
      </c>
      <c r="S217" s="20">
        <v>36.592153843815026</v>
      </c>
      <c r="T217" s="20">
        <v>35.345550653594778</v>
      </c>
      <c r="U217" s="482">
        <v>971.80345573111515</v>
      </c>
      <c r="V217" s="482">
        <v>2830.0376546106668</v>
      </c>
      <c r="W217" s="483">
        <v>-1516.36</v>
      </c>
      <c r="X217" s="483">
        <v>1313.6776546106669</v>
      </c>
      <c r="Y217" s="15">
        <v>356.12453900000003</v>
      </c>
      <c r="Z217" s="15">
        <v>0</v>
      </c>
      <c r="AA217" s="15">
        <v>13.117864096749226</v>
      </c>
      <c r="AB217" s="15">
        <v>15.414619824208973</v>
      </c>
      <c r="AC217" s="15">
        <v>0</v>
      </c>
      <c r="AD217" s="483">
        <v>384.65702292095818</v>
      </c>
      <c r="AE217" s="15">
        <v>-0.01</v>
      </c>
      <c r="AF217" s="15">
        <v>-26.8</v>
      </c>
      <c r="AG217" s="15">
        <v>-26.465663865546219</v>
      </c>
      <c r="AH217" s="15">
        <v>-36.168076720537378</v>
      </c>
      <c r="AI217" s="15">
        <v>4.8947264673286499</v>
      </c>
      <c r="AJ217" s="15">
        <v>-29.8</v>
      </c>
      <c r="AK217" s="15">
        <v>-11.42</v>
      </c>
      <c r="AL217" s="15">
        <v>-49.526391697739314</v>
      </c>
      <c r="AM217" s="15">
        <v>-3.94</v>
      </c>
      <c r="AN217" s="15">
        <v>48.508107183577494</v>
      </c>
      <c r="AO217" s="15">
        <v>1.5757847653317762</v>
      </c>
      <c r="AP217" s="483">
        <v>-132.89151386758502</v>
      </c>
      <c r="AQ217" s="479">
        <v>1565.44316366404</v>
      </c>
      <c r="AR217" s="484">
        <v>721.93779265524608</v>
      </c>
      <c r="AS217" s="484">
        <v>2287.3809563192867</v>
      </c>
      <c r="AT217" s="484">
        <v>167.68445269540001</v>
      </c>
      <c r="AU217" s="480">
        <v>2455.0654090146868</v>
      </c>
    </row>
    <row r="218" spans="1:47">
      <c r="A218" s="439">
        <v>684</v>
      </c>
      <c r="B218" s="414">
        <v>4</v>
      </c>
      <c r="C218" s="432" t="s">
        <v>232</v>
      </c>
      <c r="D218" s="20">
        <v>38968</v>
      </c>
      <c r="E218" s="20">
        <v>386.84536979059743</v>
      </c>
      <c r="F218" s="20">
        <v>68.279762882365006</v>
      </c>
      <c r="G218" s="20">
        <v>468.14248614247583</v>
      </c>
      <c r="H218" s="20">
        <v>453.3007529254773</v>
      </c>
      <c r="I218" s="20">
        <v>58.870862245945382</v>
      </c>
      <c r="J218" s="20">
        <v>48.75938693286799</v>
      </c>
      <c r="K218" s="482">
        <v>1484.1986209197289</v>
      </c>
      <c r="L218" s="20">
        <v>63.366748734488205</v>
      </c>
      <c r="M218" s="20">
        <v>0</v>
      </c>
      <c r="N218" s="20">
        <v>0</v>
      </c>
      <c r="O218" s="20">
        <v>185.85233730240196</v>
      </c>
      <c r="P218" s="20">
        <v>10.515708552850839</v>
      </c>
      <c r="Q218" s="20">
        <v>0</v>
      </c>
      <c r="R218" s="20">
        <v>0</v>
      </c>
      <c r="S218" s="20">
        <v>37.046343887702562</v>
      </c>
      <c r="T218" s="20">
        <v>44.832605492540885</v>
      </c>
      <c r="U218" s="482">
        <v>341.61374396998445</v>
      </c>
      <c r="V218" s="482">
        <v>1825.8123648897133</v>
      </c>
      <c r="W218" s="483">
        <v>-1516.36</v>
      </c>
      <c r="X218" s="483">
        <v>309.45236488971341</v>
      </c>
      <c r="Y218" s="15">
        <v>0</v>
      </c>
      <c r="Z218" s="15">
        <v>0</v>
      </c>
      <c r="AA218" s="15">
        <v>14.347503835898342</v>
      </c>
      <c r="AB218" s="15">
        <v>19.682306377975966</v>
      </c>
      <c r="AC218" s="15">
        <v>0.10052621035792986</v>
      </c>
      <c r="AD218" s="483">
        <v>34.13033642423224</v>
      </c>
      <c r="AE218" s="15">
        <v>-0.01</v>
      </c>
      <c r="AF218" s="15">
        <v>-26.8</v>
      </c>
      <c r="AG218" s="15">
        <v>-34.841424946109633</v>
      </c>
      <c r="AH218" s="15">
        <v>-8.3243630965063407</v>
      </c>
      <c r="AI218" s="15">
        <v>-4.1940628948345555</v>
      </c>
      <c r="AJ218" s="15">
        <v>-29.800000000000004</v>
      </c>
      <c r="AK218" s="15">
        <v>-11.42</v>
      </c>
      <c r="AL218" s="15">
        <v>-5.4781428565401349</v>
      </c>
      <c r="AM218" s="15">
        <v>-3.9399999999999995</v>
      </c>
      <c r="AN218" s="15">
        <v>47.962053657482727</v>
      </c>
      <c r="AO218" s="15">
        <v>-0.64175386664527967</v>
      </c>
      <c r="AP218" s="483">
        <v>-81.227694003153204</v>
      </c>
      <c r="AQ218" s="479">
        <v>262.35500731079242</v>
      </c>
      <c r="AR218" s="484">
        <v>-9.3464755663243331</v>
      </c>
      <c r="AS218" s="484">
        <v>253.0085317444682</v>
      </c>
      <c r="AT218" s="484">
        <v>130.31445770101183</v>
      </c>
      <c r="AU218" s="480">
        <v>383.32298944548006</v>
      </c>
    </row>
    <row r="219" spans="1:47">
      <c r="A219" s="439">
        <v>686</v>
      </c>
      <c r="B219" s="414">
        <v>11</v>
      </c>
      <c r="C219" s="432" t="s">
        <v>233</v>
      </c>
      <c r="D219" s="20">
        <v>2935</v>
      </c>
      <c r="E219" s="20">
        <v>239.30793867120957</v>
      </c>
      <c r="F219" s="20">
        <v>57.255822827938673</v>
      </c>
      <c r="G219" s="20">
        <v>422.54689948892673</v>
      </c>
      <c r="H219" s="20">
        <v>411.08539011925041</v>
      </c>
      <c r="I219" s="20">
        <v>60.712422487223165</v>
      </c>
      <c r="J219" s="20">
        <v>42.060562180579218</v>
      </c>
      <c r="K219" s="482">
        <v>1232.9690357751278</v>
      </c>
      <c r="L219" s="20">
        <v>70.993370959755012</v>
      </c>
      <c r="M219" s="20">
        <v>0</v>
      </c>
      <c r="N219" s="20">
        <v>0</v>
      </c>
      <c r="O219" s="20">
        <v>82.453165247018745</v>
      </c>
      <c r="P219" s="20">
        <v>151.61520343682162</v>
      </c>
      <c r="Q219" s="20">
        <v>0</v>
      </c>
      <c r="R219" s="20">
        <v>0</v>
      </c>
      <c r="S219" s="20">
        <v>26.162123833834872</v>
      </c>
      <c r="T219" s="20">
        <v>41.708710675752414</v>
      </c>
      <c r="U219" s="482">
        <v>372.93257415318266</v>
      </c>
      <c r="V219" s="482">
        <v>1605.9016099283106</v>
      </c>
      <c r="W219" s="483">
        <v>-1516.36</v>
      </c>
      <c r="X219" s="483">
        <v>89.541609928310663</v>
      </c>
      <c r="Y219" s="15">
        <v>123.39790350000003</v>
      </c>
      <c r="Z219" s="15">
        <v>0</v>
      </c>
      <c r="AA219" s="15">
        <v>11.521349219780182</v>
      </c>
      <c r="AB219" s="15">
        <v>21.461324765193719</v>
      </c>
      <c r="AC219" s="15">
        <v>0</v>
      </c>
      <c r="AD219" s="483">
        <v>156.38057748497394</v>
      </c>
      <c r="AE219" s="15">
        <v>-0.01</v>
      </c>
      <c r="AF219" s="15">
        <v>-26.8</v>
      </c>
      <c r="AG219" s="15">
        <v>-46.192701073253829</v>
      </c>
      <c r="AH219" s="15">
        <v>-61.61688875967053</v>
      </c>
      <c r="AI219" s="15">
        <v>-50.727513266404372</v>
      </c>
      <c r="AJ219" s="15">
        <v>-29.8</v>
      </c>
      <c r="AK219" s="15">
        <v>-11.419999999999998</v>
      </c>
      <c r="AL219" s="15">
        <v>-12.470269852998392</v>
      </c>
      <c r="AM219" s="15">
        <v>-3.94</v>
      </c>
      <c r="AN219" s="15">
        <v>26.656397363336328</v>
      </c>
      <c r="AO219" s="15">
        <v>2.1431807065910213</v>
      </c>
      <c r="AP219" s="483">
        <v>-217.91779488239976</v>
      </c>
      <c r="AQ219" s="479">
        <v>28.004392530884843</v>
      </c>
      <c r="AR219" s="484">
        <v>547.93616772626501</v>
      </c>
      <c r="AS219" s="484">
        <v>575.94056025714974</v>
      </c>
      <c r="AT219" s="484">
        <v>171.91069450847252</v>
      </c>
      <c r="AU219" s="480">
        <v>747.85125476562223</v>
      </c>
    </row>
    <row r="220" spans="1:47">
      <c r="A220" s="439">
        <v>687</v>
      </c>
      <c r="B220" s="414">
        <v>11</v>
      </c>
      <c r="C220" s="432" t="s">
        <v>234</v>
      </c>
      <c r="D220" s="20">
        <v>1413</v>
      </c>
      <c r="E220" s="20">
        <v>217.47087756546358</v>
      </c>
      <c r="F220" s="20">
        <v>46.249936305732483</v>
      </c>
      <c r="G220" s="20">
        <v>300.11315640481246</v>
      </c>
      <c r="H220" s="20">
        <v>354.98475583864121</v>
      </c>
      <c r="I220" s="20">
        <v>62.300297239915068</v>
      </c>
      <c r="J220" s="20">
        <v>39.421861288039629</v>
      </c>
      <c r="K220" s="482">
        <v>1020.5408846426045</v>
      </c>
      <c r="L220" s="20">
        <v>81.646584733899331</v>
      </c>
      <c r="M220" s="20">
        <v>0</v>
      </c>
      <c r="N220" s="20">
        <v>0</v>
      </c>
      <c r="O220" s="20">
        <v>48.73446567586695</v>
      </c>
      <c r="P220" s="20">
        <v>672.45596064327412</v>
      </c>
      <c r="Q220" s="20">
        <v>0</v>
      </c>
      <c r="R220" s="20">
        <v>0</v>
      </c>
      <c r="S220" s="20">
        <v>33.032283673489125</v>
      </c>
      <c r="T220" s="20">
        <v>41.961679641424873</v>
      </c>
      <c r="U220" s="482">
        <v>877.83097436795435</v>
      </c>
      <c r="V220" s="482">
        <v>1898.3718590105589</v>
      </c>
      <c r="W220" s="483">
        <v>-1516.36</v>
      </c>
      <c r="X220" s="483">
        <v>382.01185901055896</v>
      </c>
      <c r="Y220" s="15">
        <v>356.31600200000003</v>
      </c>
      <c r="Z220" s="15">
        <v>0</v>
      </c>
      <c r="AA220" s="15">
        <v>12.763847665050594</v>
      </c>
      <c r="AB220" s="15">
        <v>18.450156727367862</v>
      </c>
      <c r="AC220" s="15">
        <v>0</v>
      </c>
      <c r="AD220" s="483">
        <v>387.5300063924185</v>
      </c>
      <c r="AE220" s="15">
        <v>-0.01</v>
      </c>
      <c r="AF220" s="15">
        <v>-26.8</v>
      </c>
      <c r="AG220" s="15">
        <v>-38.150444090587399</v>
      </c>
      <c r="AH220" s="15">
        <v>57.474574627625081</v>
      </c>
      <c r="AI220" s="15">
        <v>-35.509427896046326</v>
      </c>
      <c r="AJ220" s="15">
        <v>-29.8</v>
      </c>
      <c r="AK220" s="15">
        <v>-11.42</v>
      </c>
      <c r="AL220" s="15">
        <v>-22.401162158189813</v>
      </c>
      <c r="AM220" s="15">
        <v>-3.9400000000000004</v>
      </c>
      <c r="AN220" s="15">
        <v>66.969917876049834</v>
      </c>
      <c r="AO220" s="15">
        <v>3.4023831584701982</v>
      </c>
      <c r="AP220" s="483">
        <v>-43.924158482678429</v>
      </c>
      <c r="AQ220" s="479">
        <v>725.61770692029904</v>
      </c>
      <c r="AR220" s="484">
        <v>308.98202796009497</v>
      </c>
      <c r="AS220" s="484">
        <v>1034.599734880394</v>
      </c>
      <c r="AT220" s="484">
        <v>221.66282443256304</v>
      </c>
      <c r="AU220" s="480">
        <v>1256.2625593129569</v>
      </c>
    </row>
    <row r="221" spans="1:47">
      <c r="A221" s="439">
        <v>689</v>
      </c>
      <c r="B221" s="414">
        <v>9</v>
      </c>
      <c r="C221" s="432" t="s">
        <v>235</v>
      </c>
      <c r="D221" s="20">
        <v>3008</v>
      </c>
      <c r="E221" s="20">
        <v>227.66275930851066</v>
      </c>
      <c r="F221" s="20">
        <v>71.384720744680848</v>
      </c>
      <c r="G221" s="20">
        <v>329.83381648936171</v>
      </c>
      <c r="H221" s="20">
        <v>324.49260638297875</v>
      </c>
      <c r="I221" s="20">
        <v>61.934813829787231</v>
      </c>
      <c r="J221" s="20">
        <v>40.204614361702127</v>
      </c>
      <c r="K221" s="482">
        <v>1055.5133311170214</v>
      </c>
      <c r="L221" s="20">
        <v>98.578999795337992</v>
      </c>
      <c r="M221" s="20">
        <v>0</v>
      </c>
      <c r="N221" s="20">
        <v>0</v>
      </c>
      <c r="O221" s="20">
        <v>119.04300531914893</v>
      </c>
      <c r="P221" s="20">
        <v>96.477306057066656</v>
      </c>
      <c r="Q221" s="20">
        <v>0</v>
      </c>
      <c r="R221" s="20">
        <v>0</v>
      </c>
      <c r="S221" s="20">
        <v>37.369346873367085</v>
      </c>
      <c r="T221" s="20">
        <v>57.129614361702131</v>
      </c>
      <c r="U221" s="482">
        <v>408.59827240662275</v>
      </c>
      <c r="V221" s="482">
        <v>1464.1116035236441</v>
      </c>
      <c r="W221" s="483">
        <v>-1516.36</v>
      </c>
      <c r="X221" s="483">
        <v>-52.248396476355765</v>
      </c>
      <c r="Y221" s="15">
        <v>109.45637400000001</v>
      </c>
      <c r="Z221" s="15">
        <v>0</v>
      </c>
      <c r="AA221" s="15">
        <v>12.2886741480292</v>
      </c>
      <c r="AB221" s="15">
        <v>17.400806763249403</v>
      </c>
      <c r="AC221" s="15">
        <v>0</v>
      </c>
      <c r="AD221" s="483">
        <v>139.14585491127863</v>
      </c>
      <c r="AE221" s="15">
        <v>-0.01</v>
      </c>
      <c r="AF221" s="15">
        <v>-26.800000000000004</v>
      </c>
      <c r="AG221" s="15">
        <v>-38.354555634973401</v>
      </c>
      <c r="AH221" s="15">
        <v>457.71315009437819</v>
      </c>
      <c r="AI221" s="15">
        <v>261.98806341253288</v>
      </c>
      <c r="AJ221" s="15">
        <v>-29.800000000000004</v>
      </c>
      <c r="AK221" s="15">
        <v>-11.42</v>
      </c>
      <c r="AL221" s="15">
        <v>-19.781312688917449</v>
      </c>
      <c r="AM221" s="15">
        <v>-3.94</v>
      </c>
      <c r="AN221" s="15">
        <v>61.531107376652436</v>
      </c>
      <c r="AO221" s="15">
        <v>12.905259980168655</v>
      </c>
      <c r="AP221" s="483">
        <v>660.29171253984134</v>
      </c>
      <c r="AQ221" s="479">
        <v>747.18917097476424</v>
      </c>
      <c r="AR221" s="484">
        <v>166.41257517651445</v>
      </c>
      <c r="AS221" s="484">
        <v>913.60174615127869</v>
      </c>
      <c r="AT221" s="484">
        <v>151.28341822223942</v>
      </c>
      <c r="AU221" s="480">
        <v>1064.8851643735181</v>
      </c>
    </row>
    <row r="222" spans="1:47">
      <c r="A222" s="439">
        <v>691</v>
      </c>
      <c r="B222" s="414">
        <v>17</v>
      </c>
      <c r="C222" s="432" t="s">
        <v>236</v>
      </c>
      <c r="D222" s="20">
        <v>2556</v>
      </c>
      <c r="E222" s="20">
        <v>528.97493740219102</v>
      </c>
      <c r="F222" s="20">
        <v>131.49126760563379</v>
      </c>
      <c r="G222" s="20">
        <v>651.10917057902975</v>
      </c>
      <c r="H222" s="20">
        <v>546.29410798122069</v>
      </c>
      <c r="I222" s="20">
        <v>55.250234741784041</v>
      </c>
      <c r="J222" s="20">
        <v>41.179753521126763</v>
      </c>
      <c r="K222" s="482">
        <v>1954.299471830986</v>
      </c>
      <c r="L222" s="20">
        <v>42.259580971393262</v>
      </c>
      <c r="M222" s="20">
        <v>0</v>
      </c>
      <c r="N222" s="20">
        <v>0</v>
      </c>
      <c r="O222" s="20">
        <v>10.776494522691706</v>
      </c>
      <c r="P222" s="20">
        <v>153.01884430025123</v>
      </c>
      <c r="Q222" s="20">
        <v>0</v>
      </c>
      <c r="R222" s="20">
        <v>0</v>
      </c>
      <c r="S222" s="20">
        <v>32.500362841387854</v>
      </c>
      <c r="T222" s="20">
        <v>27.964331637976002</v>
      </c>
      <c r="U222" s="482">
        <v>266.51961427370003</v>
      </c>
      <c r="V222" s="482">
        <v>2220.819086104686</v>
      </c>
      <c r="W222" s="483">
        <v>-1516.36</v>
      </c>
      <c r="X222" s="483">
        <v>704.45908610468609</v>
      </c>
      <c r="Y222" s="15">
        <v>125.55942000000002</v>
      </c>
      <c r="Z222" s="15">
        <v>0</v>
      </c>
      <c r="AA222" s="15">
        <v>12.607662628877659</v>
      </c>
      <c r="AB222" s="15">
        <v>20.218289659681954</v>
      </c>
      <c r="AC222" s="15">
        <v>0</v>
      </c>
      <c r="AD222" s="483">
        <v>158.38537228855964</v>
      </c>
      <c r="AE222" s="15">
        <v>-0.01</v>
      </c>
      <c r="AF222" s="15">
        <v>-26.8</v>
      </c>
      <c r="AG222" s="15">
        <v>-17.458253129890455</v>
      </c>
      <c r="AH222" s="15">
        <v>211.40318794422782</v>
      </c>
      <c r="AI222" s="15">
        <v>-4.3590026547778518</v>
      </c>
      <c r="AJ222" s="15">
        <v>-29.8</v>
      </c>
      <c r="AK222" s="15">
        <v>-11.42</v>
      </c>
      <c r="AL222" s="15">
        <v>-36.666227310399798</v>
      </c>
      <c r="AM222" s="15">
        <v>-3.94</v>
      </c>
      <c r="AN222" s="15">
        <v>36.185247066047722</v>
      </c>
      <c r="AO222" s="15">
        <v>-0.6010010321860163</v>
      </c>
      <c r="AP222" s="483">
        <v>112.79395088302142</v>
      </c>
      <c r="AQ222" s="479">
        <v>975.63840927626711</v>
      </c>
      <c r="AR222" s="484">
        <v>717.79467185229271</v>
      </c>
      <c r="AS222" s="484">
        <v>1693.4330811285597</v>
      </c>
      <c r="AT222" s="484">
        <v>187.84824680276822</v>
      </c>
      <c r="AU222" s="480">
        <v>1881.281327931328</v>
      </c>
    </row>
    <row r="223" spans="1:47">
      <c r="A223" s="439">
        <v>694</v>
      </c>
      <c r="B223" s="414">
        <v>5</v>
      </c>
      <c r="C223" s="432" t="s">
        <v>237</v>
      </c>
      <c r="D223" s="20">
        <v>28643</v>
      </c>
      <c r="E223" s="20">
        <v>364.45052159340855</v>
      </c>
      <c r="F223" s="20">
        <v>83.76640575358725</v>
      </c>
      <c r="G223" s="20">
        <v>495.82815172991656</v>
      </c>
      <c r="H223" s="20">
        <v>516.36451419194918</v>
      </c>
      <c r="I223" s="20">
        <v>58.374692595049403</v>
      </c>
      <c r="J223" s="20">
        <v>49.84332646719966</v>
      </c>
      <c r="K223" s="482">
        <v>1568.6276123311106</v>
      </c>
      <c r="L223" s="20">
        <v>74.458549636513425</v>
      </c>
      <c r="M223" s="20">
        <v>0</v>
      </c>
      <c r="N223" s="20">
        <v>0</v>
      </c>
      <c r="O223" s="20">
        <v>160.04707607443356</v>
      </c>
      <c r="P223" s="20">
        <v>3.4882302201599491</v>
      </c>
      <c r="Q223" s="20">
        <v>0</v>
      </c>
      <c r="R223" s="20">
        <v>0</v>
      </c>
      <c r="S223" s="20">
        <v>32.052700507254279</v>
      </c>
      <c r="T223" s="20">
        <v>55.74826115164845</v>
      </c>
      <c r="U223" s="482">
        <v>325.79481759000964</v>
      </c>
      <c r="V223" s="482">
        <v>1894.4224299211203</v>
      </c>
      <c r="W223" s="483">
        <v>-1516.36</v>
      </c>
      <c r="X223" s="483">
        <v>378.06242992112038</v>
      </c>
      <c r="Y223" s="15">
        <v>0</v>
      </c>
      <c r="Z223" s="15">
        <v>0</v>
      </c>
      <c r="AA223" s="15">
        <v>13.731616085119981</v>
      </c>
      <c r="AB223" s="15">
        <v>20.824066746442202</v>
      </c>
      <c r="AC223" s="15">
        <v>1.5801934301254652</v>
      </c>
      <c r="AD223" s="483">
        <v>36.135876261687649</v>
      </c>
      <c r="AE223" s="15">
        <v>-0.01</v>
      </c>
      <c r="AF223" s="15">
        <v>-26.8</v>
      </c>
      <c r="AG223" s="15">
        <v>-73.04233601927173</v>
      </c>
      <c r="AH223" s="15">
        <v>-51.444134160249533</v>
      </c>
      <c r="AI223" s="15">
        <v>-4.1833270425589202</v>
      </c>
      <c r="AJ223" s="15">
        <v>-29.8</v>
      </c>
      <c r="AK223" s="15">
        <v>-11.42</v>
      </c>
      <c r="AL223" s="15">
        <v>-5.6720878516523037</v>
      </c>
      <c r="AM223" s="15">
        <v>-3.94</v>
      </c>
      <c r="AN223" s="15">
        <v>63.265653890426037</v>
      </c>
      <c r="AO223" s="15">
        <v>-2.3239497198188861</v>
      </c>
      <c r="AP223" s="483">
        <v>-149.11018090312535</v>
      </c>
      <c r="AQ223" s="479">
        <v>265.08812527968269</v>
      </c>
      <c r="AR223" s="484">
        <v>-3.1222260956388035</v>
      </c>
      <c r="AS223" s="484">
        <v>261.96589918404402</v>
      </c>
      <c r="AT223" s="484">
        <v>89.614616571725279</v>
      </c>
      <c r="AU223" s="480">
        <v>351.58051575576928</v>
      </c>
    </row>
    <row r="224" spans="1:47">
      <c r="A224" s="439">
        <v>697</v>
      </c>
      <c r="B224" s="414">
        <v>18</v>
      </c>
      <c r="C224" s="432" t="s">
        <v>238</v>
      </c>
      <c r="D224" s="20">
        <v>1163</v>
      </c>
      <c r="E224" s="20">
        <v>256.66959587274289</v>
      </c>
      <c r="F224" s="20">
        <v>48.164471195184866</v>
      </c>
      <c r="G224" s="20">
        <v>433.42320722269994</v>
      </c>
      <c r="H224" s="20">
        <v>326.38369733447979</v>
      </c>
      <c r="I224" s="20">
        <v>60.97939810834049</v>
      </c>
      <c r="J224" s="20">
        <v>38.436010318142728</v>
      </c>
      <c r="K224" s="482">
        <v>1164.0563800515908</v>
      </c>
      <c r="L224" s="20">
        <v>70.056128700964067</v>
      </c>
      <c r="M224" s="20">
        <v>0</v>
      </c>
      <c r="N224" s="20">
        <v>0</v>
      </c>
      <c r="O224" s="20">
        <v>72.744316423043855</v>
      </c>
      <c r="P224" s="20">
        <v>593.44024163825918</v>
      </c>
      <c r="Q224" s="20">
        <v>0</v>
      </c>
      <c r="R224" s="20">
        <v>0</v>
      </c>
      <c r="S224" s="20">
        <v>17.599167530957317</v>
      </c>
      <c r="T224" s="20">
        <v>49.361632272857555</v>
      </c>
      <c r="U224" s="482">
        <v>803.20148656608205</v>
      </c>
      <c r="V224" s="482">
        <v>1967.2578666176728</v>
      </c>
      <c r="W224" s="483">
        <v>-1516.36</v>
      </c>
      <c r="X224" s="483">
        <v>450.89786661767289</v>
      </c>
      <c r="Y224" s="15">
        <v>108.24545450000001</v>
      </c>
      <c r="Z224" s="15">
        <v>0</v>
      </c>
      <c r="AA224" s="15">
        <v>9.8178357933285696</v>
      </c>
      <c r="AB224" s="15">
        <v>19.489182453706</v>
      </c>
      <c r="AC224" s="15">
        <v>0</v>
      </c>
      <c r="AD224" s="483">
        <v>137.55247274703456</v>
      </c>
      <c r="AE224" s="15">
        <v>-0.01</v>
      </c>
      <c r="AF224" s="15">
        <v>-26.8</v>
      </c>
      <c r="AG224" s="15">
        <v>-22.695085984522784</v>
      </c>
      <c r="AH224" s="15">
        <v>-111.395123987161</v>
      </c>
      <c r="AI224" s="15">
        <v>-27.874842253913894</v>
      </c>
      <c r="AJ224" s="15">
        <v>-29.8</v>
      </c>
      <c r="AK224" s="15">
        <v>-11.42</v>
      </c>
      <c r="AL224" s="15">
        <v>-18.623405055117516</v>
      </c>
      <c r="AM224" s="15">
        <v>-3.9400000000000004</v>
      </c>
      <c r="AN224" s="15">
        <v>26.757053240399213</v>
      </c>
      <c r="AO224" s="15">
        <v>15.221137341613332</v>
      </c>
      <c r="AP224" s="483">
        <v>-214.32026669870262</v>
      </c>
      <c r="AQ224" s="479">
        <v>374.13007266600482</v>
      </c>
      <c r="AR224" s="484">
        <v>485.99360290635889</v>
      </c>
      <c r="AS224" s="484">
        <v>860.12367557236382</v>
      </c>
      <c r="AT224" s="484">
        <v>198.09137398978365</v>
      </c>
      <c r="AU224" s="480">
        <v>1058.2150495621474</v>
      </c>
    </row>
    <row r="225" spans="1:47">
      <c r="A225" s="439">
        <v>698</v>
      </c>
      <c r="B225" s="414">
        <v>19</v>
      </c>
      <c r="C225" s="432" t="s">
        <v>239</v>
      </c>
      <c r="D225" s="20">
        <v>65722</v>
      </c>
      <c r="E225" s="20">
        <v>478.77609080673142</v>
      </c>
      <c r="F225" s="20">
        <v>86.793199841757698</v>
      </c>
      <c r="G225" s="20">
        <v>518.13409938833274</v>
      </c>
      <c r="H225" s="20">
        <v>495.6705781929947</v>
      </c>
      <c r="I225" s="20">
        <v>57.370879766288304</v>
      </c>
      <c r="J225" s="20">
        <v>51.677203219622044</v>
      </c>
      <c r="K225" s="482">
        <v>1688.4220512157267</v>
      </c>
      <c r="L225" s="20">
        <v>63.889417072897025</v>
      </c>
      <c r="M225" s="20">
        <v>0</v>
      </c>
      <c r="N225" s="20">
        <v>0</v>
      </c>
      <c r="O225" s="20">
        <v>108.25001795441405</v>
      </c>
      <c r="P225" s="20">
        <v>95.246377915157822</v>
      </c>
      <c r="Q225" s="20">
        <v>0</v>
      </c>
      <c r="R225" s="20">
        <v>0</v>
      </c>
      <c r="S225" s="20">
        <v>21.036181425238397</v>
      </c>
      <c r="T225" s="20">
        <v>48.015248344034973</v>
      </c>
      <c r="U225" s="482">
        <v>336.43724271174221</v>
      </c>
      <c r="V225" s="482">
        <v>2024.859293927469</v>
      </c>
      <c r="W225" s="483">
        <v>-1516.36</v>
      </c>
      <c r="X225" s="483">
        <v>508.49929392746913</v>
      </c>
      <c r="Y225" s="15">
        <v>0</v>
      </c>
      <c r="Z225" s="15">
        <v>0</v>
      </c>
      <c r="AA225" s="15">
        <v>13.883539997678584</v>
      </c>
      <c r="AB225" s="15">
        <v>18.704881201864936</v>
      </c>
      <c r="AC225" s="15">
        <v>8.7358491851988305</v>
      </c>
      <c r="AD225" s="483">
        <v>41.324270384742348</v>
      </c>
      <c r="AE225" s="15">
        <v>-0.01</v>
      </c>
      <c r="AF225" s="15">
        <v>-26.8</v>
      </c>
      <c r="AG225" s="15">
        <v>-47.159880692918662</v>
      </c>
      <c r="AH225" s="15">
        <v>-276.47956806825789</v>
      </c>
      <c r="AI225" s="15">
        <v>-143.59133951541267</v>
      </c>
      <c r="AJ225" s="15">
        <v>-29.8</v>
      </c>
      <c r="AK225" s="15">
        <v>-11.42</v>
      </c>
      <c r="AL225" s="15">
        <v>-6.6823773383792524</v>
      </c>
      <c r="AM225" s="15">
        <v>-3.94</v>
      </c>
      <c r="AN225" s="15">
        <v>28.152413518683094</v>
      </c>
      <c r="AO225" s="15">
        <v>8.0795518770406787</v>
      </c>
      <c r="AP225" s="483">
        <v>-513.39120021924475</v>
      </c>
      <c r="AQ225" s="479">
        <v>36.432364092966736</v>
      </c>
      <c r="AR225" s="484">
        <v>272.19384796855059</v>
      </c>
      <c r="AS225" s="484">
        <v>308.62621206151732</v>
      </c>
      <c r="AT225" s="484">
        <v>83.972895113566153</v>
      </c>
      <c r="AU225" s="480">
        <v>392.59910717508347</v>
      </c>
    </row>
    <row r="226" spans="1:47">
      <c r="A226" s="439">
        <v>700</v>
      </c>
      <c r="B226" s="414">
        <v>9</v>
      </c>
      <c r="C226" s="432" t="s">
        <v>240</v>
      </c>
      <c r="D226" s="20">
        <v>4733</v>
      </c>
      <c r="E226" s="20">
        <v>244.85707162476231</v>
      </c>
      <c r="F226" s="20">
        <v>49.312698077329387</v>
      </c>
      <c r="G226" s="20">
        <v>395.5766786393408</v>
      </c>
      <c r="H226" s="20">
        <v>475.46847242763573</v>
      </c>
      <c r="I226" s="20">
        <v>60.632731882526933</v>
      </c>
      <c r="J226" s="20">
        <v>42.134430593703776</v>
      </c>
      <c r="K226" s="482">
        <v>1267.9820832452988</v>
      </c>
      <c r="L226" s="20">
        <v>77.230070257379822</v>
      </c>
      <c r="M226" s="20">
        <v>0</v>
      </c>
      <c r="N226" s="20">
        <v>0</v>
      </c>
      <c r="O226" s="20">
        <v>82.723118529473908</v>
      </c>
      <c r="P226" s="20">
        <v>164.36835032007286</v>
      </c>
      <c r="Q226" s="20">
        <v>0</v>
      </c>
      <c r="R226" s="20">
        <v>19.457511092330446</v>
      </c>
      <c r="S226" s="20">
        <v>29.790536713992726</v>
      </c>
      <c r="T226" s="20">
        <v>46.300693534755972</v>
      </c>
      <c r="U226" s="482">
        <v>419.87028044800576</v>
      </c>
      <c r="V226" s="482">
        <v>1687.8523636933046</v>
      </c>
      <c r="W226" s="483">
        <v>-1516.36</v>
      </c>
      <c r="X226" s="483">
        <v>171.4923636933047</v>
      </c>
      <c r="Y226" s="15">
        <v>5.3172969999999999</v>
      </c>
      <c r="Z226" s="15">
        <v>0</v>
      </c>
      <c r="AA226" s="15">
        <v>8.1847907550152428</v>
      </c>
      <c r="AB226" s="15">
        <v>20.867452854868741</v>
      </c>
      <c r="AC226" s="15">
        <v>0</v>
      </c>
      <c r="AD226" s="483">
        <v>34.369540609883977</v>
      </c>
      <c r="AE226" s="15">
        <v>-0.01</v>
      </c>
      <c r="AF226" s="15">
        <v>-26.8</v>
      </c>
      <c r="AG226" s="15">
        <v>-29.868185738432285</v>
      </c>
      <c r="AH226" s="15">
        <v>55.445669844850421</v>
      </c>
      <c r="AI226" s="15">
        <v>55.107996941001865</v>
      </c>
      <c r="AJ226" s="15">
        <v>-29.799999999999997</v>
      </c>
      <c r="AK226" s="15">
        <v>-11.42</v>
      </c>
      <c r="AL226" s="15">
        <v>-8.2043148027250172</v>
      </c>
      <c r="AM226" s="15">
        <v>-3.94</v>
      </c>
      <c r="AN226" s="15">
        <v>52.028741234915287</v>
      </c>
      <c r="AO226" s="15">
        <v>2.4086074840710814</v>
      </c>
      <c r="AP226" s="483">
        <v>51.208514963681367</v>
      </c>
      <c r="AQ226" s="479">
        <v>257.07041926687003</v>
      </c>
      <c r="AR226" s="484">
        <v>121.84661458314994</v>
      </c>
      <c r="AS226" s="484">
        <v>378.91703385001983</v>
      </c>
      <c r="AT226" s="484">
        <v>109.09673957440998</v>
      </c>
      <c r="AU226" s="480">
        <v>488.01377342442981</v>
      </c>
    </row>
    <row r="227" spans="1:47">
      <c r="A227" s="439">
        <v>702</v>
      </c>
      <c r="B227" s="414">
        <v>6</v>
      </c>
      <c r="C227" s="432" t="s">
        <v>241</v>
      </c>
      <c r="D227" s="20">
        <v>4039</v>
      </c>
      <c r="E227" s="20">
        <v>286.92956672443677</v>
      </c>
      <c r="F227" s="20">
        <v>53.162971032433767</v>
      </c>
      <c r="G227" s="20">
        <v>372.42199554345132</v>
      </c>
      <c r="H227" s="20">
        <v>389.34470908640753</v>
      </c>
      <c r="I227" s="20">
        <v>60.910522406536273</v>
      </c>
      <c r="J227" s="20">
        <v>39.700948254518444</v>
      </c>
      <c r="K227" s="482">
        <v>1202.4707130477841</v>
      </c>
      <c r="L227" s="20">
        <v>73.516810378234354</v>
      </c>
      <c r="M227" s="20">
        <v>0</v>
      </c>
      <c r="N227" s="20">
        <v>0</v>
      </c>
      <c r="O227" s="20">
        <v>70.145362713542951</v>
      </c>
      <c r="P227" s="20">
        <v>158.82191219252161</v>
      </c>
      <c r="Q227" s="20">
        <v>0</v>
      </c>
      <c r="R227" s="20">
        <v>0</v>
      </c>
      <c r="S227" s="20">
        <v>32.229173182484629</v>
      </c>
      <c r="T227" s="20">
        <v>51.410523644466451</v>
      </c>
      <c r="U227" s="482">
        <v>386.12378211125002</v>
      </c>
      <c r="V227" s="482">
        <v>1588.5944951590341</v>
      </c>
      <c r="W227" s="483">
        <v>-1516.36</v>
      </c>
      <c r="X227" s="483">
        <v>72.234495159034168</v>
      </c>
      <c r="Y227" s="15">
        <v>109.67135000000002</v>
      </c>
      <c r="Z227" s="15">
        <v>0</v>
      </c>
      <c r="AA227" s="15">
        <v>13.27045190081091</v>
      </c>
      <c r="AB227" s="15">
        <v>21.552745682254226</v>
      </c>
      <c r="AC227" s="15">
        <v>0</v>
      </c>
      <c r="AD227" s="483">
        <v>144.49454758306516</v>
      </c>
      <c r="AE227" s="15">
        <v>-0.01</v>
      </c>
      <c r="AF227" s="15">
        <v>-26.8</v>
      </c>
      <c r="AG227" s="15">
        <v>-16.680932780391188</v>
      </c>
      <c r="AH227" s="15">
        <v>156.38278659696567</v>
      </c>
      <c r="AI227" s="15">
        <v>5.3292945493600428</v>
      </c>
      <c r="AJ227" s="15">
        <v>-29.8</v>
      </c>
      <c r="AK227" s="15">
        <v>-11.42</v>
      </c>
      <c r="AL227" s="15">
        <v>-13.420288509915853</v>
      </c>
      <c r="AM227" s="15">
        <v>-3.94</v>
      </c>
      <c r="AN227" s="15">
        <v>59.686330783613073</v>
      </c>
      <c r="AO227" s="15">
        <v>6.2883670335121069</v>
      </c>
      <c r="AP227" s="483">
        <v>121.87555767314386</v>
      </c>
      <c r="AQ227" s="479">
        <v>338.60460041524317</v>
      </c>
      <c r="AR227" s="484">
        <v>281.21265890052621</v>
      </c>
      <c r="AS227" s="484">
        <v>619.81725931576932</v>
      </c>
      <c r="AT227" s="484">
        <v>164.82818063709311</v>
      </c>
      <c r="AU227" s="480">
        <v>784.64543995286249</v>
      </c>
    </row>
    <row r="228" spans="1:47">
      <c r="A228" s="439">
        <v>704</v>
      </c>
      <c r="B228" s="414">
        <v>2</v>
      </c>
      <c r="C228" s="432" t="s">
        <v>242</v>
      </c>
      <c r="D228" s="20">
        <v>6418</v>
      </c>
      <c r="E228" s="20">
        <v>575.91396229354939</v>
      </c>
      <c r="F228" s="20">
        <v>132.37224680585851</v>
      </c>
      <c r="G228" s="20">
        <v>704.36872078529143</v>
      </c>
      <c r="H228" s="20">
        <v>553.41601121844815</v>
      </c>
      <c r="I228" s="20">
        <v>54.382810844499843</v>
      </c>
      <c r="J228" s="20">
        <v>47.769331567466502</v>
      </c>
      <c r="K228" s="482">
        <v>2068.223083515114</v>
      </c>
      <c r="L228" s="20">
        <v>31.376669309311403</v>
      </c>
      <c r="M228" s="20">
        <v>0</v>
      </c>
      <c r="N228" s="20">
        <v>0</v>
      </c>
      <c r="O228" s="20">
        <v>63.763764412589595</v>
      </c>
      <c r="P228" s="20">
        <v>16.358865766740387</v>
      </c>
      <c r="Q228" s="20">
        <v>0</v>
      </c>
      <c r="R228" s="20">
        <v>0</v>
      </c>
      <c r="S228" s="20">
        <v>17.188310399867884</v>
      </c>
      <c r="T228" s="20">
        <v>25.062990936948168</v>
      </c>
      <c r="U228" s="482">
        <v>153.75060082545744</v>
      </c>
      <c r="V228" s="482">
        <v>2221.9736843405713</v>
      </c>
      <c r="W228" s="483">
        <v>-1516.36</v>
      </c>
      <c r="X228" s="483">
        <v>705.61368434057135</v>
      </c>
      <c r="Y228" s="15">
        <v>0</v>
      </c>
      <c r="Z228" s="15">
        <v>0</v>
      </c>
      <c r="AA228" s="15">
        <v>9.204937697205871</v>
      </c>
      <c r="AB228" s="15">
        <v>23.450592055338859</v>
      </c>
      <c r="AC228" s="15">
        <v>2.2453455303274539</v>
      </c>
      <c r="AD228" s="483">
        <v>34.900875282872185</v>
      </c>
      <c r="AE228" s="15">
        <v>-0.01</v>
      </c>
      <c r="AF228" s="15">
        <v>-26.8</v>
      </c>
      <c r="AG228" s="15">
        <v>-7.962416640698037</v>
      </c>
      <c r="AH228" s="15">
        <v>143.20186228671034</v>
      </c>
      <c r="AI228" s="15">
        <v>-4.2332969376433187</v>
      </c>
      <c r="AJ228" s="15">
        <v>-29.8</v>
      </c>
      <c r="AK228" s="15">
        <v>-11.42</v>
      </c>
      <c r="AL228" s="15">
        <v>-21.689775793964518</v>
      </c>
      <c r="AM228" s="15">
        <v>-3.94</v>
      </c>
      <c r="AN228" s="15">
        <v>16.310007580917279</v>
      </c>
      <c r="AO228" s="15">
        <v>-3.5263474119056624</v>
      </c>
      <c r="AP228" s="483">
        <v>46.390033083416064</v>
      </c>
      <c r="AQ228" s="479">
        <v>786.9045927068596</v>
      </c>
      <c r="AR228" s="484">
        <v>214.83969750385018</v>
      </c>
      <c r="AS228" s="484">
        <v>1001.74429021071</v>
      </c>
      <c r="AT228" s="484">
        <v>71.399277060854018</v>
      </c>
      <c r="AU228" s="480">
        <v>1073.1435672715641</v>
      </c>
    </row>
    <row r="229" spans="1:47">
      <c r="A229" s="439">
        <v>707</v>
      </c>
      <c r="B229" s="414">
        <v>12</v>
      </c>
      <c r="C229" s="432" t="s">
        <v>243</v>
      </c>
      <c r="D229" s="20">
        <v>1881</v>
      </c>
      <c r="E229" s="20">
        <v>126.02311004784691</v>
      </c>
      <c r="F229" s="20">
        <v>34.742775119617221</v>
      </c>
      <c r="G229" s="20">
        <v>276.48774587985116</v>
      </c>
      <c r="H229" s="20">
        <v>259.45607655502391</v>
      </c>
      <c r="I229" s="20">
        <v>63.787942583732054</v>
      </c>
      <c r="J229" s="20">
        <v>37.76533758639021</v>
      </c>
      <c r="K229" s="482">
        <v>798.26298777246154</v>
      </c>
      <c r="L229" s="20">
        <v>113.82346634543565</v>
      </c>
      <c r="M229" s="20">
        <v>0</v>
      </c>
      <c r="N229" s="20">
        <v>0</v>
      </c>
      <c r="O229" s="20">
        <v>93.091823498139291</v>
      </c>
      <c r="P229" s="20">
        <v>187.90069196692258</v>
      </c>
      <c r="Q229" s="20">
        <v>0</v>
      </c>
      <c r="R229" s="20">
        <v>55.881105794790003</v>
      </c>
      <c r="S229" s="20">
        <v>33.986734081140185</v>
      </c>
      <c r="T229" s="20">
        <v>62.57542707779551</v>
      </c>
      <c r="U229" s="482">
        <v>547.25924876422323</v>
      </c>
      <c r="V229" s="482">
        <v>1345.5222365366849</v>
      </c>
      <c r="W229" s="483">
        <v>-1516.36</v>
      </c>
      <c r="X229" s="483">
        <v>-170.83776346331501</v>
      </c>
      <c r="Y229" s="15">
        <v>145.03154300000003</v>
      </c>
      <c r="Z229" s="15">
        <v>0</v>
      </c>
      <c r="AA229" s="15">
        <v>10.661545215567971</v>
      </c>
      <c r="AB229" s="15">
        <v>23.304772423690554</v>
      </c>
      <c r="AC229" s="15">
        <v>0</v>
      </c>
      <c r="AD229" s="483">
        <v>178.99786063925853</v>
      </c>
      <c r="AE229" s="15">
        <v>-9.9999999999999985E-3</v>
      </c>
      <c r="AF229" s="15">
        <v>-26.8</v>
      </c>
      <c r="AG229" s="15">
        <v>-24.22960393407762</v>
      </c>
      <c r="AH229" s="15">
        <v>-113.03513938727617</v>
      </c>
      <c r="AI229" s="15">
        <v>-4.4042286009604652</v>
      </c>
      <c r="AJ229" s="15">
        <v>-29.8</v>
      </c>
      <c r="AK229" s="15">
        <v>-11.42</v>
      </c>
      <c r="AL229" s="15">
        <v>-13.826633625846755</v>
      </c>
      <c r="AM229" s="15">
        <v>-3.9400000000000004</v>
      </c>
      <c r="AN229" s="15">
        <v>64.30761992239654</v>
      </c>
      <c r="AO229" s="15">
        <v>24.565330582270768</v>
      </c>
      <c r="AP229" s="483">
        <v>-142.33265504349373</v>
      </c>
      <c r="AQ229" s="479">
        <v>-134.17255786755021</v>
      </c>
      <c r="AR229" s="484">
        <v>772.7569037408515</v>
      </c>
      <c r="AS229" s="484">
        <v>638.58434587330123</v>
      </c>
      <c r="AT229" s="484">
        <v>233.12140739383301</v>
      </c>
      <c r="AU229" s="480">
        <v>871.70575326713424</v>
      </c>
    </row>
    <row r="230" spans="1:47">
      <c r="A230" s="439">
        <v>710</v>
      </c>
      <c r="B230" s="414">
        <v>1</v>
      </c>
      <c r="C230" s="432" t="s">
        <v>244</v>
      </c>
      <c r="D230" s="20">
        <v>27036</v>
      </c>
      <c r="E230" s="20">
        <v>404.94798305962422</v>
      </c>
      <c r="F230" s="20">
        <v>85.982916111850855</v>
      </c>
      <c r="G230" s="20">
        <v>461.08006139961537</v>
      </c>
      <c r="H230" s="20">
        <v>462.31568131380379</v>
      </c>
      <c r="I230" s="20">
        <v>58.61381861222074</v>
      </c>
      <c r="J230" s="20">
        <v>46.833262316910776</v>
      </c>
      <c r="K230" s="482">
        <v>1519.7737228140256</v>
      </c>
      <c r="L230" s="20">
        <v>58.136260166595619</v>
      </c>
      <c r="M230" s="20">
        <v>22.077999999999999</v>
      </c>
      <c r="N230" s="20">
        <v>185.98975610297381</v>
      </c>
      <c r="O230" s="20">
        <v>122.47628495339546</v>
      </c>
      <c r="P230" s="20">
        <v>35.185619287768283</v>
      </c>
      <c r="Q230" s="20">
        <v>0</v>
      </c>
      <c r="R230" s="20">
        <v>20.696135523006362</v>
      </c>
      <c r="S230" s="20">
        <v>34.576650182899009</v>
      </c>
      <c r="T230" s="20">
        <v>39.837682719337181</v>
      </c>
      <c r="U230" s="482">
        <v>518.97638893597571</v>
      </c>
      <c r="V230" s="482">
        <v>2038.7501117500015</v>
      </c>
      <c r="W230" s="483">
        <v>-1516.36</v>
      </c>
      <c r="X230" s="483">
        <v>522.39011175000155</v>
      </c>
      <c r="Y230" s="15">
        <v>0</v>
      </c>
      <c r="Z230" s="15">
        <v>0</v>
      </c>
      <c r="AA230" s="15">
        <v>11.901388691648172</v>
      </c>
      <c r="AB230" s="15">
        <v>17.347591337777065</v>
      </c>
      <c r="AC230" s="15">
        <v>0</v>
      </c>
      <c r="AD230" s="483">
        <v>29.248980029425237</v>
      </c>
      <c r="AE230" s="15">
        <v>-0.01</v>
      </c>
      <c r="AF230" s="15">
        <v>-26.8</v>
      </c>
      <c r="AG230" s="15">
        <v>-41.590972281402571</v>
      </c>
      <c r="AH230" s="15">
        <v>-87.00499719288085</v>
      </c>
      <c r="AI230" s="15">
        <v>-4.2689220548054516</v>
      </c>
      <c r="AJ230" s="15">
        <v>-29.8</v>
      </c>
      <c r="AK230" s="15">
        <v>-11.42</v>
      </c>
      <c r="AL230" s="15">
        <v>-13.665127075373777</v>
      </c>
      <c r="AM230" s="15">
        <v>-3.94</v>
      </c>
      <c r="AN230" s="15">
        <v>24.200396606580565</v>
      </c>
      <c r="AO230" s="15">
        <v>-1.7257712500322286</v>
      </c>
      <c r="AP230" s="483">
        <v>-199.76539324791432</v>
      </c>
      <c r="AQ230" s="479">
        <v>351.87369853151245</v>
      </c>
      <c r="AR230" s="484">
        <v>279.25145245177276</v>
      </c>
      <c r="AS230" s="484">
        <v>631.12515098328504</v>
      </c>
      <c r="AT230" s="484">
        <v>113.39459137256054</v>
      </c>
      <c r="AU230" s="480">
        <v>744.51974235584555</v>
      </c>
    </row>
    <row r="231" spans="1:47">
      <c r="A231" s="439">
        <v>729</v>
      </c>
      <c r="B231" s="414">
        <v>13</v>
      </c>
      <c r="C231" s="432" t="s">
        <v>245</v>
      </c>
      <c r="D231" s="20">
        <v>8858</v>
      </c>
      <c r="E231" s="20">
        <v>309.2389162339129</v>
      </c>
      <c r="F231" s="20">
        <v>82.208019869044918</v>
      </c>
      <c r="G231" s="20">
        <v>463.37544479566492</v>
      </c>
      <c r="H231" s="20">
        <v>410.15617972454277</v>
      </c>
      <c r="I231" s="20">
        <v>59.635430119665841</v>
      </c>
      <c r="J231" s="20">
        <v>41.760002257846011</v>
      </c>
      <c r="K231" s="482">
        <v>1366.3739930006773</v>
      </c>
      <c r="L231" s="20">
        <v>95.36691292869989</v>
      </c>
      <c r="M231" s="20">
        <v>0</v>
      </c>
      <c r="N231" s="20">
        <v>0</v>
      </c>
      <c r="O231" s="20">
        <v>54.639882592007226</v>
      </c>
      <c r="P231" s="20">
        <v>116.67767753667188</v>
      </c>
      <c r="Q231" s="20">
        <v>0</v>
      </c>
      <c r="R231" s="20">
        <v>0</v>
      </c>
      <c r="S231" s="20">
        <v>29.126541607604523</v>
      </c>
      <c r="T231" s="20">
        <v>61.107405546775055</v>
      </c>
      <c r="U231" s="482">
        <v>356.91842021175853</v>
      </c>
      <c r="V231" s="482">
        <v>1723.2924132124358</v>
      </c>
      <c r="W231" s="483">
        <v>-1516.36</v>
      </c>
      <c r="X231" s="483">
        <v>206.9324132124359</v>
      </c>
      <c r="Y231" s="15">
        <v>52.461981666666674</v>
      </c>
      <c r="Z231" s="15">
        <v>0</v>
      </c>
      <c r="AA231" s="15">
        <v>12.811047568833382</v>
      </c>
      <c r="AB231" s="15">
        <v>21.798691568241679</v>
      </c>
      <c r="AC231" s="15">
        <v>0</v>
      </c>
      <c r="AD231" s="483">
        <v>87.071720803741741</v>
      </c>
      <c r="AE231" s="15">
        <v>-0.01</v>
      </c>
      <c r="AF231" s="15">
        <v>-26.8</v>
      </c>
      <c r="AG231" s="15">
        <v>-39.142942831338907</v>
      </c>
      <c r="AH231" s="15">
        <v>-57.18078661168154</v>
      </c>
      <c r="AI231" s="15">
        <v>-4.2825393127680931</v>
      </c>
      <c r="AJ231" s="15">
        <v>-29.800000000000004</v>
      </c>
      <c r="AK231" s="15">
        <v>-11.42</v>
      </c>
      <c r="AL231" s="15">
        <v>-16.233364148025789</v>
      </c>
      <c r="AM231" s="15">
        <v>-3.9399999999999995</v>
      </c>
      <c r="AN231" s="15">
        <v>64.309595555244073</v>
      </c>
      <c r="AO231" s="15">
        <v>7.503142365029011</v>
      </c>
      <c r="AP231" s="483">
        <v>-120.73689498354128</v>
      </c>
      <c r="AQ231" s="479">
        <v>173.26723903263638</v>
      </c>
      <c r="AR231" s="484">
        <v>576.47217739420921</v>
      </c>
      <c r="AS231" s="484">
        <v>749.73941642684576</v>
      </c>
      <c r="AT231" s="484">
        <v>158.44707959571528</v>
      </c>
      <c r="AU231" s="480">
        <v>908.18649602256107</v>
      </c>
    </row>
    <row r="232" spans="1:47">
      <c r="A232" s="439">
        <v>732</v>
      </c>
      <c r="B232" s="414">
        <v>19</v>
      </c>
      <c r="C232" s="432" t="s">
        <v>246</v>
      </c>
      <c r="D232" s="20">
        <v>3285</v>
      </c>
      <c r="E232" s="20">
        <v>205.79298934550991</v>
      </c>
      <c r="F232" s="20">
        <v>34.103671232876714</v>
      </c>
      <c r="G232" s="20">
        <v>292.27872146118722</v>
      </c>
      <c r="H232" s="20">
        <v>297.1305205479452</v>
      </c>
      <c r="I232" s="20">
        <v>62.841668188736683</v>
      </c>
      <c r="J232" s="20">
        <v>40.875646879756466</v>
      </c>
      <c r="K232" s="482">
        <v>933.02321765601209</v>
      </c>
      <c r="L232" s="20">
        <v>88.098289718935135</v>
      </c>
      <c r="M232" s="20">
        <v>0</v>
      </c>
      <c r="N232" s="20">
        <v>0</v>
      </c>
      <c r="O232" s="20">
        <v>83.251056316590578</v>
      </c>
      <c r="P232" s="20">
        <v>891</v>
      </c>
      <c r="Q232" s="20">
        <v>0</v>
      </c>
      <c r="R232" s="20">
        <v>0</v>
      </c>
      <c r="S232" s="20">
        <v>29.278615074228995</v>
      </c>
      <c r="T232" s="20">
        <v>48.775094114662608</v>
      </c>
      <c r="U232" s="482">
        <v>1140.4030552244174</v>
      </c>
      <c r="V232" s="482">
        <v>2073.4262728804297</v>
      </c>
      <c r="W232" s="483">
        <v>-1516.36</v>
      </c>
      <c r="X232" s="483">
        <v>557.06627288042978</v>
      </c>
      <c r="Y232" s="15">
        <v>361.62658100000004</v>
      </c>
      <c r="Z232" s="15">
        <v>0</v>
      </c>
      <c r="AA232" s="15">
        <v>13.100255095049366</v>
      </c>
      <c r="AB232" s="15">
        <v>17.950482648021033</v>
      </c>
      <c r="AC232" s="15">
        <v>0</v>
      </c>
      <c r="AD232" s="483">
        <v>392.67731874307043</v>
      </c>
      <c r="AE232" s="15">
        <v>-0.01</v>
      </c>
      <c r="AF232" s="15">
        <v>-26.8</v>
      </c>
      <c r="AG232" s="15">
        <v>-14.839193302891934</v>
      </c>
      <c r="AH232" s="15">
        <v>-216.21681121788143</v>
      </c>
      <c r="AI232" s="15">
        <v>100.21820800462331</v>
      </c>
      <c r="AJ232" s="15">
        <v>-29.8</v>
      </c>
      <c r="AK232" s="15">
        <v>-11.42</v>
      </c>
      <c r="AL232" s="15">
        <v>-25.770209786607776</v>
      </c>
      <c r="AM232" s="15">
        <v>-3.94</v>
      </c>
      <c r="AN232" s="15">
        <v>49.272101631713554</v>
      </c>
      <c r="AO232" s="15">
        <v>6.0205807830450073</v>
      </c>
      <c r="AP232" s="483">
        <v>-177.02532388799926</v>
      </c>
      <c r="AQ232" s="479">
        <v>772.71826773550094</v>
      </c>
      <c r="AR232" s="484">
        <v>417.48124177026062</v>
      </c>
      <c r="AS232" s="484">
        <v>1190.1995095057614</v>
      </c>
      <c r="AT232" s="484">
        <v>166.73440956378198</v>
      </c>
      <c r="AU232" s="480">
        <v>1356.9339190695434</v>
      </c>
    </row>
    <row r="233" spans="1:47">
      <c r="A233" s="439">
        <v>734</v>
      </c>
      <c r="B233" s="414">
        <v>2</v>
      </c>
      <c r="C233" s="432" t="s">
        <v>247</v>
      </c>
      <c r="D233" s="20">
        <v>50870</v>
      </c>
      <c r="E233" s="20">
        <v>344.83311932376648</v>
      </c>
      <c r="F233" s="20">
        <v>70.473322586986441</v>
      </c>
      <c r="G233" s="20">
        <v>443.70331688618046</v>
      </c>
      <c r="H233" s="20">
        <v>486.35263416551993</v>
      </c>
      <c r="I233" s="20">
        <v>59.225913898171804</v>
      </c>
      <c r="J233" s="20">
        <v>46.811194023982701</v>
      </c>
      <c r="K233" s="482">
        <v>1451.3995008846077</v>
      </c>
      <c r="L233" s="20">
        <v>68.986531604596536</v>
      </c>
      <c r="M233" s="20">
        <v>0</v>
      </c>
      <c r="N233" s="20">
        <v>0</v>
      </c>
      <c r="O233" s="20">
        <v>180.73587654806371</v>
      </c>
      <c r="P233" s="20">
        <v>32.29561233790573</v>
      </c>
      <c r="Q233" s="20">
        <v>0</v>
      </c>
      <c r="R233" s="20">
        <v>3.608210733241596</v>
      </c>
      <c r="S233" s="20">
        <v>34.07273998939749</v>
      </c>
      <c r="T233" s="20">
        <v>54.218127121420622</v>
      </c>
      <c r="U233" s="482">
        <v>373.91709833462573</v>
      </c>
      <c r="V233" s="482">
        <v>1825.3165992192335</v>
      </c>
      <c r="W233" s="483">
        <v>-1516.36</v>
      </c>
      <c r="X233" s="483">
        <v>308.95659921923357</v>
      </c>
      <c r="Y233" s="15">
        <v>0</v>
      </c>
      <c r="Z233" s="15">
        <v>0</v>
      </c>
      <c r="AA233" s="15">
        <v>12.506449157527411</v>
      </c>
      <c r="AB233" s="15">
        <v>19.289438517859757</v>
      </c>
      <c r="AC233" s="15">
        <v>0</v>
      </c>
      <c r="AD233" s="483">
        <v>31.795887675387167</v>
      </c>
      <c r="AE233" s="15">
        <v>-0.01</v>
      </c>
      <c r="AF233" s="15">
        <v>-26.8</v>
      </c>
      <c r="AG233" s="15">
        <v>-39.148808614114408</v>
      </c>
      <c r="AH233" s="15">
        <v>-29.255482501735766</v>
      </c>
      <c r="AI233" s="15">
        <v>-4.2319457982216093</v>
      </c>
      <c r="AJ233" s="15">
        <v>-29.8</v>
      </c>
      <c r="AK233" s="15">
        <v>-11.42</v>
      </c>
      <c r="AL233" s="15">
        <v>-11.754644780597507</v>
      </c>
      <c r="AM233" s="15">
        <v>-3.94</v>
      </c>
      <c r="AN233" s="15">
        <v>48.994594859309807</v>
      </c>
      <c r="AO233" s="15">
        <v>6.0946869453157175</v>
      </c>
      <c r="AP233" s="483">
        <v>-105.01159989004375</v>
      </c>
      <c r="AQ233" s="479">
        <v>235.74088700457696</v>
      </c>
      <c r="AR233" s="484">
        <v>307.14846345589524</v>
      </c>
      <c r="AS233" s="484">
        <v>542.88935046047254</v>
      </c>
      <c r="AT233" s="484">
        <v>127.41912074400521</v>
      </c>
      <c r="AU233" s="480">
        <v>670.30847120447777</v>
      </c>
    </row>
    <row r="234" spans="1:47">
      <c r="A234" s="439">
        <v>738</v>
      </c>
      <c r="B234" s="414">
        <v>2</v>
      </c>
      <c r="C234" s="432" t="s">
        <v>248</v>
      </c>
      <c r="D234" s="20">
        <v>2965</v>
      </c>
      <c r="E234" s="20">
        <v>387.90182462057339</v>
      </c>
      <c r="F234" s="20">
        <v>85.014758853288356</v>
      </c>
      <c r="G234" s="20">
        <v>501.92586172006742</v>
      </c>
      <c r="H234" s="20">
        <v>557.80868802698149</v>
      </c>
      <c r="I234" s="20">
        <v>57.919487352445195</v>
      </c>
      <c r="J234" s="20">
        <v>46.543537942664415</v>
      </c>
      <c r="K234" s="482">
        <v>1637.1141585160203</v>
      </c>
      <c r="L234" s="20">
        <v>45.346312412827849</v>
      </c>
      <c r="M234" s="20">
        <v>0</v>
      </c>
      <c r="N234" s="20">
        <v>0</v>
      </c>
      <c r="O234" s="20">
        <v>131.38652276559864</v>
      </c>
      <c r="P234" s="20">
        <v>70.391528247133422</v>
      </c>
      <c r="Q234" s="20">
        <v>0</v>
      </c>
      <c r="R234" s="20">
        <v>0</v>
      </c>
      <c r="S234" s="20">
        <v>39.888755399293629</v>
      </c>
      <c r="T234" s="20">
        <v>36.393304665542438</v>
      </c>
      <c r="U234" s="482">
        <v>323.40642349039598</v>
      </c>
      <c r="V234" s="482">
        <v>1960.5205820064164</v>
      </c>
      <c r="W234" s="483">
        <v>-1516.36</v>
      </c>
      <c r="X234" s="483">
        <v>444.16058200641646</v>
      </c>
      <c r="Y234" s="15">
        <v>0</v>
      </c>
      <c r="Z234" s="15">
        <v>0</v>
      </c>
      <c r="AA234" s="15">
        <v>8.1104872958293175</v>
      </c>
      <c r="AB234" s="15">
        <v>13.429488733241307</v>
      </c>
      <c r="AC234" s="15">
        <v>0.85004432537969732</v>
      </c>
      <c r="AD234" s="483">
        <v>22.390020354450318</v>
      </c>
      <c r="AE234" s="15">
        <v>-0.01</v>
      </c>
      <c r="AF234" s="15">
        <v>-26.8</v>
      </c>
      <c r="AG234" s="15">
        <v>-21.377158870151771</v>
      </c>
      <c r="AH234" s="15">
        <v>32.805450316937133</v>
      </c>
      <c r="AI234" s="15">
        <v>-4.1582855445077183</v>
      </c>
      <c r="AJ234" s="15">
        <v>-29.8</v>
      </c>
      <c r="AK234" s="15">
        <v>-11.420000000000002</v>
      </c>
      <c r="AL234" s="15">
        <v>-15.040478339348384</v>
      </c>
      <c r="AM234" s="15">
        <v>-3.94</v>
      </c>
      <c r="AN234" s="15">
        <v>41.148552771518759</v>
      </c>
      <c r="AO234" s="15">
        <v>-0.76865830342150365</v>
      </c>
      <c r="AP234" s="483">
        <v>-43.100577968973489</v>
      </c>
      <c r="AQ234" s="479">
        <v>423.45002439189329</v>
      </c>
      <c r="AR234" s="484">
        <v>271.19585123180184</v>
      </c>
      <c r="AS234" s="484">
        <v>694.64587562369513</v>
      </c>
      <c r="AT234" s="484">
        <v>149.80727202703153</v>
      </c>
      <c r="AU234" s="480">
        <v>844.45314765072669</v>
      </c>
    </row>
    <row r="235" spans="1:47">
      <c r="A235" s="439">
        <v>739</v>
      </c>
      <c r="B235" s="414">
        <v>9</v>
      </c>
      <c r="C235" s="432" t="s">
        <v>249</v>
      </c>
      <c r="D235" s="20">
        <v>3188</v>
      </c>
      <c r="E235" s="20">
        <v>311.19696675031372</v>
      </c>
      <c r="F235" s="20">
        <v>40.998218318695102</v>
      </c>
      <c r="G235" s="20">
        <v>376.46471141781683</v>
      </c>
      <c r="H235" s="20">
        <v>386.96636762860726</v>
      </c>
      <c r="I235" s="20">
        <v>60.787452948557089</v>
      </c>
      <c r="J235" s="20">
        <v>39.999799247176909</v>
      </c>
      <c r="K235" s="482">
        <v>1216.4135163111669</v>
      </c>
      <c r="L235" s="20">
        <v>73.255146134728349</v>
      </c>
      <c r="M235" s="20">
        <v>0</v>
      </c>
      <c r="N235" s="20">
        <v>0</v>
      </c>
      <c r="O235" s="20">
        <v>59.246574654956092</v>
      </c>
      <c r="P235" s="20">
        <v>139.62962398876735</v>
      </c>
      <c r="Q235" s="20">
        <v>0</v>
      </c>
      <c r="R235" s="20">
        <v>0</v>
      </c>
      <c r="S235" s="20">
        <v>32.747522607338361</v>
      </c>
      <c r="T235" s="20">
        <v>39.71872020075282</v>
      </c>
      <c r="U235" s="482">
        <v>344.59758758654294</v>
      </c>
      <c r="V235" s="482">
        <v>1561.0111038977097</v>
      </c>
      <c r="W235" s="483">
        <v>-1516.36</v>
      </c>
      <c r="X235" s="483">
        <v>44.651103897709845</v>
      </c>
      <c r="Y235" s="15">
        <v>40.325914666666669</v>
      </c>
      <c r="Z235" s="15">
        <v>0</v>
      </c>
      <c r="AA235" s="15">
        <v>11.382582732447105</v>
      </c>
      <c r="AB235" s="15">
        <v>21.046146640821938</v>
      </c>
      <c r="AC235" s="15">
        <v>0</v>
      </c>
      <c r="AD235" s="483">
        <v>72.754644039935712</v>
      </c>
      <c r="AE235" s="15">
        <v>-0.01</v>
      </c>
      <c r="AF235" s="15">
        <v>-26.800000000000004</v>
      </c>
      <c r="AG235" s="15">
        <v>-34.442126097867003</v>
      </c>
      <c r="AH235" s="15">
        <v>370.52595524452437</v>
      </c>
      <c r="AI235" s="15">
        <v>268.9781911488119</v>
      </c>
      <c r="AJ235" s="15">
        <v>-29.800000000000004</v>
      </c>
      <c r="AK235" s="15">
        <v>-11.42</v>
      </c>
      <c r="AL235" s="15">
        <v>-21.268151544715082</v>
      </c>
      <c r="AM235" s="15">
        <v>-3.94</v>
      </c>
      <c r="AN235" s="15">
        <v>34.34811387922651</v>
      </c>
      <c r="AO235" s="15">
        <v>3.8344175891275811</v>
      </c>
      <c r="AP235" s="483">
        <v>546.26640021910828</v>
      </c>
      <c r="AQ235" s="479">
        <v>663.67214815675379</v>
      </c>
      <c r="AR235" s="484">
        <v>318.59938731863417</v>
      </c>
      <c r="AS235" s="484">
        <v>982.27153547538808</v>
      </c>
      <c r="AT235" s="484">
        <v>177.02711630812112</v>
      </c>
      <c r="AU235" s="480">
        <v>1159.2986517835093</v>
      </c>
    </row>
    <row r="236" spans="1:47">
      <c r="A236" s="439">
        <v>740</v>
      </c>
      <c r="B236" s="414">
        <v>10</v>
      </c>
      <c r="C236" s="432" t="s">
        <v>250</v>
      </c>
      <c r="D236" s="20">
        <v>31460</v>
      </c>
      <c r="E236" s="20">
        <v>250.60679529561349</v>
      </c>
      <c r="F236" s="20">
        <v>57.867024793388424</v>
      </c>
      <c r="G236" s="20">
        <v>387.34014589955501</v>
      </c>
      <c r="H236" s="20">
        <v>393.42522377622373</v>
      </c>
      <c r="I236" s="20">
        <v>61.011389701207882</v>
      </c>
      <c r="J236" s="20">
        <v>44.43023045136681</v>
      </c>
      <c r="K236" s="482">
        <v>1194.6808099173552</v>
      </c>
      <c r="L236" s="20">
        <v>86.142967587360403</v>
      </c>
      <c r="M236" s="20">
        <v>0</v>
      </c>
      <c r="N236" s="20">
        <v>0</v>
      </c>
      <c r="O236" s="20">
        <v>111.94498410680229</v>
      </c>
      <c r="P236" s="20">
        <v>58.735916021803938</v>
      </c>
      <c r="Q236" s="20">
        <v>0</v>
      </c>
      <c r="R236" s="20">
        <v>46.422709472345836</v>
      </c>
      <c r="S236" s="20">
        <v>26.510366491264026</v>
      </c>
      <c r="T236" s="20">
        <v>58.159371715405818</v>
      </c>
      <c r="U236" s="482">
        <v>387.91631539498229</v>
      </c>
      <c r="V236" s="482">
        <v>1582.5971253123375</v>
      </c>
      <c r="W236" s="483">
        <v>-1516.36</v>
      </c>
      <c r="X236" s="483">
        <v>66.237125312337639</v>
      </c>
      <c r="Y236" s="15">
        <v>24.715522</v>
      </c>
      <c r="Z236" s="15">
        <v>0</v>
      </c>
      <c r="AA236" s="15">
        <v>14.250900280575829</v>
      </c>
      <c r="AB236" s="15">
        <v>18.624745643131604</v>
      </c>
      <c r="AC236" s="15">
        <v>0</v>
      </c>
      <c r="AD236" s="483">
        <v>57.591167923707431</v>
      </c>
      <c r="AE236" s="15">
        <v>-0.01</v>
      </c>
      <c r="AF236" s="15">
        <v>-26.8</v>
      </c>
      <c r="AG236" s="15">
        <v>-55.460153469485064</v>
      </c>
      <c r="AH236" s="15">
        <v>-174.31509597167079</v>
      </c>
      <c r="AI236" s="15">
        <v>-29.312074921106611</v>
      </c>
      <c r="AJ236" s="15">
        <v>-29.8</v>
      </c>
      <c r="AK236" s="15">
        <v>-11.42</v>
      </c>
      <c r="AL236" s="15">
        <v>-2.2975234664983355</v>
      </c>
      <c r="AM236" s="15">
        <v>-3.94</v>
      </c>
      <c r="AN236" s="15">
        <v>54.554546545176706</v>
      </c>
      <c r="AO236" s="15">
        <v>3.7178406234820627</v>
      </c>
      <c r="AP236" s="483">
        <v>-278.82246066010197</v>
      </c>
      <c r="AQ236" s="479">
        <v>-154.99416742405691</v>
      </c>
      <c r="AR236" s="484">
        <v>261.10550006541416</v>
      </c>
      <c r="AS236" s="484">
        <v>106.11133264135718</v>
      </c>
      <c r="AT236" s="484">
        <v>132.13398485369507</v>
      </c>
      <c r="AU236" s="480">
        <v>238.24531749505223</v>
      </c>
    </row>
    <row r="237" spans="1:47">
      <c r="A237" s="439">
        <v>742</v>
      </c>
      <c r="B237" s="414">
        <v>19</v>
      </c>
      <c r="C237" s="432" t="s">
        <v>251</v>
      </c>
      <c r="D237" s="20">
        <v>964</v>
      </c>
      <c r="E237" s="20">
        <v>327.86925311203322</v>
      </c>
      <c r="F237" s="20">
        <v>87.16070539419087</v>
      </c>
      <c r="G237" s="20">
        <v>331.99709543568468</v>
      </c>
      <c r="H237" s="20">
        <v>281.25684647302904</v>
      </c>
      <c r="I237" s="20">
        <v>61.234937759336098</v>
      </c>
      <c r="J237" s="20">
        <v>43.944056016597507</v>
      </c>
      <c r="K237" s="482">
        <v>1133.4628941908716</v>
      </c>
      <c r="L237" s="20">
        <v>89.882401961935045</v>
      </c>
      <c r="M237" s="20">
        <v>0</v>
      </c>
      <c r="N237" s="20">
        <v>0</v>
      </c>
      <c r="O237" s="20">
        <v>46.941950207468878</v>
      </c>
      <c r="P237" s="20">
        <v>891</v>
      </c>
      <c r="Q237" s="20">
        <v>0</v>
      </c>
      <c r="R237" s="20">
        <v>0</v>
      </c>
      <c r="S237" s="20">
        <v>28.813875152415839</v>
      </c>
      <c r="T237" s="20">
        <v>59.551429806362385</v>
      </c>
      <c r="U237" s="482">
        <v>1116.1896571281823</v>
      </c>
      <c r="V237" s="482">
        <v>2249.6525513190536</v>
      </c>
      <c r="W237" s="483">
        <v>-1516.36</v>
      </c>
      <c r="X237" s="483">
        <v>733.2925513190537</v>
      </c>
      <c r="Y237" s="15">
        <v>391.66947700000003</v>
      </c>
      <c r="Z237" s="15">
        <v>0</v>
      </c>
      <c r="AA237" s="15">
        <v>13.502125441158508</v>
      </c>
      <c r="AB237" s="15">
        <v>18.739017853209759</v>
      </c>
      <c r="AC237" s="15">
        <v>0</v>
      </c>
      <c r="AD237" s="483">
        <v>423.9106202943683</v>
      </c>
      <c r="AE237" s="15">
        <v>-0.01</v>
      </c>
      <c r="AF237" s="15">
        <v>-26.8</v>
      </c>
      <c r="AG237" s="15">
        <v>-24.148755186721992</v>
      </c>
      <c r="AH237" s="15">
        <v>-3.1840045416237994</v>
      </c>
      <c r="AI237" s="15">
        <v>182.37247239919552</v>
      </c>
      <c r="AJ237" s="15">
        <v>-29.8</v>
      </c>
      <c r="AK237" s="15">
        <v>-11.42</v>
      </c>
      <c r="AL237" s="15">
        <v>-30.13454542516574</v>
      </c>
      <c r="AM237" s="15">
        <v>-3.94</v>
      </c>
      <c r="AN237" s="15">
        <v>71.597848981798563</v>
      </c>
      <c r="AO237" s="15">
        <v>16.993628425912114</v>
      </c>
      <c r="AP237" s="483">
        <v>137.78664465339463</v>
      </c>
      <c r="AQ237" s="479">
        <v>1294.9898162668167</v>
      </c>
      <c r="AR237" s="484">
        <v>96.776936165683125</v>
      </c>
      <c r="AS237" s="484">
        <v>1391.7667524325004</v>
      </c>
      <c r="AT237" s="484">
        <v>181.31457976712559</v>
      </c>
      <c r="AU237" s="480">
        <v>1573.0813321996261</v>
      </c>
    </row>
    <row r="238" spans="1:47">
      <c r="A238" s="439">
        <v>743</v>
      </c>
      <c r="B238" s="414">
        <v>14</v>
      </c>
      <c r="C238" s="432" t="s">
        <v>252</v>
      </c>
      <c r="D238" s="20">
        <v>66611</v>
      </c>
      <c r="E238" s="20">
        <v>496.63825013886594</v>
      </c>
      <c r="F238" s="20">
        <v>93.063072465508696</v>
      </c>
      <c r="G238" s="20">
        <v>570.6770447823933</v>
      </c>
      <c r="H238" s="20">
        <v>501.26640554863309</v>
      </c>
      <c r="I238" s="20">
        <v>56.705270901202503</v>
      </c>
      <c r="J238" s="20">
        <v>51.164384711233872</v>
      </c>
      <c r="K238" s="482">
        <v>1769.5144285478373</v>
      </c>
      <c r="L238" s="20">
        <v>56.402365105034981</v>
      </c>
      <c r="M238" s="20">
        <v>0</v>
      </c>
      <c r="N238" s="20">
        <v>0</v>
      </c>
      <c r="O238" s="20">
        <v>105.18077014306947</v>
      </c>
      <c r="P238" s="20">
        <v>17.744962456220676</v>
      </c>
      <c r="Q238" s="20">
        <v>0</v>
      </c>
      <c r="R238" s="20">
        <v>0</v>
      </c>
      <c r="S238" s="20">
        <v>19.849104923155625</v>
      </c>
      <c r="T238" s="20">
        <v>43.23404694169632</v>
      </c>
      <c r="U238" s="482">
        <v>242.4112495691771</v>
      </c>
      <c r="V238" s="482">
        <v>2011.9256781170143</v>
      </c>
      <c r="W238" s="483">
        <v>-1516.36</v>
      </c>
      <c r="X238" s="483">
        <v>495.56567811701439</v>
      </c>
      <c r="Y238" s="15">
        <v>0</v>
      </c>
      <c r="Z238" s="15">
        <v>0</v>
      </c>
      <c r="AA238" s="15">
        <v>15.701351968772272</v>
      </c>
      <c r="AB238" s="15">
        <v>19.202444808603268</v>
      </c>
      <c r="AC238" s="15">
        <v>10.512908143079267</v>
      </c>
      <c r="AD238" s="483">
        <v>45.416704920454805</v>
      </c>
      <c r="AE238" s="15">
        <v>-0.01</v>
      </c>
      <c r="AF238" s="15">
        <v>-26.8</v>
      </c>
      <c r="AG238" s="15">
        <v>-48.886898609839221</v>
      </c>
      <c r="AH238" s="15">
        <v>-128.08064151777322</v>
      </c>
      <c r="AI238" s="15">
        <v>-35.220689502067643</v>
      </c>
      <c r="AJ238" s="15">
        <v>-29.8</v>
      </c>
      <c r="AK238" s="15">
        <v>-11.42</v>
      </c>
      <c r="AL238" s="15">
        <v>-10.056325890634517</v>
      </c>
      <c r="AM238" s="15">
        <v>-3.9399999999999995</v>
      </c>
      <c r="AN238" s="15">
        <v>35.25456530704048</v>
      </c>
      <c r="AO238" s="15">
        <v>0.68602301118164188</v>
      </c>
      <c r="AP238" s="483">
        <v>-262.01396720209249</v>
      </c>
      <c r="AQ238" s="479">
        <v>278.96841583537673</v>
      </c>
      <c r="AR238" s="484">
        <v>185.48392046975252</v>
      </c>
      <c r="AS238" s="484">
        <v>464.45233630512939</v>
      </c>
      <c r="AT238" s="484">
        <v>76.425105599880638</v>
      </c>
      <c r="AU238" s="480">
        <v>540.87744190501007</v>
      </c>
    </row>
    <row r="239" spans="1:47">
      <c r="A239" s="439">
        <v>746</v>
      </c>
      <c r="B239" s="414">
        <v>17</v>
      </c>
      <c r="C239" s="432" t="s">
        <v>253</v>
      </c>
      <c r="D239" s="20">
        <v>4603</v>
      </c>
      <c r="E239" s="20">
        <v>591.28374972843801</v>
      </c>
      <c r="F239" s="20">
        <v>121.69298283728001</v>
      </c>
      <c r="G239" s="20">
        <v>778.73261785791885</v>
      </c>
      <c r="H239" s="20">
        <v>824.645318270693</v>
      </c>
      <c r="I239" s="20">
        <v>52.327525526830328</v>
      </c>
      <c r="J239" s="20">
        <v>43.719637193134908</v>
      </c>
      <c r="K239" s="482">
        <v>2412.4018314142954</v>
      </c>
      <c r="L239" s="20">
        <v>71.329885700303748</v>
      </c>
      <c r="M239" s="20">
        <v>0</v>
      </c>
      <c r="N239" s="20">
        <v>0</v>
      </c>
      <c r="O239" s="20">
        <v>77.793039322181187</v>
      </c>
      <c r="P239" s="20">
        <v>141.05854168932413</v>
      </c>
      <c r="Q239" s="20">
        <v>0</v>
      </c>
      <c r="R239" s="20">
        <v>0</v>
      </c>
      <c r="S239" s="20">
        <v>36.456992270310181</v>
      </c>
      <c r="T239" s="20">
        <v>41.140481751031935</v>
      </c>
      <c r="U239" s="482">
        <v>367.77894073315122</v>
      </c>
      <c r="V239" s="482">
        <v>2780.1807721474465</v>
      </c>
      <c r="W239" s="483">
        <v>-1516.36</v>
      </c>
      <c r="X239" s="483">
        <v>1263.8207721474466</v>
      </c>
      <c r="Y239" s="15">
        <v>11.444113000000002</v>
      </c>
      <c r="Z239" s="15">
        <v>0</v>
      </c>
      <c r="AA239" s="15">
        <v>16.306856065626132</v>
      </c>
      <c r="AB239" s="15">
        <v>18.316093676800602</v>
      </c>
      <c r="AC239" s="15">
        <v>0</v>
      </c>
      <c r="AD239" s="483">
        <v>46.067062742426728</v>
      </c>
      <c r="AE239" s="15">
        <v>-0.01</v>
      </c>
      <c r="AF239" s="15">
        <v>-26.8</v>
      </c>
      <c r="AG239" s="15">
        <v>-32.114374321094935</v>
      </c>
      <c r="AH239" s="15">
        <v>-32.308782116970214</v>
      </c>
      <c r="AI239" s="15">
        <v>-101.11967163187025</v>
      </c>
      <c r="AJ239" s="15">
        <v>-29.799999999999997</v>
      </c>
      <c r="AK239" s="15">
        <v>-11.42</v>
      </c>
      <c r="AL239" s="15">
        <v>-33.51165789270339</v>
      </c>
      <c r="AM239" s="15">
        <v>-3.94</v>
      </c>
      <c r="AN239" s="15">
        <v>25.427416851216545</v>
      </c>
      <c r="AO239" s="15">
        <v>-6.9848724808632232</v>
      </c>
      <c r="AP239" s="483">
        <v>-256.3219415922855</v>
      </c>
      <c r="AQ239" s="479">
        <v>1053.565893297588</v>
      </c>
      <c r="AR239" s="484">
        <v>494.17310909687927</v>
      </c>
      <c r="AS239" s="484">
        <v>1547.739002394467</v>
      </c>
      <c r="AT239" s="484">
        <v>142.32521208522704</v>
      </c>
      <c r="AU239" s="480">
        <v>1690.0642144796941</v>
      </c>
    </row>
    <row r="240" spans="1:47">
      <c r="A240" s="439">
        <v>747</v>
      </c>
      <c r="B240" s="414">
        <v>4</v>
      </c>
      <c r="C240" s="432" t="s">
        <v>254</v>
      </c>
      <c r="D240" s="20">
        <v>1264</v>
      </c>
      <c r="E240" s="20">
        <v>256.99807753164555</v>
      </c>
      <c r="F240" s="20">
        <v>73.859810126582275</v>
      </c>
      <c r="G240" s="20">
        <v>392.46049050632911</v>
      </c>
      <c r="H240" s="20">
        <v>396.83026898734181</v>
      </c>
      <c r="I240" s="20">
        <v>60.782405063291129</v>
      </c>
      <c r="J240" s="20">
        <v>39.751107594936705</v>
      </c>
      <c r="K240" s="482">
        <v>1220.6821598101264</v>
      </c>
      <c r="L240" s="20">
        <v>73.341411304898514</v>
      </c>
      <c r="M240" s="20">
        <v>0</v>
      </c>
      <c r="N240" s="20">
        <v>0</v>
      </c>
      <c r="O240" s="20">
        <v>31.131012658227846</v>
      </c>
      <c r="P240" s="20">
        <v>302.64045583119469</v>
      </c>
      <c r="Q240" s="20">
        <v>0</v>
      </c>
      <c r="R240" s="20">
        <v>0</v>
      </c>
      <c r="S240" s="20">
        <v>30.339434460976424</v>
      </c>
      <c r="T240" s="20">
        <v>45.963986682489448</v>
      </c>
      <c r="U240" s="482">
        <v>483.41630093778696</v>
      </c>
      <c r="V240" s="482">
        <v>1704.0984607479134</v>
      </c>
      <c r="W240" s="483">
        <v>-1516.36</v>
      </c>
      <c r="X240" s="483">
        <v>187.73846074791345</v>
      </c>
      <c r="Y240" s="15">
        <v>123.25346650000003</v>
      </c>
      <c r="Z240" s="15">
        <v>0</v>
      </c>
      <c r="AA240" s="15">
        <v>11.227215190115652</v>
      </c>
      <c r="AB240" s="15">
        <v>14.871639971302088</v>
      </c>
      <c r="AC240" s="15">
        <v>0</v>
      </c>
      <c r="AD240" s="483">
        <v>149.35232166141776</v>
      </c>
      <c r="AE240" s="15">
        <v>-0.01</v>
      </c>
      <c r="AF240" s="15">
        <v>-26.800000000000004</v>
      </c>
      <c r="AG240" s="15">
        <v>-17.257515822784811</v>
      </c>
      <c r="AH240" s="15">
        <v>287.63708762088243</v>
      </c>
      <c r="AI240" s="15">
        <v>188.74905990396491</v>
      </c>
      <c r="AJ240" s="15">
        <v>-29.800000000000004</v>
      </c>
      <c r="AK240" s="15">
        <v>-11.42</v>
      </c>
      <c r="AL240" s="15">
        <v>-28.913116808559948</v>
      </c>
      <c r="AM240" s="15">
        <v>-3.94</v>
      </c>
      <c r="AN240" s="15">
        <v>92.735639956678725</v>
      </c>
      <c r="AO240" s="15">
        <v>3.1361684784348247</v>
      </c>
      <c r="AP240" s="483">
        <v>450.37732332861623</v>
      </c>
      <c r="AQ240" s="479">
        <v>787.46810573794744</v>
      </c>
      <c r="AR240" s="484">
        <v>547.88685368167683</v>
      </c>
      <c r="AS240" s="484">
        <v>1335.3549594196243</v>
      </c>
      <c r="AT240" s="484">
        <v>218.8834347577189</v>
      </c>
      <c r="AU240" s="480">
        <v>1554.2383941773433</v>
      </c>
    </row>
    <row r="241" spans="1:47">
      <c r="A241" s="439">
        <v>748</v>
      </c>
      <c r="B241" s="414">
        <v>17</v>
      </c>
      <c r="C241" s="432" t="s">
        <v>255</v>
      </c>
      <c r="D241" s="20">
        <v>4804</v>
      </c>
      <c r="E241" s="20">
        <v>508.06236053288927</v>
      </c>
      <c r="F241" s="20">
        <v>132.14817651956702</v>
      </c>
      <c r="G241" s="20">
        <v>707.84351582014983</v>
      </c>
      <c r="H241" s="20">
        <v>713.94977935054112</v>
      </c>
      <c r="I241" s="20">
        <v>54.071940049958371</v>
      </c>
      <c r="J241" s="20">
        <v>41.674007077435469</v>
      </c>
      <c r="K241" s="482">
        <v>2157.7497793505413</v>
      </c>
      <c r="L241" s="20">
        <v>65.350198870316305</v>
      </c>
      <c r="M241" s="20">
        <v>0</v>
      </c>
      <c r="N241" s="20">
        <v>0</v>
      </c>
      <c r="O241" s="20">
        <v>36.859533721898423</v>
      </c>
      <c r="P241" s="20">
        <v>181.41193276304813</v>
      </c>
      <c r="Q241" s="20">
        <v>0</v>
      </c>
      <c r="R241" s="20">
        <v>0</v>
      </c>
      <c r="S241" s="20">
        <v>28.639276728751227</v>
      </c>
      <c r="T241" s="20">
        <v>39.785240251179573</v>
      </c>
      <c r="U241" s="482">
        <v>352.04618233519363</v>
      </c>
      <c r="V241" s="482">
        <v>2509.7959616857352</v>
      </c>
      <c r="W241" s="483">
        <v>-1516.36</v>
      </c>
      <c r="X241" s="483">
        <v>993.43596168573526</v>
      </c>
      <c r="Y241" s="15">
        <v>36.29511466666667</v>
      </c>
      <c r="Z241" s="15">
        <v>0</v>
      </c>
      <c r="AA241" s="15">
        <v>13.012717450097441</v>
      </c>
      <c r="AB241" s="15">
        <v>18.227555735000511</v>
      </c>
      <c r="AC241" s="15">
        <v>0</v>
      </c>
      <c r="AD241" s="483">
        <v>67.535387851764625</v>
      </c>
      <c r="AE241" s="15">
        <v>-0.01</v>
      </c>
      <c r="AF241" s="15">
        <v>-26.8</v>
      </c>
      <c r="AG241" s="15">
        <v>-17.624722106577849</v>
      </c>
      <c r="AH241" s="15">
        <v>-172.45814791122794</v>
      </c>
      <c r="AI241" s="15">
        <v>-159.75402327449413</v>
      </c>
      <c r="AJ241" s="15">
        <v>-29.8</v>
      </c>
      <c r="AK241" s="15">
        <v>-11.42</v>
      </c>
      <c r="AL241" s="15">
        <v>-26.244957428584151</v>
      </c>
      <c r="AM241" s="15">
        <v>-3.9399999999999995</v>
      </c>
      <c r="AN241" s="15">
        <v>26.667380201748152</v>
      </c>
      <c r="AO241" s="15">
        <v>3.3397572903236745</v>
      </c>
      <c r="AP241" s="483">
        <v>-421.78471322881217</v>
      </c>
      <c r="AQ241" s="479">
        <v>639.18663630868775</v>
      </c>
      <c r="AR241" s="484">
        <v>572.93913671212454</v>
      </c>
      <c r="AS241" s="484">
        <v>1212.1257730208117</v>
      </c>
      <c r="AT241" s="484">
        <v>155.50081896428523</v>
      </c>
      <c r="AU241" s="480">
        <v>1367.6265919850969</v>
      </c>
    </row>
    <row r="242" spans="1:47">
      <c r="A242" s="439">
        <v>749</v>
      </c>
      <c r="B242" s="414">
        <v>11</v>
      </c>
      <c r="C242" s="432" t="s">
        <v>256</v>
      </c>
      <c r="D242" s="20">
        <v>21269</v>
      </c>
      <c r="E242" s="20">
        <v>485.43990596643005</v>
      </c>
      <c r="F242" s="20">
        <v>113.24731016973057</v>
      </c>
      <c r="G242" s="20">
        <v>666.22790117071793</v>
      </c>
      <c r="H242" s="20">
        <v>589.58279655837134</v>
      </c>
      <c r="I242" s="20">
        <v>55.375996990925763</v>
      </c>
      <c r="J242" s="20">
        <v>47.312712398326198</v>
      </c>
      <c r="K242" s="482">
        <v>1957.1866232545019</v>
      </c>
      <c r="L242" s="20">
        <v>57.525680444834265</v>
      </c>
      <c r="M242" s="20">
        <v>0</v>
      </c>
      <c r="N242" s="20">
        <v>0</v>
      </c>
      <c r="O242" s="20">
        <v>48.009879166862568</v>
      </c>
      <c r="P242" s="20">
        <v>15.567588514450428</v>
      </c>
      <c r="Q242" s="20">
        <v>0</v>
      </c>
      <c r="R242" s="20">
        <v>0</v>
      </c>
      <c r="S242" s="20">
        <v>16.34349076630745</v>
      </c>
      <c r="T242" s="20">
        <v>38.4698393984986</v>
      </c>
      <c r="U242" s="482">
        <v>175.91647829095331</v>
      </c>
      <c r="V242" s="482">
        <v>2133.103101545455</v>
      </c>
      <c r="W242" s="483">
        <v>-1516.36</v>
      </c>
      <c r="X242" s="483">
        <v>616.74310154545515</v>
      </c>
      <c r="Y242" s="15">
        <v>0</v>
      </c>
      <c r="Z242" s="15">
        <v>0</v>
      </c>
      <c r="AA242" s="15">
        <v>11.035860158269086</v>
      </c>
      <c r="AB242" s="15">
        <v>20.026865485953614</v>
      </c>
      <c r="AC242" s="15">
        <v>0</v>
      </c>
      <c r="AD242" s="483">
        <v>31.062725644222702</v>
      </c>
      <c r="AE242" s="15">
        <v>-0.01</v>
      </c>
      <c r="AF242" s="15">
        <v>-26.800000000000004</v>
      </c>
      <c r="AG242" s="15">
        <v>-38.922552071089378</v>
      </c>
      <c r="AH242" s="15">
        <v>-93.732362959299948</v>
      </c>
      <c r="AI242" s="15">
        <v>-75.921458845633225</v>
      </c>
      <c r="AJ242" s="15">
        <v>-29.800000000000004</v>
      </c>
      <c r="AK242" s="15">
        <v>-11.42</v>
      </c>
      <c r="AL242" s="15">
        <v>-8.563290520146813</v>
      </c>
      <c r="AM242" s="15">
        <v>-3.94</v>
      </c>
      <c r="AN242" s="15">
        <v>21.125771984903224</v>
      </c>
      <c r="AO242" s="15">
        <v>-4.1900259794047319</v>
      </c>
      <c r="AP242" s="483">
        <v>-275.91391839067097</v>
      </c>
      <c r="AQ242" s="479">
        <v>371.89190879900684</v>
      </c>
      <c r="AR242" s="484">
        <v>23.60445158105659</v>
      </c>
      <c r="AS242" s="484">
        <v>395.49636038006355</v>
      </c>
      <c r="AT242" s="484">
        <v>59.733521282736596</v>
      </c>
      <c r="AU242" s="480">
        <v>455.22988166280015</v>
      </c>
    </row>
    <row r="243" spans="1:47">
      <c r="A243" s="439">
        <v>751</v>
      </c>
      <c r="B243" s="414">
        <v>19</v>
      </c>
      <c r="C243" s="432" t="s">
        <v>257</v>
      </c>
      <c r="D243" s="20">
        <v>2778</v>
      </c>
      <c r="E243" s="20">
        <v>281.27620230381569</v>
      </c>
      <c r="F243" s="20">
        <v>57.131015118790494</v>
      </c>
      <c r="G243" s="20">
        <v>469.46875089992801</v>
      </c>
      <c r="H243" s="20">
        <v>478.23788336933046</v>
      </c>
      <c r="I243" s="20">
        <v>59.641439884809209</v>
      </c>
      <c r="J243" s="20">
        <v>40.913808495320374</v>
      </c>
      <c r="K243" s="482">
        <v>1386.6691000719943</v>
      </c>
      <c r="L243" s="20">
        <v>65.545472527058919</v>
      </c>
      <c r="M243" s="20">
        <v>0</v>
      </c>
      <c r="N243" s="20">
        <v>0</v>
      </c>
      <c r="O243" s="20">
        <v>20.538848092152627</v>
      </c>
      <c r="P243" s="20">
        <v>429.68314876670985</v>
      </c>
      <c r="Q243" s="20">
        <v>0</v>
      </c>
      <c r="R243" s="20">
        <v>0</v>
      </c>
      <c r="S243" s="20">
        <v>23.107785888180736</v>
      </c>
      <c r="T243" s="20">
        <v>41.804949304055668</v>
      </c>
      <c r="U243" s="482">
        <v>580.68020457815783</v>
      </c>
      <c r="V243" s="482">
        <v>1967.3493046501521</v>
      </c>
      <c r="W243" s="483">
        <v>-1516.36</v>
      </c>
      <c r="X243" s="483">
        <v>450.98930465015223</v>
      </c>
      <c r="Y243" s="15">
        <v>53.233431999999993</v>
      </c>
      <c r="Z243" s="15">
        <v>0</v>
      </c>
      <c r="AA243" s="15">
        <v>8.2675284834180296</v>
      </c>
      <c r="AB243" s="15">
        <v>19.19278295514086</v>
      </c>
      <c r="AC243" s="15">
        <v>0</v>
      </c>
      <c r="AD243" s="483">
        <v>80.693743438558897</v>
      </c>
      <c r="AE243" s="15">
        <v>-0.01</v>
      </c>
      <c r="AF243" s="15">
        <v>-26.800000000000004</v>
      </c>
      <c r="AG243" s="15">
        <v>-17.870433765298777</v>
      </c>
      <c r="AH243" s="15">
        <v>100.24151274144138</v>
      </c>
      <c r="AI243" s="15">
        <v>-4.3773391614536754</v>
      </c>
      <c r="AJ243" s="15">
        <v>-29.800000000000004</v>
      </c>
      <c r="AK243" s="15">
        <v>-11.42</v>
      </c>
      <c r="AL243" s="15">
        <v>-21.8860415239959</v>
      </c>
      <c r="AM243" s="15">
        <v>-3.94</v>
      </c>
      <c r="AN243" s="15">
        <v>55.525422749894751</v>
      </c>
      <c r="AO243" s="15">
        <v>7.4281828116086563</v>
      </c>
      <c r="AP243" s="483">
        <v>43.35130385219643</v>
      </c>
      <c r="AQ243" s="479">
        <v>575.03435194090753</v>
      </c>
      <c r="AR243" s="484">
        <v>435.77448906509841</v>
      </c>
      <c r="AS243" s="484">
        <v>1010.808841006006</v>
      </c>
      <c r="AT243" s="484">
        <v>115.12723890658759</v>
      </c>
      <c r="AU243" s="480">
        <v>1125.9360799125936</v>
      </c>
    </row>
    <row r="244" spans="1:47">
      <c r="A244" s="439">
        <v>753</v>
      </c>
      <c r="B244" s="414">
        <v>1</v>
      </c>
      <c r="C244" s="432" t="s">
        <v>258</v>
      </c>
      <c r="D244" s="20">
        <v>22826</v>
      </c>
      <c r="E244" s="20">
        <v>496.17527819153599</v>
      </c>
      <c r="F244" s="20">
        <v>100.20549373521422</v>
      </c>
      <c r="G244" s="20">
        <v>571.35905984403746</v>
      </c>
      <c r="H244" s="20">
        <v>557.68109261368613</v>
      </c>
      <c r="I244" s="20">
        <v>56.36448961710331</v>
      </c>
      <c r="J244" s="20">
        <v>52.294522474371334</v>
      </c>
      <c r="K244" s="482">
        <v>1834.0799364759487</v>
      </c>
      <c r="L244" s="20">
        <v>48.719551423542065</v>
      </c>
      <c r="M244" s="20">
        <v>22.077999999999999</v>
      </c>
      <c r="N244" s="20">
        <v>80.507418294926836</v>
      </c>
      <c r="O244" s="20">
        <v>149.28920353982301</v>
      </c>
      <c r="P244" s="20">
        <v>12.286544575883992</v>
      </c>
      <c r="Q244" s="20">
        <v>0</v>
      </c>
      <c r="R244" s="20">
        <v>2.6154946114080433</v>
      </c>
      <c r="S244" s="20">
        <v>27.419176767077481</v>
      </c>
      <c r="T244" s="20">
        <v>35.55132013201321</v>
      </c>
      <c r="U244" s="482">
        <v>378.46670934467465</v>
      </c>
      <c r="V244" s="482">
        <v>2212.5466458206233</v>
      </c>
      <c r="W244" s="483">
        <v>-1516.36</v>
      </c>
      <c r="X244" s="483">
        <v>696.18664582062343</v>
      </c>
      <c r="Y244" s="15">
        <v>0</v>
      </c>
      <c r="Z244" s="15">
        <v>0</v>
      </c>
      <c r="AA244" s="15">
        <v>8.7440410720264197</v>
      </c>
      <c r="AB244" s="15">
        <v>18.948442414152549</v>
      </c>
      <c r="AC244" s="15">
        <v>10.404886583527484</v>
      </c>
      <c r="AD244" s="483">
        <v>38.097370069706443</v>
      </c>
      <c r="AE244" s="15">
        <v>-0.01</v>
      </c>
      <c r="AF244" s="15">
        <v>-26.8</v>
      </c>
      <c r="AG244" s="15">
        <v>-34.996299846666084</v>
      </c>
      <c r="AH244" s="15">
        <v>290.03477037699525</v>
      </c>
      <c r="AI244" s="15">
        <v>124.15603575467549</v>
      </c>
      <c r="AJ244" s="15">
        <v>-29.8</v>
      </c>
      <c r="AK244" s="15">
        <v>-11.42</v>
      </c>
      <c r="AL244" s="15">
        <v>-21.491940504488174</v>
      </c>
      <c r="AM244" s="15">
        <v>-3.94</v>
      </c>
      <c r="AN244" s="15">
        <v>14.963899093534129</v>
      </c>
      <c r="AO244" s="15">
        <v>-4.2477293259682165</v>
      </c>
      <c r="AP244" s="483">
        <v>292.7087355480823</v>
      </c>
      <c r="AQ244" s="479">
        <v>1026.9927514384121</v>
      </c>
      <c r="AR244" s="484">
        <v>-34.385502270342023</v>
      </c>
      <c r="AS244" s="484">
        <v>992.6072491680701</v>
      </c>
      <c r="AT244" s="484">
        <v>62.520421462000478</v>
      </c>
      <c r="AU244" s="480">
        <v>1055.1276706300705</v>
      </c>
    </row>
    <row r="245" spans="1:47">
      <c r="A245" s="439">
        <v>755</v>
      </c>
      <c r="B245" s="414">
        <v>1</v>
      </c>
      <c r="C245" s="432" t="s">
        <v>259</v>
      </c>
      <c r="D245" s="20">
        <v>6182</v>
      </c>
      <c r="E245" s="20">
        <v>434.57791329666776</v>
      </c>
      <c r="F245" s="20">
        <v>77.018744742801672</v>
      </c>
      <c r="G245" s="20">
        <v>556.5328210934972</v>
      </c>
      <c r="H245" s="20">
        <v>570.15703655774826</v>
      </c>
      <c r="I245" s="20">
        <v>57.081397605952766</v>
      </c>
      <c r="J245" s="20">
        <v>50.629923972824329</v>
      </c>
      <c r="K245" s="482">
        <v>1745.9978372694916</v>
      </c>
      <c r="L245" s="20">
        <v>41.07882358619193</v>
      </c>
      <c r="M245" s="20">
        <v>22.077999999999999</v>
      </c>
      <c r="N245" s="20">
        <v>76.865357489485604</v>
      </c>
      <c r="O245" s="20">
        <v>169.31403429310902</v>
      </c>
      <c r="P245" s="20">
        <v>32.258521826725087</v>
      </c>
      <c r="Q245" s="20">
        <v>0</v>
      </c>
      <c r="R245" s="20">
        <v>0</v>
      </c>
      <c r="S245" s="20">
        <v>33.308209670761705</v>
      </c>
      <c r="T245" s="20">
        <v>28.732501347999573</v>
      </c>
      <c r="U245" s="482">
        <v>403.63544821427291</v>
      </c>
      <c r="V245" s="482">
        <v>2149.6332854837647</v>
      </c>
      <c r="W245" s="483">
        <v>-1516.36</v>
      </c>
      <c r="X245" s="483">
        <v>633.27328548376477</v>
      </c>
      <c r="Y245" s="15">
        <v>0</v>
      </c>
      <c r="Z245" s="15">
        <v>0</v>
      </c>
      <c r="AA245" s="15">
        <v>6.137320480059171</v>
      </c>
      <c r="AB245" s="15">
        <v>22.938213636676608</v>
      </c>
      <c r="AC245" s="15">
        <v>0</v>
      </c>
      <c r="AD245" s="483">
        <v>29.075534116735781</v>
      </c>
      <c r="AE245" s="15">
        <v>-0.01</v>
      </c>
      <c r="AF245" s="15">
        <v>-26.8</v>
      </c>
      <c r="AG245" s="15">
        <v>-30.529446780977032</v>
      </c>
      <c r="AH245" s="15">
        <v>153.39959248480784</v>
      </c>
      <c r="AI245" s="15">
        <v>133.45284906193626</v>
      </c>
      <c r="AJ245" s="15">
        <v>-29.8</v>
      </c>
      <c r="AK245" s="15">
        <v>-11.42</v>
      </c>
      <c r="AL245" s="15">
        <v>-17.944140855454155</v>
      </c>
      <c r="AM245" s="15">
        <v>-3.9399999999999995</v>
      </c>
      <c r="AN245" s="15">
        <v>15.204704444639324</v>
      </c>
      <c r="AO245" s="15">
        <v>-6.435933885799999</v>
      </c>
      <c r="AP245" s="483">
        <v>171.43762446915224</v>
      </c>
      <c r="AQ245" s="479">
        <v>833.78644406965282</v>
      </c>
      <c r="AR245" s="484">
        <v>-5.034648041874175</v>
      </c>
      <c r="AS245" s="484">
        <v>828.75179602777837</v>
      </c>
      <c r="AT245" s="484">
        <v>78.822564632521122</v>
      </c>
      <c r="AU245" s="480">
        <v>907.57436066029948</v>
      </c>
    </row>
    <row r="246" spans="1:47">
      <c r="A246" s="439">
        <v>758</v>
      </c>
      <c r="B246" s="414">
        <v>19</v>
      </c>
      <c r="C246" s="432" t="s">
        <v>260</v>
      </c>
      <c r="D246" s="20">
        <v>8127</v>
      </c>
      <c r="E246" s="20">
        <v>342.45556416881999</v>
      </c>
      <c r="F246" s="20">
        <v>65.478671096345508</v>
      </c>
      <c r="G246" s="20">
        <v>470.59679340470041</v>
      </c>
      <c r="H246" s="20">
        <v>430.36761904761909</v>
      </c>
      <c r="I246" s="20">
        <v>59.334101144333701</v>
      </c>
      <c r="J246" s="20">
        <v>46.763357942660271</v>
      </c>
      <c r="K246" s="482">
        <v>1414.996106804479</v>
      </c>
      <c r="L246" s="20">
        <v>43.332840170666742</v>
      </c>
      <c r="M246" s="20">
        <v>0</v>
      </c>
      <c r="N246" s="20">
        <v>0</v>
      </c>
      <c r="O246" s="20">
        <v>53.502286206472256</v>
      </c>
      <c r="P246" s="20">
        <v>891</v>
      </c>
      <c r="Q246" s="20">
        <v>0</v>
      </c>
      <c r="R246" s="20">
        <v>0</v>
      </c>
      <c r="S246" s="20">
        <v>23.194530529911557</v>
      </c>
      <c r="T246" s="20">
        <v>34.615757044419837</v>
      </c>
      <c r="U246" s="482">
        <v>1045.6454139514703</v>
      </c>
      <c r="V246" s="482">
        <v>2460.6415207559494</v>
      </c>
      <c r="W246" s="483">
        <v>-1516.36</v>
      </c>
      <c r="X246" s="483">
        <v>944.28152075594949</v>
      </c>
      <c r="Y246" s="15">
        <v>146.58843950000002</v>
      </c>
      <c r="Z246" s="15">
        <v>15.59047619047619</v>
      </c>
      <c r="AA246" s="15">
        <v>15.021326170772035</v>
      </c>
      <c r="AB246" s="15">
        <v>19.447266360641809</v>
      </c>
      <c r="AC246" s="15">
        <v>0</v>
      </c>
      <c r="AD246" s="483">
        <v>196.64750822189006</v>
      </c>
      <c r="AE246" s="15">
        <v>-0.01</v>
      </c>
      <c r="AF246" s="15">
        <v>-26.8</v>
      </c>
      <c r="AG246" s="15">
        <v>-19.557750092284977</v>
      </c>
      <c r="AH246" s="15">
        <v>-285.29136367130252</v>
      </c>
      <c r="AI246" s="15">
        <v>-82.230122696131062</v>
      </c>
      <c r="AJ246" s="15">
        <v>-29.8</v>
      </c>
      <c r="AK246" s="15">
        <v>-11.42</v>
      </c>
      <c r="AL246" s="15">
        <v>-13.742218331840713</v>
      </c>
      <c r="AM246" s="15">
        <v>-3.94</v>
      </c>
      <c r="AN246" s="15">
        <v>35.464729468120076</v>
      </c>
      <c r="AO246" s="15">
        <v>3.880970882860006</v>
      </c>
      <c r="AP246" s="483">
        <v>-437.18575444057922</v>
      </c>
      <c r="AQ246" s="479">
        <v>703.74327453726028</v>
      </c>
      <c r="AR246" s="484">
        <v>-69.05765678269556</v>
      </c>
      <c r="AS246" s="484">
        <v>634.68561775456521</v>
      </c>
      <c r="AT246" s="484">
        <v>122.65173937418682</v>
      </c>
      <c r="AU246" s="480">
        <v>757.33735712875205</v>
      </c>
    </row>
    <row r="247" spans="1:47">
      <c r="A247" s="439">
        <v>759</v>
      </c>
      <c r="B247" s="414">
        <v>14</v>
      </c>
      <c r="C247" s="432" t="s">
        <v>261</v>
      </c>
      <c r="D247" s="20">
        <v>1800</v>
      </c>
      <c r="E247" s="20">
        <v>370.69464444444452</v>
      </c>
      <c r="F247" s="20">
        <v>77.798999999999992</v>
      </c>
      <c r="G247" s="20">
        <v>586.74953333333326</v>
      </c>
      <c r="H247" s="20">
        <v>497.07460000000003</v>
      </c>
      <c r="I247" s="20">
        <v>57.686622222222219</v>
      </c>
      <c r="J247" s="20">
        <v>41.149249999999995</v>
      </c>
      <c r="K247" s="482">
        <v>1631.15365</v>
      </c>
      <c r="L247" s="20">
        <v>44.372560019962926</v>
      </c>
      <c r="M247" s="20">
        <v>0</v>
      </c>
      <c r="N247" s="20">
        <v>0</v>
      </c>
      <c r="O247" s="20">
        <v>27.326111111111111</v>
      </c>
      <c r="P247" s="20">
        <v>253.1847148954036</v>
      </c>
      <c r="Q247" s="20">
        <v>0</v>
      </c>
      <c r="R247" s="20">
        <v>0</v>
      </c>
      <c r="S247" s="20">
        <v>29.89630737537307</v>
      </c>
      <c r="T247" s="20">
        <v>32.556084722222224</v>
      </c>
      <c r="U247" s="482">
        <v>387.33577812407287</v>
      </c>
      <c r="V247" s="482">
        <v>2018.4894281240729</v>
      </c>
      <c r="W247" s="483">
        <v>-1516.36</v>
      </c>
      <c r="X247" s="483">
        <v>502.129428124073</v>
      </c>
      <c r="Y247" s="15">
        <v>119.81553000000001</v>
      </c>
      <c r="Z247" s="15">
        <v>0</v>
      </c>
      <c r="AA247" s="15">
        <v>13.789217987678965</v>
      </c>
      <c r="AB247" s="15">
        <v>18.059438042268752</v>
      </c>
      <c r="AC247" s="15">
        <v>0</v>
      </c>
      <c r="AD247" s="483">
        <v>151.66418602994773</v>
      </c>
      <c r="AE247" s="15">
        <v>-0.01</v>
      </c>
      <c r="AF247" s="15">
        <v>-26.8</v>
      </c>
      <c r="AG247" s="15">
        <v>-34.046311111111109</v>
      </c>
      <c r="AH247" s="15">
        <v>46.10970991578764</v>
      </c>
      <c r="AI247" s="15">
        <v>-45.48543729081274</v>
      </c>
      <c r="AJ247" s="15">
        <v>-29.8</v>
      </c>
      <c r="AK247" s="15">
        <v>-11.42</v>
      </c>
      <c r="AL247" s="15">
        <v>-22.07371022624276</v>
      </c>
      <c r="AM247" s="15">
        <v>-3.94</v>
      </c>
      <c r="AN247" s="15">
        <v>58.290153491958826</v>
      </c>
      <c r="AO247" s="15">
        <v>2.7741483481958293</v>
      </c>
      <c r="AP247" s="483">
        <v>-70.141446872224293</v>
      </c>
      <c r="AQ247" s="479">
        <v>583.65216728179644</v>
      </c>
      <c r="AR247" s="484">
        <v>435.82417000046729</v>
      </c>
      <c r="AS247" s="484">
        <v>1019.4763372822637</v>
      </c>
      <c r="AT247" s="484">
        <v>219.75292439099593</v>
      </c>
      <c r="AU247" s="480">
        <v>1239.2292616732595</v>
      </c>
    </row>
    <row r="248" spans="1:47">
      <c r="A248" s="439">
        <v>761</v>
      </c>
      <c r="B248" s="414">
        <v>2</v>
      </c>
      <c r="C248" s="432" t="s">
        <v>262</v>
      </c>
      <c r="D248" s="20">
        <v>8429</v>
      </c>
      <c r="E248" s="20">
        <v>316.64508719895605</v>
      </c>
      <c r="F248" s="20">
        <v>73.100970459129186</v>
      </c>
      <c r="G248" s="20">
        <v>471.77145687507414</v>
      </c>
      <c r="H248" s="20">
        <v>398.86485229564596</v>
      </c>
      <c r="I248" s="20">
        <v>59.629621544667224</v>
      </c>
      <c r="J248" s="20">
        <v>43.032365642424963</v>
      </c>
      <c r="K248" s="482">
        <v>1363.0443540158976</v>
      </c>
      <c r="L248" s="20">
        <v>66.002733801485675</v>
      </c>
      <c r="M248" s="20">
        <v>0</v>
      </c>
      <c r="N248" s="20">
        <v>0</v>
      </c>
      <c r="O248" s="20">
        <v>131.64773045438366</v>
      </c>
      <c r="P248" s="20">
        <v>65.439775037782283</v>
      </c>
      <c r="Q248" s="20">
        <v>0</v>
      </c>
      <c r="R248" s="20">
        <v>0</v>
      </c>
      <c r="S248" s="20">
        <v>37.901464706341933</v>
      </c>
      <c r="T248" s="20">
        <v>43.412766045794285</v>
      </c>
      <c r="U248" s="482">
        <v>344.40447004578783</v>
      </c>
      <c r="V248" s="482">
        <v>1707.4488240616854</v>
      </c>
      <c r="W248" s="483">
        <v>-1516.36</v>
      </c>
      <c r="X248" s="483">
        <v>191.0888240616855</v>
      </c>
      <c r="Y248" s="15">
        <v>0</v>
      </c>
      <c r="Z248" s="15">
        <v>0</v>
      </c>
      <c r="AA248" s="15">
        <v>11.977141805318793</v>
      </c>
      <c r="AB248" s="15">
        <v>17.76763862441269</v>
      </c>
      <c r="AC248" s="15">
        <v>0</v>
      </c>
      <c r="AD248" s="483">
        <v>29.744780429731485</v>
      </c>
      <c r="AE248" s="15">
        <v>-0.01</v>
      </c>
      <c r="AF248" s="15">
        <v>-26.8</v>
      </c>
      <c r="AG248" s="15">
        <v>-31.472703772689524</v>
      </c>
      <c r="AH248" s="15">
        <v>140.49635542928903</v>
      </c>
      <c r="AI248" s="15">
        <v>46.837291157480252</v>
      </c>
      <c r="AJ248" s="15">
        <v>-29.8</v>
      </c>
      <c r="AK248" s="15">
        <v>-11.42</v>
      </c>
      <c r="AL248" s="15">
        <v>-18.231448519766889</v>
      </c>
      <c r="AM248" s="15">
        <v>-3.9400000000000004</v>
      </c>
      <c r="AN248" s="15">
        <v>40.192996124167323</v>
      </c>
      <c r="AO248" s="15">
        <v>3.4942339994508926</v>
      </c>
      <c r="AP248" s="483">
        <v>105.60672441793109</v>
      </c>
      <c r="AQ248" s="479">
        <v>326.44032890934807</v>
      </c>
      <c r="AR248" s="484">
        <v>515.58079802313898</v>
      </c>
      <c r="AS248" s="484">
        <v>842.02112693248705</v>
      </c>
      <c r="AT248" s="484">
        <v>173.52506428642775</v>
      </c>
      <c r="AU248" s="480">
        <v>1015.5461912189148</v>
      </c>
    </row>
    <row r="249" spans="1:47">
      <c r="A249" s="439">
        <v>762</v>
      </c>
      <c r="B249" s="414">
        <v>11</v>
      </c>
      <c r="C249" s="432" t="s">
        <v>263</v>
      </c>
      <c r="D249" s="20">
        <v>3570</v>
      </c>
      <c r="E249" s="20">
        <v>275.43874509803925</v>
      </c>
      <c r="F249" s="20">
        <v>60.147126050420162</v>
      </c>
      <c r="G249" s="20">
        <v>405.65953221288515</v>
      </c>
      <c r="H249" s="20">
        <v>425.30447058823529</v>
      </c>
      <c r="I249" s="20">
        <v>60.48129971988795</v>
      </c>
      <c r="J249" s="20">
        <v>41.252380952380953</v>
      </c>
      <c r="K249" s="482">
        <v>1268.2835546218487</v>
      </c>
      <c r="L249" s="20">
        <v>73.930375972321912</v>
      </c>
      <c r="M249" s="20">
        <v>0</v>
      </c>
      <c r="N249" s="20">
        <v>0</v>
      </c>
      <c r="O249" s="20">
        <v>32.515775910364148</v>
      </c>
      <c r="P249" s="20">
        <v>339.06730220941171</v>
      </c>
      <c r="Q249" s="20">
        <v>0</v>
      </c>
      <c r="R249" s="20">
        <v>0</v>
      </c>
      <c r="S249" s="20">
        <v>29.243634650006502</v>
      </c>
      <c r="T249" s="20">
        <v>43.790480625583577</v>
      </c>
      <c r="U249" s="482">
        <v>518.54756936768786</v>
      </c>
      <c r="V249" s="482">
        <v>1786.8311239895365</v>
      </c>
      <c r="W249" s="483">
        <v>-1516.36</v>
      </c>
      <c r="X249" s="483">
        <v>270.47112398953664</v>
      </c>
      <c r="Y249" s="15">
        <v>107.87596450000002</v>
      </c>
      <c r="Z249" s="15">
        <v>0</v>
      </c>
      <c r="AA249" s="15">
        <v>11.927482123631432</v>
      </c>
      <c r="AB249" s="15">
        <v>18.054087836756334</v>
      </c>
      <c r="AC249" s="15">
        <v>0</v>
      </c>
      <c r="AD249" s="483">
        <v>137.8575344603878</v>
      </c>
      <c r="AE249" s="15">
        <v>-0.01</v>
      </c>
      <c r="AF249" s="15">
        <v>-26.8</v>
      </c>
      <c r="AG249" s="15">
        <v>-34.781938375350144</v>
      </c>
      <c r="AH249" s="15">
        <v>317.4606837348129</v>
      </c>
      <c r="AI249" s="15">
        <v>130.90832321573097</v>
      </c>
      <c r="AJ249" s="15">
        <v>-29.8</v>
      </c>
      <c r="AK249" s="15">
        <v>-11.42</v>
      </c>
      <c r="AL249" s="15">
        <v>-26.38199390485169</v>
      </c>
      <c r="AM249" s="15">
        <v>-3.94</v>
      </c>
      <c r="AN249" s="15">
        <v>60.824157902915879</v>
      </c>
      <c r="AO249" s="15">
        <v>1.8971103690407252</v>
      </c>
      <c r="AP249" s="483">
        <v>374.2163429422987</v>
      </c>
      <c r="AQ249" s="479">
        <v>782.54500139222318</v>
      </c>
      <c r="AR249" s="484">
        <v>435.90981389050995</v>
      </c>
      <c r="AS249" s="484">
        <v>1218.4548152827331</v>
      </c>
      <c r="AT249" s="484">
        <v>196.31786741035978</v>
      </c>
      <c r="AU249" s="480">
        <v>1414.772682693093</v>
      </c>
    </row>
    <row r="250" spans="1:47">
      <c r="A250" s="439">
        <v>765</v>
      </c>
      <c r="B250" s="414">
        <v>18</v>
      </c>
      <c r="C250" s="432" t="s">
        <v>264</v>
      </c>
      <c r="D250" s="20">
        <v>10185</v>
      </c>
      <c r="E250" s="20">
        <v>384.45813058419242</v>
      </c>
      <c r="F250" s="20">
        <v>70.580536082474211</v>
      </c>
      <c r="G250" s="20">
        <v>538.12214531173288</v>
      </c>
      <c r="H250" s="20">
        <v>489.82046539027988</v>
      </c>
      <c r="I250" s="20">
        <v>58.086448699067255</v>
      </c>
      <c r="J250" s="20">
        <v>46.211172312223859</v>
      </c>
      <c r="K250" s="482">
        <v>1587.2788983799708</v>
      </c>
      <c r="L250" s="20">
        <v>45.97945168547092</v>
      </c>
      <c r="M250" s="20">
        <v>0</v>
      </c>
      <c r="N250" s="20">
        <v>0</v>
      </c>
      <c r="O250" s="20">
        <v>101.41649484536083</v>
      </c>
      <c r="P250" s="20">
        <v>214.73539391996769</v>
      </c>
      <c r="Q250" s="20">
        <v>0</v>
      </c>
      <c r="R250" s="20">
        <v>0</v>
      </c>
      <c r="S250" s="20">
        <v>23.2391831020547</v>
      </c>
      <c r="T250" s="20">
        <v>39.899392079856</v>
      </c>
      <c r="U250" s="482">
        <v>425.26991563271019</v>
      </c>
      <c r="V250" s="482">
        <v>2012.5488140126809</v>
      </c>
      <c r="W250" s="483">
        <v>-1516.36</v>
      </c>
      <c r="X250" s="483">
        <v>496.18881401268095</v>
      </c>
      <c r="Y250" s="15">
        <v>40.014647333333336</v>
      </c>
      <c r="Z250" s="15">
        <v>0</v>
      </c>
      <c r="AA250" s="15">
        <v>15.19376789317859</v>
      </c>
      <c r="AB250" s="15">
        <v>19.441839104493926</v>
      </c>
      <c r="AC250" s="15">
        <v>0</v>
      </c>
      <c r="AD250" s="483">
        <v>74.650254331005854</v>
      </c>
      <c r="AE250" s="15">
        <v>-0.01</v>
      </c>
      <c r="AF250" s="15">
        <v>-26.8</v>
      </c>
      <c r="AG250" s="15">
        <v>-23.616831821305844</v>
      </c>
      <c r="AH250" s="15">
        <v>-102.49135605352251</v>
      </c>
      <c r="AI250" s="15">
        <v>-4.296845165434477</v>
      </c>
      <c r="AJ250" s="15">
        <v>-29.8</v>
      </c>
      <c r="AK250" s="15">
        <v>-11.42</v>
      </c>
      <c r="AL250" s="15">
        <v>-12.224823366300551</v>
      </c>
      <c r="AM250" s="15">
        <v>-3.94</v>
      </c>
      <c r="AN250" s="15">
        <v>33.453866971727535</v>
      </c>
      <c r="AO250" s="15">
        <v>10.03898306271261</v>
      </c>
      <c r="AP250" s="483">
        <v>-174.84700637212316</v>
      </c>
      <c r="AQ250" s="479">
        <v>395.99206197156366</v>
      </c>
      <c r="AR250" s="484">
        <v>168.61252971968446</v>
      </c>
      <c r="AS250" s="484">
        <v>564.60459169124806</v>
      </c>
      <c r="AT250" s="484">
        <v>113.62730148957827</v>
      </c>
      <c r="AU250" s="480">
        <v>678.23189318082632</v>
      </c>
    </row>
    <row r="251" spans="1:47">
      <c r="A251" s="439">
        <v>768</v>
      </c>
      <c r="B251" s="414">
        <v>10</v>
      </c>
      <c r="C251" s="432" t="s">
        <v>265</v>
      </c>
      <c r="D251" s="20">
        <v>2361</v>
      </c>
      <c r="E251" s="20">
        <v>264.02046166878444</v>
      </c>
      <c r="F251" s="20">
        <v>31.633646759847519</v>
      </c>
      <c r="G251" s="20">
        <v>365.99832274459976</v>
      </c>
      <c r="H251" s="20">
        <v>264.12650571791613</v>
      </c>
      <c r="I251" s="20">
        <v>61.93822956374418</v>
      </c>
      <c r="J251" s="20">
        <v>39.920982634476914</v>
      </c>
      <c r="K251" s="482">
        <v>1027.6381490893691</v>
      </c>
      <c r="L251" s="20">
        <v>67.222217173099978</v>
      </c>
      <c r="M251" s="20">
        <v>0</v>
      </c>
      <c r="N251" s="20">
        <v>0</v>
      </c>
      <c r="O251" s="20">
        <v>89.999085133418035</v>
      </c>
      <c r="P251" s="20">
        <v>204.38723017691731</v>
      </c>
      <c r="Q251" s="20">
        <v>434.13</v>
      </c>
      <c r="R251" s="20">
        <v>0</v>
      </c>
      <c r="S251" s="20">
        <v>29.774216631475063</v>
      </c>
      <c r="T251" s="20">
        <v>38.46762177043626</v>
      </c>
      <c r="U251" s="482">
        <v>863.98037088534659</v>
      </c>
      <c r="V251" s="482">
        <v>1891.6185199747156</v>
      </c>
      <c r="W251" s="483">
        <v>-1516.36</v>
      </c>
      <c r="X251" s="483">
        <v>375.25851997471568</v>
      </c>
      <c r="Y251" s="15">
        <v>123.99916450000001</v>
      </c>
      <c r="Z251" s="15">
        <v>0</v>
      </c>
      <c r="AA251" s="15">
        <v>12.230758631104486</v>
      </c>
      <c r="AB251" s="15">
        <v>17.951041353673595</v>
      </c>
      <c r="AC251" s="15">
        <v>0</v>
      </c>
      <c r="AD251" s="483">
        <v>154.18096448477809</v>
      </c>
      <c r="AE251" s="15">
        <v>-0.01</v>
      </c>
      <c r="AF251" s="15">
        <v>-26.8</v>
      </c>
      <c r="AG251" s="15">
        <v>-44.887994493858528</v>
      </c>
      <c r="AH251" s="15">
        <v>150.84202245802689</v>
      </c>
      <c r="AI251" s="15">
        <v>211.19402983634342</v>
      </c>
      <c r="AJ251" s="15">
        <v>-29.8</v>
      </c>
      <c r="AK251" s="15">
        <v>-11.42</v>
      </c>
      <c r="AL251" s="15">
        <v>-25.820396177928686</v>
      </c>
      <c r="AM251" s="15">
        <v>-3.94</v>
      </c>
      <c r="AN251" s="15">
        <v>36.018536472415668</v>
      </c>
      <c r="AO251" s="15">
        <v>6.5780900034609191</v>
      </c>
      <c r="AP251" s="483">
        <v>258.21428809845963</v>
      </c>
      <c r="AQ251" s="479">
        <v>787.6537725579534</v>
      </c>
      <c r="AR251" s="484">
        <v>404.86360004743449</v>
      </c>
      <c r="AS251" s="484">
        <v>1192.5173726053877</v>
      </c>
      <c r="AT251" s="484">
        <v>205.18336007928704</v>
      </c>
      <c r="AU251" s="480">
        <v>1397.7007326846747</v>
      </c>
    </row>
    <row r="252" spans="1:47">
      <c r="A252" s="439">
        <v>777</v>
      </c>
      <c r="B252" s="414">
        <v>18</v>
      </c>
      <c r="C252" s="432" t="s">
        <v>266</v>
      </c>
      <c r="D252" s="20">
        <v>7038</v>
      </c>
      <c r="E252" s="20">
        <v>228.2848294970162</v>
      </c>
      <c r="F252" s="20">
        <v>57.03933503836317</v>
      </c>
      <c r="G252" s="20">
        <v>370.61215970446148</v>
      </c>
      <c r="H252" s="20">
        <v>327.4536231884058</v>
      </c>
      <c r="I252" s="20">
        <v>61.670292696788863</v>
      </c>
      <c r="J252" s="20">
        <v>39.573096050014207</v>
      </c>
      <c r="K252" s="482">
        <v>1084.6333361750496</v>
      </c>
      <c r="L252" s="20">
        <v>87.399811466532455</v>
      </c>
      <c r="M252" s="20">
        <v>0</v>
      </c>
      <c r="N252" s="20">
        <v>0</v>
      </c>
      <c r="O252" s="20">
        <v>68.769548167092921</v>
      </c>
      <c r="P252" s="20">
        <v>618.27408093107726</v>
      </c>
      <c r="Q252" s="20">
        <v>0</v>
      </c>
      <c r="R252" s="20">
        <v>0</v>
      </c>
      <c r="S252" s="20">
        <v>26.628505441748739</v>
      </c>
      <c r="T252" s="20">
        <v>51.992924836601311</v>
      </c>
      <c r="U252" s="482">
        <v>853.06487084305263</v>
      </c>
      <c r="V252" s="482">
        <v>1937.6982070181023</v>
      </c>
      <c r="W252" s="483">
        <v>-1516.36</v>
      </c>
      <c r="X252" s="483">
        <v>421.33820701810237</v>
      </c>
      <c r="Y252" s="15">
        <v>149.28571649999998</v>
      </c>
      <c r="Z252" s="15">
        <v>0</v>
      </c>
      <c r="AA252" s="15">
        <v>12.502008385951411</v>
      </c>
      <c r="AB252" s="15">
        <v>18.563370159324016</v>
      </c>
      <c r="AC252" s="15">
        <v>0</v>
      </c>
      <c r="AD252" s="483">
        <v>180.35109504527543</v>
      </c>
      <c r="AE252" s="15">
        <v>-0.01</v>
      </c>
      <c r="AF252" s="15">
        <v>-26.8</v>
      </c>
      <c r="AG252" s="15">
        <v>-29.887622442455243</v>
      </c>
      <c r="AH252" s="15">
        <v>42.536404583181707</v>
      </c>
      <c r="AI252" s="15">
        <v>43.513724307885653</v>
      </c>
      <c r="AJ252" s="15">
        <v>-29.8</v>
      </c>
      <c r="AK252" s="15">
        <v>-11.420000000000002</v>
      </c>
      <c r="AL252" s="15">
        <v>-24.866340447153014</v>
      </c>
      <c r="AM252" s="15">
        <v>-3.94</v>
      </c>
      <c r="AN252" s="15">
        <v>47.8675313892792</v>
      </c>
      <c r="AO252" s="15">
        <v>7.0803525558752476</v>
      </c>
      <c r="AP252" s="483">
        <v>10.534049946613562</v>
      </c>
      <c r="AQ252" s="479">
        <v>612.22335200999134</v>
      </c>
      <c r="AR252" s="484">
        <v>536.23086890927902</v>
      </c>
      <c r="AS252" s="484">
        <v>1148.4542209192703</v>
      </c>
      <c r="AT252" s="484">
        <v>159.03500938054938</v>
      </c>
      <c r="AU252" s="480">
        <v>1307.4892302998196</v>
      </c>
    </row>
    <row r="253" spans="1:47">
      <c r="A253" s="439">
        <v>778</v>
      </c>
      <c r="B253" s="414">
        <v>11</v>
      </c>
      <c r="C253" s="432" t="s">
        <v>267</v>
      </c>
      <c r="D253" s="20">
        <v>6632</v>
      </c>
      <c r="E253" s="20">
        <v>305.80366556091678</v>
      </c>
      <c r="F253" s="20">
        <v>71.792804583835945</v>
      </c>
      <c r="G253" s="20">
        <v>475.33854342581424</v>
      </c>
      <c r="H253" s="20">
        <v>443.57325995174909</v>
      </c>
      <c r="I253" s="20">
        <v>59.466839565741857</v>
      </c>
      <c r="J253" s="20">
        <v>43.288875150784079</v>
      </c>
      <c r="K253" s="482">
        <v>1399.2639882388419</v>
      </c>
      <c r="L253" s="20">
        <v>61.109351150815726</v>
      </c>
      <c r="M253" s="20">
        <v>0</v>
      </c>
      <c r="N253" s="20">
        <v>0</v>
      </c>
      <c r="O253" s="20">
        <v>83.066103739445111</v>
      </c>
      <c r="P253" s="20">
        <v>88.835870348929006</v>
      </c>
      <c r="Q253" s="20">
        <v>0</v>
      </c>
      <c r="R253" s="20">
        <v>0</v>
      </c>
      <c r="S253" s="20">
        <v>31.481344489478516</v>
      </c>
      <c r="T253" s="20">
        <v>40.515321924004823</v>
      </c>
      <c r="U253" s="482">
        <v>305.00799165267324</v>
      </c>
      <c r="V253" s="482">
        <v>1704.271979891515</v>
      </c>
      <c r="W253" s="483">
        <v>-1516.36</v>
      </c>
      <c r="X253" s="483">
        <v>187.9119798915151</v>
      </c>
      <c r="Y253" s="15">
        <v>26.352474666666666</v>
      </c>
      <c r="Z253" s="15">
        <v>0</v>
      </c>
      <c r="AA253" s="15">
        <v>13.149291065433554</v>
      </c>
      <c r="AB253" s="15">
        <v>16.313830040564852</v>
      </c>
      <c r="AC253" s="15">
        <v>0</v>
      </c>
      <c r="AD253" s="483">
        <v>55.815595772665077</v>
      </c>
      <c r="AE253" s="15">
        <v>-1.0000000000000002E-2</v>
      </c>
      <c r="AF253" s="15">
        <v>-26.8</v>
      </c>
      <c r="AG253" s="15">
        <v>-48.396303671592278</v>
      </c>
      <c r="AH253" s="15">
        <v>110.84943872814443</v>
      </c>
      <c r="AI253" s="15">
        <v>-1.6197766369323885</v>
      </c>
      <c r="AJ253" s="15">
        <v>-29.8</v>
      </c>
      <c r="AK253" s="15">
        <v>-11.42</v>
      </c>
      <c r="AL253" s="15">
        <v>-11.735694169661976</v>
      </c>
      <c r="AM253" s="15">
        <v>-3.9399999999999995</v>
      </c>
      <c r="AN253" s="15">
        <v>38.434529918187131</v>
      </c>
      <c r="AO253" s="15">
        <v>4.1016680884764245</v>
      </c>
      <c r="AP253" s="483">
        <v>15.923862256621344</v>
      </c>
      <c r="AQ253" s="479">
        <v>259.65143792080153</v>
      </c>
      <c r="AR253" s="484">
        <v>282.36267683041325</v>
      </c>
      <c r="AS253" s="484">
        <v>542.01411475121472</v>
      </c>
      <c r="AT253" s="484">
        <v>138.25115315752197</v>
      </c>
      <c r="AU253" s="480">
        <v>680.26526790873663</v>
      </c>
    </row>
    <row r="254" spans="1:47">
      <c r="A254" s="439">
        <v>781</v>
      </c>
      <c r="B254" s="414">
        <v>7</v>
      </c>
      <c r="C254" s="432" t="s">
        <v>268</v>
      </c>
      <c r="D254" s="20">
        <v>3428</v>
      </c>
      <c r="E254" s="20">
        <v>192.08598308051342</v>
      </c>
      <c r="F254" s="20">
        <v>32.6810268378063</v>
      </c>
      <c r="G254" s="20">
        <v>301.09269836639442</v>
      </c>
      <c r="H254" s="20">
        <v>241.23435822637106</v>
      </c>
      <c r="I254" s="20">
        <v>63.167071178529753</v>
      </c>
      <c r="J254" s="20">
        <v>38.513453908984829</v>
      </c>
      <c r="K254" s="482">
        <v>868.77459159859984</v>
      </c>
      <c r="L254" s="20">
        <v>79.428367749804067</v>
      </c>
      <c r="M254" s="20">
        <v>0</v>
      </c>
      <c r="N254" s="20">
        <v>0</v>
      </c>
      <c r="O254" s="20">
        <v>66.577502917152856</v>
      </c>
      <c r="P254" s="20">
        <v>160.59225389776705</v>
      </c>
      <c r="Q254" s="20">
        <v>0</v>
      </c>
      <c r="R254" s="20">
        <v>0</v>
      </c>
      <c r="S254" s="20">
        <v>33.032283673489125</v>
      </c>
      <c r="T254" s="20">
        <v>41.830025525087521</v>
      </c>
      <c r="U254" s="482">
        <v>381.46043376330056</v>
      </c>
      <c r="V254" s="482">
        <v>1250.2350253619004</v>
      </c>
      <c r="W254" s="483">
        <v>-1516.36</v>
      </c>
      <c r="X254" s="483">
        <v>-266.1249746380995</v>
      </c>
      <c r="Y254" s="15">
        <v>109.26323149999999</v>
      </c>
      <c r="Z254" s="15">
        <v>0</v>
      </c>
      <c r="AA254" s="15">
        <v>11.826747973384837</v>
      </c>
      <c r="AB254" s="15">
        <v>19.486086035627995</v>
      </c>
      <c r="AC254" s="15">
        <v>0</v>
      </c>
      <c r="AD254" s="483">
        <v>140.57606550901284</v>
      </c>
      <c r="AE254" s="15">
        <v>-0.01</v>
      </c>
      <c r="AF254" s="15">
        <v>-26.800000000000004</v>
      </c>
      <c r="AG254" s="15">
        <v>-26.094908109684948</v>
      </c>
      <c r="AH254" s="15">
        <v>520.43354974885267</v>
      </c>
      <c r="AI254" s="15">
        <v>429.96382784828188</v>
      </c>
      <c r="AJ254" s="15">
        <v>-29.800000000000004</v>
      </c>
      <c r="AK254" s="15">
        <v>-11.42</v>
      </c>
      <c r="AL254" s="15">
        <v>-21.781648032309629</v>
      </c>
      <c r="AM254" s="15">
        <v>-3.94</v>
      </c>
      <c r="AN254" s="15">
        <v>43.239724397926317</v>
      </c>
      <c r="AO254" s="15">
        <v>5.5259608065921446</v>
      </c>
      <c r="AP254" s="483">
        <v>875.57650665965855</v>
      </c>
      <c r="AQ254" s="479">
        <v>750.02759753057194</v>
      </c>
      <c r="AR254" s="484">
        <v>255.95982045911282</v>
      </c>
      <c r="AS254" s="484">
        <v>1005.9874179896844</v>
      </c>
      <c r="AT254" s="484">
        <v>212.01039931781418</v>
      </c>
      <c r="AU254" s="480">
        <v>1217.9978173074987</v>
      </c>
    </row>
    <row r="255" spans="1:47">
      <c r="A255" s="439">
        <v>783</v>
      </c>
      <c r="B255" s="414">
        <v>4</v>
      </c>
      <c r="C255" s="432" t="s">
        <v>269</v>
      </c>
      <c r="D255" s="20">
        <v>6256</v>
      </c>
      <c r="E255" s="20">
        <v>310.14926630434786</v>
      </c>
      <c r="F255" s="20">
        <v>67.153868286445004</v>
      </c>
      <c r="G255" s="20">
        <v>448.91250479539639</v>
      </c>
      <c r="H255" s="20">
        <v>446.39633631713554</v>
      </c>
      <c r="I255" s="20">
        <v>59.679629156010229</v>
      </c>
      <c r="J255" s="20">
        <v>44.132002877237852</v>
      </c>
      <c r="K255" s="482">
        <v>1376.4236077365729</v>
      </c>
      <c r="L255" s="20">
        <v>46.918942676014964</v>
      </c>
      <c r="M255" s="20">
        <v>0</v>
      </c>
      <c r="N255" s="20">
        <v>0</v>
      </c>
      <c r="O255" s="20">
        <v>104.41230179028133</v>
      </c>
      <c r="P255" s="20">
        <v>53.695756156805864</v>
      </c>
      <c r="Q255" s="20">
        <v>0</v>
      </c>
      <c r="R255" s="20">
        <v>0</v>
      </c>
      <c r="S255" s="20">
        <v>38.018849906311765</v>
      </c>
      <c r="T255" s="20">
        <v>32.800119485294118</v>
      </c>
      <c r="U255" s="482">
        <v>275.84597001470803</v>
      </c>
      <c r="V255" s="482">
        <v>1652.2695777512808</v>
      </c>
      <c r="W255" s="483">
        <v>-1516.36</v>
      </c>
      <c r="X255" s="483">
        <v>135.90957775128095</v>
      </c>
      <c r="Y255" s="15">
        <v>0</v>
      </c>
      <c r="Z255" s="15">
        <v>0</v>
      </c>
      <c r="AA255" s="15">
        <v>16.953484526714416</v>
      </c>
      <c r="AB255" s="15">
        <v>14.918767784804253</v>
      </c>
      <c r="AC255" s="15">
        <v>0</v>
      </c>
      <c r="AD255" s="483">
        <v>31.872252311518668</v>
      </c>
      <c r="AE255" s="15">
        <v>-0.01</v>
      </c>
      <c r="AF255" s="15">
        <v>-26.800000000000004</v>
      </c>
      <c r="AG255" s="15">
        <v>-24.814796739130436</v>
      </c>
      <c r="AH255" s="15">
        <v>-18.453675270441149</v>
      </c>
      <c r="AI255" s="15">
        <v>-4.3368381305597392</v>
      </c>
      <c r="AJ255" s="15">
        <v>-29.800000000000004</v>
      </c>
      <c r="AK255" s="15">
        <v>-11.42</v>
      </c>
      <c r="AL255" s="15">
        <v>-7.895358924860397</v>
      </c>
      <c r="AM255" s="15">
        <v>-3.94</v>
      </c>
      <c r="AN255" s="15">
        <v>38.881037381173165</v>
      </c>
      <c r="AO255" s="15">
        <v>-4.7244550003554506</v>
      </c>
      <c r="AP255" s="483">
        <v>-97.05408668417401</v>
      </c>
      <c r="AQ255" s="479">
        <v>70.727743378625604</v>
      </c>
      <c r="AR255" s="484">
        <v>293.92013483244835</v>
      </c>
      <c r="AS255" s="484">
        <v>364.64787821107393</v>
      </c>
      <c r="AT255" s="484">
        <v>137.38227668105426</v>
      </c>
      <c r="AU255" s="480">
        <v>502.03015489212817</v>
      </c>
    </row>
    <row r="256" spans="1:47">
      <c r="A256" s="439">
        <v>785</v>
      </c>
      <c r="B256" s="414">
        <v>17</v>
      </c>
      <c r="C256" s="432" t="s">
        <v>270</v>
      </c>
      <c r="D256" s="20">
        <v>2581</v>
      </c>
      <c r="E256" s="20">
        <v>299.34354126307636</v>
      </c>
      <c r="F256" s="20">
        <v>65.108810538550941</v>
      </c>
      <c r="G256" s="20">
        <v>412.30154591243706</v>
      </c>
      <c r="H256" s="20">
        <v>309.89469972878726</v>
      </c>
      <c r="I256" s="20">
        <v>60.785648973266177</v>
      </c>
      <c r="J256" s="20">
        <v>40.042460286710579</v>
      </c>
      <c r="K256" s="482">
        <v>1187.4767067028283</v>
      </c>
      <c r="L256" s="20">
        <v>101.97260249818156</v>
      </c>
      <c r="M256" s="20">
        <v>0</v>
      </c>
      <c r="N256" s="20">
        <v>0</v>
      </c>
      <c r="O256" s="20">
        <v>48.024502130956996</v>
      </c>
      <c r="P256" s="20">
        <v>416.60910108385087</v>
      </c>
      <c r="Q256" s="20">
        <v>0</v>
      </c>
      <c r="R256" s="20">
        <v>9.2278186749321964</v>
      </c>
      <c r="S256" s="20">
        <v>28.918484507510311</v>
      </c>
      <c r="T256" s="20">
        <v>61.008361423220975</v>
      </c>
      <c r="U256" s="482">
        <v>665.76087031865291</v>
      </c>
      <c r="V256" s="482">
        <v>1853.2375770214812</v>
      </c>
      <c r="W256" s="483">
        <v>-1516.36</v>
      </c>
      <c r="X256" s="483">
        <v>336.87757702148133</v>
      </c>
      <c r="Y256" s="15">
        <v>344.26055100000008</v>
      </c>
      <c r="Z256" s="15">
        <v>0</v>
      </c>
      <c r="AA256" s="15">
        <v>13.389203790981389</v>
      </c>
      <c r="AB256" s="15">
        <v>14.844360021554964</v>
      </c>
      <c r="AC256" s="15">
        <v>0</v>
      </c>
      <c r="AD256" s="483">
        <v>372.4941148125364</v>
      </c>
      <c r="AE256" s="15">
        <v>-0.01</v>
      </c>
      <c r="AF256" s="15">
        <v>-26.8</v>
      </c>
      <c r="AG256" s="15">
        <v>-36.597037001162342</v>
      </c>
      <c r="AH256" s="15">
        <v>538.46564188616321</v>
      </c>
      <c r="AI256" s="15">
        <v>351.4887687828878</v>
      </c>
      <c r="AJ256" s="15">
        <v>-29.8</v>
      </c>
      <c r="AK256" s="15">
        <v>-11.42</v>
      </c>
      <c r="AL256" s="15">
        <v>-43.874977003084652</v>
      </c>
      <c r="AM256" s="15">
        <v>-3.94</v>
      </c>
      <c r="AN256" s="15">
        <v>64.45518743535132</v>
      </c>
      <c r="AO256" s="15">
        <v>12.796483409406694</v>
      </c>
      <c r="AP256" s="483">
        <v>811.02406750956209</v>
      </c>
      <c r="AQ256" s="479">
        <v>1520.3957593435798</v>
      </c>
      <c r="AR256" s="484">
        <v>505.9740894492499</v>
      </c>
      <c r="AS256" s="484">
        <v>2026.3698487928298</v>
      </c>
      <c r="AT256" s="484">
        <v>212.74164144642708</v>
      </c>
      <c r="AU256" s="480">
        <v>2239.1114902392569</v>
      </c>
    </row>
    <row r="257" spans="1:47">
      <c r="A257" s="439">
        <v>790</v>
      </c>
      <c r="B257" s="414">
        <v>6</v>
      </c>
      <c r="C257" s="432" t="s">
        <v>271</v>
      </c>
      <c r="D257" s="20">
        <v>23464</v>
      </c>
      <c r="E257" s="20">
        <v>350.97486276849645</v>
      </c>
      <c r="F257" s="20">
        <v>75.199510739856791</v>
      </c>
      <c r="G257" s="20">
        <v>475.34841544493696</v>
      </c>
      <c r="H257" s="20">
        <v>454.1200085236959</v>
      </c>
      <c r="I257" s="20">
        <v>59.034650528469143</v>
      </c>
      <c r="J257" s="20">
        <v>44.610905642686667</v>
      </c>
      <c r="K257" s="482">
        <v>1459.2883536481418</v>
      </c>
      <c r="L257" s="20">
        <v>59.791717405585608</v>
      </c>
      <c r="M257" s="20">
        <v>0</v>
      </c>
      <c r="N257" s="20">
        <v>0</v>
      </c>
      <c r="O257" s="20">
        <v>75.298203204909655</v>
      </c>
      <c r="P257" s="20">
        <v>50.288540258768258</v>
      </c>
      <c r="Q257" s="20">
        <v>0</v>
      </c>
      <c r="R257" s="20">
        <v>0</v>
      </c>
      <c r="S257" s="20">
        <v>29.883670149125233</v>
      </c>
      <c r="T257" s="20">
        <v>40.144437116433686</v>
      </c>
      <c r="U257" s="482">
        <v>255.40656813482244</v>
      </c>
      <c r="V257" s="482">
        <v>1714.6949217829642</v>
      </c>
      <c r="W257" s="483">
        <v>-1516.36</v>
      </c>
      <c r="X257" s="483">
        <v>198.33492178296433</v>
      </c>
      <c r="Y257" s="15">
        <v>0</v>
      </c>
      <c r="Z257" s="15">
        <v>0</v>
      </c>
      <c r="AA257" s="15">
        <v>12.113445057609445</v>
      </c>
      <c r="AB257" s="15">
        <v>20.342575490122837</v>
      </c>
      <c r="AC257" s="15">
        <v>0</v>
      </c>
      <c r="AD257" s="483">
        <v>32.45602054773228</v>
      </c>
      <c r="AE257" s="15">
        <v>-0.01</v>
      </c>
      <c r="AF257" s="15">
        <v>-26.800000000000004</v>
      </c>
      <c r="AG257" s="15">
        <v>-46.461652314183425</v>
      </c>
      <c r="AH257" s="15">
        <v>100.33653055686564</v>
      </c>
      <c r="AI257" s="15">
        <v>1.1751354797598796</v>
      </c>
      <c r="AJ257" s="15">
        <v>-29.800000000000004</v>
      </c>
      <c r="AK257" s="15">
        <v>-11.42</v>
      </c>
      <c r="AL257" s="15">
        <v>-14.521881143079456</v>
      </c>
      <c r="AM257" s="15">
        <v>-3.94</v>
      </c>
      <c r="AN257" s="15">
        <v>53.193554866671803</v>
      </c>
      <c r="AO257" s="15">
        <v>-2.5895857895037651</v>
      </c>
      <c r="AP257" s="483">
        <v>15.422101656530661</v>
      </c>
      <c r="AQ257" s="479">
        <v>246.21304398722725</v>
      </c>
      <c r="AR257" s="484">
        <v>424.48137242284878</v>
      </c>
      <c r="AS257" s="484">
        <v>670.69441641007597</v>
      </c>
      <c r="AT257" s="484">
        <v>126.79742960972519</v>
      </c>
      <c r="AU257" s="480">
        <v>797.49184601980119</v>
      </c>
    </row>
    <row r="258" spans="1:47">
      <c r="A258" s="439">
        <v>791</v>
      </c>
      <c r="B258" s="414">
        <v>17</v>
      </c>
      <c r="C258" s="432" t="s">
        <v>272</v>
      </c>
      <c r="D258" s="20">
        <v>4938</v>
      </c>
      <c r="E258" s="20">
        <v>407.15485824220337</v>
      </c>
      <c r="F258" s="20">
        <v>68.062308626974485</v>
      </c>
      <c r="G258" s="20">
        <v>494.19697245848522</v>
      </c>
      <c r="H258" s="20">
        <v>496.90987849331714</v>
      </c>
      <c r="I258" s="20">
        <v>58.268659376265695</v>
      </c>
      <c r="J258" s="20">
        <v>42.455366545159976</v>
      </c>
      <c r="K258" s="482">
        <v>1567.0480437424058</v>
      </c>
      <c r="L258" s="20">
        <v>64.717124736976913</v>
      </c>
      <c r="M258" s="20">
        <v>0</v>
      </c>
      <c r="N258" s="20">
        <v>0</v>
      </c>
      <c r="O258" s="20">
        <v>39.843661401377076</v>
      </c>
      <c r="P258" s="20">
        <v>363.41341140209863</v>
      </c>
      <c r="Q258" s="20">
        <v>0</v>
      </c>
      <c r="R258" s="20">
        <v>0</v>
      </c>
      <c r="S258" s="20">
        <v>29.372306642466526</v>
      </c>
      <c r="T258" s="20">
        <v>37.726202578641825</v>
      </c>
      <c r="U258" s="482">
        <v>535.07270676156099</v>
      </c>
      <c r="V258" s="482">
        <v>2102.1207505039665</v>
      </c>
      <c r="W258" s="483">
        <v>-1516.36</v>
      </c>
      <c r="X258" s="483">
        <v>585.76075050396662</v>
      </c>
      <c r="Y258" s="15">
        <v>146.58676000000003</v>
      </c>
      <c r="Z258" s="15">
        <v>0</v>
      </c>
      <c r="AA258" s="15">
        <v>12.874357168644107</v>
      </c>
      <c r="AB258" s="15">
        <v>14.312134866079683</v>
      </c>
      <c r="AC258" s="15">
        <v>0</v>
      </c>
      <c r="AD258" s="483">
        <v>173.77325203472381</v>
      </c>
      <c r="AE258" s="15">
        <v>-0.01</v>
      </c>
      <c r="AF258" s="15">
        <v>-26.799999999999997</v>
      </c>
      <c r="AG258" s="15">
        <v>-20.106142669096801</v>
      </c>
      <c r="AH258" s="15">
        <v>112.33058417168741</v>
      </c>
      <c r="AI258" s="15">
        <v>-4.304603228811442</v>
      </c>
      <c r="AJ258" s="15">
        <v>-29.799999999999997</v>
      </c>
      <c r="AK258" s="15">
        <v>-11.42</v>
      </c>
      <c r="AL258" s="15">
        <v>-29.663183189693296</v>
      </c>
      <c r="AM258" s="15">
        <v>-3.9400000000000004</v>
      </c>
      <c r="AN258" s="15">
        <v>39.384435242470346</v>
      </c>
      <c r="AO258" s="15">
        <v>1.1990405316392079</v>
      </c>
      <c r="AP258" s="483">
        <v>23.130130858195425</v>
      </c>
      <c r="AQ258" s="479">
        <v>782.66413339688586</v>
      </c>
      <c r="AR258" s="484">
        <v>587.33271083135946</v>
      </c>
      <c r="AS258" s="484">
        <v>1369.9968442282459</v>
      </c>
      <c r="AT258" s="484">
        <v>208.10135519508029</v>
      </c>
      <c r="AU258" s="480">
        <v>1578.0981994233262</v>
      </c>
    </row>
    <row r="259" spans="1:47">
      <c r="A259" s="439">
        <v>831</v>
      </c>
      <c r="B259" s="414">
        <v>9</v>
      </c>
      <c r="C259" s="432" t="s">
        <v>273</v>
      </c>
      <c r="D259" s="20">
        <v>4596</v>
      </c>
      <c r="E259" s="20">
        <v>418.3495626631854</v>
      </c>
      <c r="F259" s="20">
        <v>87.34613577023498</v>
      </c>
      <c r="G259" s="20">
        <v>492.67184290687555</v>
      </c>
      <c r="H259" s="20">
        <v>471.94360313315923</v>
      </c>
      <c r="I259" s="20">
        <v>58.178746736292432</v>
      </c>
      <c r="J259" s="20">
        <v>45.256446910356829</v>
      </c>
      <c r="K259" s="482">
        <v>1573.7463381201046</v>
      </c>
      <c r="L259" s="20">
        <v>60.727607056243357</v>
      </c>
      <c r="M259" s="20">
        <v>0</v>
      </c>
      <c r="N259" s="20">
        <v>0</v>
      </c>
      <c r="O259" s="20">
        <v>133.13452567449957</v>
      </c>
      <c r="P259" s="20">
        <v>61.980353009789162</v>
      </c>
      <c r="Q259" s="20">
        <v>0</v>
      </c>
      <c r="R259" s="20">
        <v>144.33917319408181</v>
      </c>
      <c r="S259" s="20">
        <v>18.490231544031776</v>
      </c>
      <c r="T259" s="20">
        <v>39.891200500435168</v>
      </c>
      <c r="U259" s="482">
        <v>458.56309097908081</v>
      </c>
      <c r="V259" s="482">
        <v>2032.3094290991853</v>
      </c>
      <c r="W259" s="483">
        <v>-1516.36</v>
      </c>
      <c r="X259" s="483">
        <v>515.94942909918541</v>
      </c>
      <c r="Y259" s="15">
        <v>0</v>
      </c>
      <c r="Z259" s="15">
        <v>0</v>
      </c>
      <c r="AA259" s="15">
        <v>5.6446722435684986</v>
      </c>
      <c r="AB259" s="15">
        <v>18.302370131127063</v>
      </c>
      <c r="AC259" s="15">
        <v>0.13627082036389418</v>
      </c>
      <c r="AD259" s="483">
        <v>24.083313195059457</v>
      </c>
      <c r="AE259" s="15">
        <v>-0.01</v>
      </c>
      <c r="AF259" s="15">
        <v>-26.8</v>
      </c>
      <c r="AG259" s="15">
        <v>-20.652632724107921</v>
      </c>
      <c r="AH259" s="15">
        <v>22.036942151475913</v>
      </c>
      <c r="AI259" s="15">
        <v>7.0615442995906603</v>
      </c>
      <c r="AJ259" s="15">
        <v>-29.800000000000004</v>
      </c>
      <c r="AK259" s="15">
        <v>-11.42</v>
      </c>
      <c r="AL259" s="15">
        <v>-14.526345492257477</v>
      </c>
      <c r="AM259" s="15">
        <v>-3.9399999999999995</v>
      </c>
      <c r="AN259" s="15">
        <v>40.063468783493349</v>
      </c>
      <c r="AO259" s="15">
        <v>5.1647292474502304</v>
      </c>
      <c r="AP259" s="483">
        <v>-36.562293734355237</v>
      </c>
      <c r="AQ259" s="479">
        <v>503.47044855988963</v>
      </c>
      <c r="AR259" s="484">
        <v>167.4301542276329</v>
      </c>
      <c r="AS259" s="484">
        <v>670.90060278752276</v>
      </c>
      <c r="AT259" s="484">
        <v>88.53718967379011</v>
      </c>
      <c r="AU259" s="480">
        <v>759.43779246131282</v>
      </c>
    </row>
    <row r="260" spans="1:47">
      <c r="A260" s="439">
        <v>832</v>
      </c>
      <c r="B260" s="414">
        <v>17</v>
      </c>
      <c r="C260" s="432" t="s">
        <v>274</v>
      </c>
      <c r="D260" s="20">
        <v>3657</v>
      </c>
      <c r="E260" s="20">
        <v>362.51602679792182</v>
      </c>
      <c r="F260" s="20">
        <v>53.610467596390478</v>
      </c>
      <c r="G260" s="20">
        <v>474.77309543341534</v>
      </c>
      <c r="H260" s="20">
        <v>541.22523379819518</v>
      </c>
      <c r="I260" s="20">
        <v>58.666622914957614</v>
      </c>
      <c r="J260" s="20">
        <v>41.668627290128519</v>
      </c>
      <c r="K260" s="482">
        <v>1532.4600738310089</v>
      </c>
      <c r="L260" s="20">
        <v>98.010831898077939</v>
      </c>
      <c r="M260" s="20">
        <v>0</v>
      </c>
      <c r="N260" s="20">
        <v>0</v>
      </c>
      <c r="O260" s="20">
        <v>46.806333059885155</v>
      </c>
      <c r="P260" s="20">
        <v>550.47756531207403</v>
      </c>
      <c r="Q260" s="20">
        <v>0</v>
      </c>
      <c r="R260" s="20">
        <v>0</v>
      </c>
      <c r="S260" s="20">
        <v>26.140796595036605</v>
      </c>
      <c r="T260" s="20">
        <v>59.116530398322851</v>
      </c>
      <c r="U260" s="482">
        <v>780.55205726339659</v>
      </c>
      <c r="V260" s="482">
        <v>2313.0121310944055</v>
      </c>
      <c r="W260" s="483">
        <v>-1516.36</v>
      </c>
      <c r="X260" s="483">
        <v>796.6521310944056</v>
      </c>
      <c r="Y260" s="15">
        <v>347.52549899999997</v>
      </c>
      <c r="Z260" s="15">
        <v>0</v>
      </c>
      <c r="AA260" s="15">
        <v>12.83298157251194</v>
      </c>
      <c r="AB260" s="15">
        <v>18.585925066591805</v>
      </c>
      <c r="AC260" s="15">
        <v>0</v>
      </c>
      <c r="AD260" s="483">
        <v>378.94440563910376</v>
      </c>
      <c r="AE260" s="15">
        <v>-0.01</v>
      </c>
      <c r="AF260" s="15">
        <v>-26.8</v>
      </c>
      <c r="AG260" s="15">
        <v>-26.273646431501231</v>
      </c>
      <c r="AH260" s="15">
        <v>441.33156295371907</v>
      </c>
      <c r="AI260" s="15">
        <v>235.066380171947</v>
      </c>
      <c r="AJ260" s="15">
        <v>-29.8</v>
      </c>
      <c r="AK260" s="15">
        <v>-11.42</v>
      </c>
      <c r="AL260" s="15">
        <v>-50.394702798453274</v>
      </c>
      <c r="AM260" s="15">
        <v>-3.94</v>
      </c>
      <c r="AN260" s="15">
        <v>62.252698456796821</v>
      </c>
      <c r="AO260" s="15">
        <v>8.7653144533403342</v>
      </c>
      <c r="AP260" s="483">
        <v>595.03760680584867</v>
      </c>
      <c r="AQ260" s="479">
        <v>1770.6341435393581</v>
      </c>
      <c r="AR260" s="484">
        <v>556.84984083929749</v>
      </c>
      <c r="AS260" s="484">
        <v>2327.4839843786558</v>
      </c>
      <c r="AT260" s="484">
        <v>158.30284260885767</v>
      </c>
      <c r="AU260" s="480">
        <v>2485.7868269875135</v>
      </c>
    </row>
    <row r="261" spans="1:47">
      <c r="A261" s="439">
        <v>833</v>
      </c>
      <c r="B261" s="414">
        <v>2</v>
      </c>
      <c r="C261" s="432" t="s">
        <v>275</v>
      </c>
      <c r="D261" s="20">
        <v>1692</v>
      </c>
      <c r="E261" s="20">
        <v>363.2226359338062</v>
      </c>
      <c r="F261" s="20">
        <v>71.729574468085104</v>
      </c>
      <c r="G261" s="20">
        <v>439.77842198581556</v>
      </c>
      <c r="H261" s="20">
        <v>416.63248226950356</v>
      </c>
      <c r="I261" s="20">
        <v>59.459858156028368</v>
      </c>
      <c r="J261" s="20">
        <v>41.523008274231671</v>
      </c>
      <c r="K261" s="482">
        <v>1392.3459810874706</v>
      </c>
      <c r="L261" s="20">
        <v>73.634505948036022</v>
      </c>
      <c r="M261" s="20">
        <v>0</v>
      </c>
      <c r="N261" s="20">
        <v>0</v>
      </c>
      <c r="O261" s="20">
        <v>153.4913475177305</v>
      </c>
      <c r="P261" s="20">
        <v>69.146766148407835</v>
      </c>
      <c r="Q261" s="20">
        <v>0</v>
      </c>
      <c r="R261" s="20">
        <v>36.973593380614659</v>
      </c>
      <c r="S261" s="20">
        <v>42.845686334335106</v>
      </c>
      <c r="T261" s="20">
        <v>40.833382584712375</v>
      </c>
      <c r="U261" s="482">
        <v>416.9252819138365</v>
      </c>
      <c r="V261" s="482">
        <v>1809.271263001307</v>
      </c>
      <c r="W261" s="483">
        <v>-1516.36</v>
      </c>
      <c r="X261" s="483">
        <v>292.91126300130713</v>
      </c>
      <c r="Y261" s="15">
        <v>32.913721333333342</v>
      </c>
      <c r="Z261" s="15">
        <v>0</v>
      </c>
      <c r="AA261" s="15">
        <v>10.437000239455619</v>
      </c>
      <c r="AB261" s="15">
        <v>15.315889046067477</v>
      </c>
      <c r="AC261" s="15">
        <v>3.2980009155442915</v>
      </c>
      <c r="AD261" s="483">
        <v>61.964611534400724</v>
      </c>
      <c r="AE261" s="15">
        <v>-0.01</v>
      </c>
      <c r="AF261" s="15">
        <v>-26.8</v>
      </c>
      <c r="AG261" s="15">
        <v>-21.85411790780142</v>
      </c>
      <c r="AH261" s="15">
        <v>263.63750846885756</v>
      </c>
      <c r="AI261" s="15">
        <v>300.89267216157327</v>
      </c>
      <c r="AJ261" s="15">
        <v>-29.8</v>
      </c>
      <c r="AK261" s="15">
        <v>-11.42</v>
      </c>
      <c r="AL261" s="15">
        <v>-22.775887458463878</v>
      </c>
      <c r="AM261" s="15">
        <v>-3.94</v>
      </c>
      <c r="AN261" s="15">
        <v>26.364160275469917</v>
      </c>
      <c r="AO261" s="15">
        <v>-3.6836128986492622</v>
      </c>
      <c r="AP261" s="483">
        <v>466.87072264098617</v>
      </c>
      <c r="AQ261" s="479">
        <v>821.74659717669408</v>
      </c>
      <c r="AR261" s="484">
        <v>230.1598601665242</v>
      </c>
      <c r="AS261" s="484">
        <v>1051.9064573432186</v>
      </c>
      <c r="AT261" s="484">
        <v>159.94224233036149</v>
      </c>
      <c r="AU261" s="480">
        <v>1211.8486996735801</v>
      </c>
    </row>
    <row r="262" spans="1:47">
      <c r="A262" s="439">
        <v>834</v>
      </c>
      <c r="B262" s="414">
        <v>5</v>
      </c>
      <c r="C262" s="432" t="s">
        <v>276</v>
      </c>
      <c r="D262" s="20">
        <v>5832</v>
      </c>
      <c r="E262" s="20">
        <v>373.34418381344312</v>
      </c>
      <c r="F262" s="20">
        <v>83.241728395061713</v>
      </c>
      <c r="G262" s="20">
        <v>433.5317352537723</v>
      </c>
      <c r="H262" s="20">
        <v>534.63878600823045</v>
      </c>
      <c r="I262" s="20">
        <v>58.751358024691356</v>
      </c>
      <c r="J262" s="20">
        <v>45.884785665294928</v>
      </c>
      <c r="K262" s="482">
        <v>1529.3925771604938</v>
      </c>
      <c r="L262" s="20">
        <v>48.523950289296643</v>
      </c>
      <c r="M262" s="20">
        <v>0</v>
      </c>
      <c r="N262" s="20">
        <v>0</v>
      </c>
      <c r="O262" s="20">
        <v>56.67637860082305</v>
      </c>
      <c r="P262" s="20">
        <v>90.685510583524774</v>
      </c>
      <c r="Q262" s="20">
        <v>0</v>
      </c>
      <c r="R262" s="20">
        <v>0</v>
      </c>
      <c r="S262" s="20">
        <v>30.070263306062817</v>
      </c>
      <c r="T262" s="20">
        <v>34.452421839277555</v>
      </c>
      <c r="U262" s="482">
        <v>260.40852461898481</v>
      </c>
      <c r="V262" s="482">
        <v>1789.8011017794786</v>
      </c>
      <c r="W262" s="483">
        <v>-1516.36</v>
      </c>
      <c r="X262" s="483">
        <v>273.44110177947869</v>
      </c>
      <c r="Y262" s="15">
        <v>0</v>
      </c>
      <c r="Z262" s="15">
        <v>0</v>
      </c>
      <c r="AA262" s="15">
        <v>10.0210007510659</v>
      </c>
      <c r="AB262" s="15">
        <v>19.429603605254968</v>
      </c>
      <c r="AC262" s="15">
        <v>0</v>
      </c>
      <c r="AD262" s="483">
        <v>29.45060435632087</v>
      </c>
      <c r="AE262" s="15">
        <v>-0.01</v>
      </c>
      <c r="AF262" s="15">
        <v>-26.8</v>
      </c>
      <c r="AG262" s="15">
        <v>-20.76533693415638</v>
      </c>
      <c r="AH262" s="15">
        <v>278.65585663195378</v>
      </c>
      <c r="AI262" s="15">
        <v>125.79654925125364</v>
      </c>
      <c r="AJ262" s="15">
        <v>-29.8</v>
      </c>
      <c r="AK262" s="15">
        <v>-11.42</v>
      </c>
      <c r="AL262" s="15">
        <v>-20.516637452450095</v>
      </c>
      <c r="AM262" s="15">
        <v>-3.9399999999999995</v>
      </c>
      <c r="AN262" s="15">
        <v>30.493166926450719</v>
      </c>
      <c r="AO262" s="15">
        <v>-1.7398082175037086</v>
      </c>
      <c r="AP262" s="483">
        <v>316.21379020554798</v>
      </c>
      <c r="AQ262" s="479">
        <v>619.10549634134759</v>
      </c>
      <c r="AR262" s="484">
        <v>328.4572916536344</v>
      </c>
      <c r="AS262" s="484">
        <v>947.56278799498193</v>
      </c>
      <c r="AT262" s="484">
        <v>129.25035923217632</v>
      </c>
      <c r="AU262" s="480">
        <v>1076.8131472271582</v>
      </c>
    </row>
    <row r="263" spans="1:47">
      <c r="A263" s="439">
        <v>837</v>
      </c>
      <c r="B263" s="414">
        <v>6</v>
      </c>
      <c r="C263" s="432" t="s">
        <v>277</v>
      </c>
      <c r="D263" s="20">
        <v>260180</v>
      </c>
      <c r="E263" s="20">
        <v>412.32244826658467</v>
      </c>
      <c r="F263" s="20">
        <v>73.702427242678141</v>
      </c>
      <c r="G263" s="20">
        <v>414.26405653778153</v>
      </c>
      <c r="H263" s="20">
        <v>356.65612306864477</v>
      </c>
      <c r="I263" s="20">
        <v>59.584186025059573</v>
      </c>
      <c r="J263" s="20">
        <v>57.11227088938427</v>
      </c>
      <c r="K263" s="482">
        <v>1373.6415120301328</v>
      </c>
      <c r="L263" s="20">
        <v>88.329243431866388</v>
      </c>
      <c r="M263" s="20">
        <v>0</v>
      </c>
      <c r="N263" s="20">
        <v>0</v>
      </c>
      <c r="O263" s="20">
        <v>223.67626612345299</v>
      </c>
      <c r="P263" s="20">
        <v>1.6697301984703141</v>
      </c>
      <c r="Q263" s="20">
        <v>0</v>
      </c>
      <c r="R263" s="20">
        <v>0</v>
      </c>
      <c r="S263" s="20">
        <v>25.247883664408388</v>
      </c>
      <c r="T263" s="20">
        <v>68.492360615727577</v>
      </c>
      <c r="U263" s="482">
        <v>407.41548403392574</v>
      </c>
      <c r="V263" s="482">
        <v>1781.0569960640587</v>
      </c>
      <c r="W263" s="483">
        <v>-1516.36</v>
      </c>
      <c r="X263" s="483">
        <v>264.69699606405879</v>
      </c>
      <c r="Y263" s="15">
        <v>0</v>
      </c>
      <c r="Z263" s="15">
        <v>0</v>
      </c>
      <c r="AA263" s="15">
        <v>16.686415064876137</v>
      </c>
      <c r="AB263" s="15">
        <v>21.72195992176465</v>
      </c>
      <c r="AC263" s="15">
        <v>23.434605029684644</v>
      </c>
      <c r="AD263" s="483">
        <v>61.842980016325434</v>
      </c>
      <c r="AE263" s="15">
        <v>-0.01</v>
      </c>
      <c r="AF263" s="15">
        <v>-26.8</v>
      </c>
      <c r="AG263" s="15">
        <v>-101.63253246233377</v>
      </c>
      <c r="AH263" s="15">
        <v>-134.28323401252774</v>
      </c>
      <c r="AI263" s="15">
        <v>-4.0452345879642939</v>
      </c>
      <c r="AJ263" s="15">
        <v>-29.8</v>
      </c>
      <c r="AK263" s="15">
        <v>-11.42</v>
      </c>
      <c r="AL263" s="15">
        <v>-1.5896925169173595</v>
      </c>
      <c r="AM263" s="15">
        <v>-3.94</v>
      </c>
      <c r="AN263" s="15">
        <v>63.707375431338789</v>
      </c>
      <c r="AO263" s="15">
        <v>0.6849681696835489</v>
      </c>
      <c r="AP263" s="483">
        <v>-252.86834997872083</v>
      </c>
      <c r="AQ263" s="479">
        <v>73.671626101663406</v>
      </c>
      <c r="AR263" s="484">
        <v>-0.25153097759195814</v>
      </c>
      <c r="AS263" s="484">
        <v>73.420095124071452</v>
      </c>
      <c r="AT263" s="484">
        <v>104.58854131900212</v>
      </c>
      <c r="AU263" s="480">
        <v>178.00863644307356</v>
      </c>
    </row>
    <row r="264" spans="1:47">
      <c r="A264" s="439">
        <v>844</v>
      </c>
      <c r="B264" s="414">
        <v>11</v>
      </c>
      <c r="C264" s="432" t="s">
        <v>278</v>
      </c>
      <c r="D264" s="20">
        <v>1388</v>
      </c>
      <c r="E264" s="20">
        <v>202.41175792507207</v>
      </c>
      <c r="F264" s="20">
        <v>73.987521613832854</v>
      </c>
      <c r="G264" s="20">
        <v>397.75069884726224</v>
      </c>
      <c r="H264" s="20">
        <v>293.0096541786744</v>
      </c>
      <c r="I264" s="20">
        <v>61.68956772334294</v>
      </c>
      <c r="J264" s="20">
        <v>38.259502881844377</v>
      </c>
      <c r="K264" s="482">
        <v>1067.1087031700288</v>
      </c>
      <c r="L264" s="20">
        <v>78.563368215220336</v>
      </c>
      <c r="M264" s="20">
        <v>0</v>
      </c>
      <c r="N264" s="20">
        <v>0</v>
      </c>
      <c r="O264" s="20">
        <v>51.029740634005762</v>
      </c>
      <c r="P264" s="20">
        <v>206.84978639265933</v>
      </c>
      <c r="Q264" s="20">
        <v>0</v>
      </c>
      <c r="R264" s="20">
        <v>37.063919308357349</v>
      </c>
      <c r="S264" s="20">
        <v>32.877444843769652</v>
      </c>
      <c r="T264" s="20">
        <v>44.301278218059565</v>
      </c>
      <c r="U264" s="482">
        <v>450.68553761207204</v>
      </c>
      <c r="V264" s="482">
        <v>1517.7942407821008</v>
      </c>
      <c r="W264" s="483">
        <v>-1516.36</v>
      </c>
      <c r="X264" s="483">
        <v>1.4342407821009147</v>
      </c>
      <c r="Y264" s="15">
        <v>149.035471</v>
      </c>
      <c r="Z264" s="15">
        <v>0</v>
      </c>
      <c r="AA264" s="15">
        <v>10.162292066077553</v>
      </c>
      <c r="AB264" s="15">
        <v>18.212679166654194</v>
      </c>
      <c r="AC264" s="15">
        <v>0</v>
      </c>
      <c r="AD264" s="483">
        <v>177.41044223273175</v>
      </c>
      <c r="AE264" s="15">
        <v>-0.01</v>
      </c>
      <c r="AF264" s="15">
        <v>-26.8</v>
      </c>
      <c r="AG264" s="15">
        <v>-28.569989193083572</v>
      </c>
      <c r="AH264" s="15">
        <v>112.22670071679221</v>
      </c>
      <c r="AI264" s="15">
        <v>-4.3881058165117777</v>
      </c>
      <c r="AJ264" s="15">
        <v>-29.8</v>
      </c>
      <c r="AK264" s="15">
        <v>-11.42</v>
      </c>
      <c r="AL264" s="15">
        <v>-18.246336291444653</v>
      </c>
      <c r="AM264" s="15">
        <v>-3.9400000000000004</v>
      </c>
      <c r="AN264" s="15">
        <v>43.066154759209446</v>
      </c>
      <c r="AO264" s="15">
        <v>0.16622611734830456</v>
      </c>
      <c r="AP264" s="483">
        <v>28.544650292309949</v>
      </c>
      <c r="AQ264" s="479">
        <v>207.38933330714261</v>
      </c>
      <c r="AR264" s="484">
        <v>635.31938672975582</v>
      </c>
      <c r="AS264" s="484">
        <v>842.7087200368984</v>
      </c>
      <c r="AT264" s="484">
        <v>201.84017878787569</v>
      </c>
      <c r="AU264" s="480">
        <v>1044.5488988247741</v>
      </c>
    </row>
    <row r="265" spans="1:47">
      <c r="A265" s="439">
        <v>845</v>
      </c>
      <c r="B265" s="414">
        <v>19</v>
      </c>
      <c r="C265" s="432" t="s">
        <v>279</v>
      </c>
      <c r="D265" s="20">
        <v>2826</v>
      </c>
      <c r="E265" s="20">
        <v>447.36866242038218</v>
      </c>
      <c r="F265" s="20">
        <v>125.53554140127386</v>
      </c>
      <c r="G265" s="20">
        <v>509.62611464968148</v>
      </c>
      <c r="H265" s="20">
        <v>474.91203821656046</v>
      </c>
      <c r="I265" s="20">
        <v>57.509837225760791</v>
      </c>
      <c r="J265" s="20">
        <v>42.885835102618543</v>
      </c>
      <c r="K265" s="482">
        <v>1657.8380290162772</v>
      </c>
      <c r="L265" s="20">
        <v>58.528504385318826</v>
      </c>
      <c r="M265" s="20">
        <v>0</v>
      </c>
      <c r="N265" s="20">
        <v>0</v>
      </c>
      <c r="O265" s="20">
        <v>66.139631988676584</v>
      </c>
      <c r="P265" s="20">
        <v>455.75032064695455</v>
      </c>
      <c r="Q265" s="20">
        <v>0</v>
      </c>
      <c r="R265" s="20">
        <v>0</v>
      </c>
      <c r="S265" s="20">
        <v>29.107894286624163</v>
      </c>
      <c r="T265" s="20">
        <v>43.828618778013684</v>
      </c>
      <c r="U265" s="482">
        <v>653.35497008558775</v>
      </c>
      <c r="V265" s="482">
        <v>2311.1929991018651</v>
      </c>
      <c r="W265" s="483">
        <v>-1516.36</v>
      </c>
      <c r="X265" s="483">
        <v>794.8329991018652</v>
      </c>
      <c r="Y265" s="15">
        <v>138.85770099999999</v>
      </c>
      <c r="Z265" s="15">
        <v>0</v>
      </c>
      <c r="AA265" s="15">
        <v>13.140696338333568</v>
      </c>
      <c r="AB265" s="15">
        <v>16.007844129255602</v>
      </c>
      <c r="AC265" s="15">
        <v>0</v>
      </c>
      <c r="AD265" s="483">
        <v>168.00624146758915</v>
      </c>
      <c r="AE265" s="15">
        <v>-0.01</v>
      </c>
      <c r="AF265" s="15">
        <v>-26.8</v>
      </c>
      <c r="AG265" s="15">
        <v>-29.541451132342534</v>
      </c>
      <c r="AH265" s="15">
        <v>74.94235091287301</v>
      </c>
      <c r="AI265" s="15">
        <v>-4.2820503302855037</v>
      </c>
      <c r="AJ265" s="15">
        <v>-29.8</v>
      </c>
      <c r="AK265" s="15">
        <v>-11.42</v>
      </c>
      <c r="AL265" s="15">
        <v>-28.37072096963109</v>
      </c>
      <c r="AM265" s="15">
        <v>-3.9400000000000004</v>
      </c>
      <c r="AN265" s="15">
        <v>38.261680687970916</v>
      </c>
      <c r="AO265" s="15">
        <v>5.3564918468054969</v>
      </c>
      <c r="AP265" s="483">
        <v>-19.343698984609698</v>
      </c>
      <c r="AQ265" s="479">
        <v>943.49554158484466</v>
      </c>
      <c r="AR265" s="484">
        <v>366.80881612075785</v>
      </c>
      <c r="AS265" s="484">
        <v>1310.3043577056028</v>
      </c>
      <c r="AT265" s="484">
        <v>173.72535936307452</v>
      </c>
      <c r="AU265" s="480">
        <v>1484.0297170686772</v>
      </c>
    </row>
    <row r="266" spans="1:47">
      <c r="A266" s="439">
        <v>846</v>
      </c>
      <c r="B266" s="414">
        <v>14</v>
      </c>
      <c r="C266" s="432" t="s">
        <v>280</v>
      </c>
      <c r="D266" s="20">
        <v>4662</v>
      </c>
      <c r="E266" s="20">
        <v>316.38234234234233</v>
      </c>
      <c r="F266" s="20">
        <v>88.112123552123549</v>
      </c>
      <c r="G266" s="20">
        <v>480.54834834834833</v>
      </c>
      <c r="H266" s="20">
        <v>479.80173745173749</v>
      </c>
      <c r="I266" s="20">
        <v>59.03552123552123</v>
      </c>
      <c r="J266" s="20">
        <v>41.252380952380946</v>
      </c>
      <c r="K266" s="482">
        <v>1465.1324538824538</v>
      </c>
      <c r="L266" s="20">
        <v>63.888329548641259</v>
      </c>
      <c r="M266" s="20">
        <v>0</v>
      </c>
      <c r="N266" s="20">
        <v>0</v>
      </c>
      <c r="O266" s="20">
        <v>53.597160017160014</v>
      </c>
      <c r="P266" s="20">
        <v>98.254151460301074</v>
      </c>
      <c r="Q266" s="20">
        <v>0</v>
      </c>
      <c r="R266" s="20">
        <v>0</v>
      </c>
      <c r="S266" s="20">
        <v>34.005610632560632</v>
      </c>
      <c r="T266" s="20">
        <v>41.145258472758471</v>
      </c>
      <c r="U266" s="482">
        <v>290.89051013142148</v>
      </c>
      <c r="V266" s="482">
        <v>1756.0229640138753</v>
      </c>
      <c r="W266" s="483">
        <v>-1516.36</v>
      </c>
      <c r="X266" s="483">
        <v>239.66296401387535</v>
      </c>
      <c r="Y266" s="15">
        <v>11.898697666666667</v>
      </c>
      <c r="Z266" s="15">
        <v>0</v>
      </c>
      <c r="AA266" s="15">
        <v>12.284714121528024</v>
      </c>
      <c r="AB266" s="15">
        <v>19.972952676564226</v>
      </c>
      <c r="AC266" s="15">
        <v>0</v>
      </c>
      <c r="AD266" s="483">
        <v>44.156364464758916</v>
      </c>
      <c r="AE266" s="15">
        <v>-0.01</v>
      </c>
      <c r="AF266" s="15">
        <v>-26.8</v>
      </c>
      <c r="AG266" s="15">
        <v>-21.640351780351782</v>
      </c>
      <c r="AH266" s="15">
        <v>281.4097871965418</v>
      </c>
      <c r="AI266" s="15">
        <v>36.325788767386008</v>
      </c>
      <c r="AJ266" s="15">
        <v>-29.8</v>
      </c>
      <c r="AK266" s="15">
        <v>-11.42</v>
      </c>
      <c r="AL266" s="15">
        <v>-25.490526042775628</v>
      </c>
      <c r="AM266" s="15">
        <v>-3.94</v>
      </c>
      <c r="AN266" s="15">
        <v>53.282575481962134</v>
      </c>
      <c r="AO266" s="15">
        <v>4.487194697551268</v>
      </c>
      <c r="AP266" s="483">
        <v>252.66446832031377</v>
      </c>
      <c r="AQ266" s="479">
        <v>536.48379679894811</v>
      </c>
      <c r="AR266" s="484">
        <v>640.79849327079808</v>
      </c>
      <c r="AS266" s="484">
        <v>1177.2822900697458</v>
      </c>
      <c r="AT266" s="484">
        <v>182.65461216426249</v>
      </c>
      <c r="AU266" s="480">
        <v>1359.9369022340084</v>
      </c>
    </row>
    <row r="267" spans="1:47">
      <c r="A267" s="439">
        <v>848</v>
      </c>
      <c r="B267" s="414">
        <v>12</v>
      </c>
      <c r="C267" s="432" t="s">
        <v>281</v>
      </c>
      <c r="D267" s="20">
        <v>3976</v>
      </c>
      <c r="E267" s="20">
        <v>302.51674295774649</v>
      </c>
      <c r="F267" s="20">
        <v>56.353400402414486</v>
      </c>
      <c r="G267" s="20">
        <v>486.99030684104628</v>
      </c>
      <c r="H267" s="20">
        <v>446.65794265593559</v>
      </c>
      <c r="I267" s="20">
        <v>59.490503018108647</v>
      </c>
      <c r="J267" s="20">
        <v>41.310482897384304</v>
      </c>
      <c r="K267" s="482">
        <v>1393.3193787726357</v>
      </c>
      <c r="L267" s="20">
        <v>108.90187479569292</v>
      </c>
      <c r="M267" s="20">
        <v>0</v>
      </c>
      <c r="N267" s="20">
        <v>0</v>
      </c>
      <c r="O267" s="20">
        <v>124.69943661971831</v>
      </c>
      <c r="P267" s="20">
        <v>173.97465942893029</v>
      </c>
      <c r="Q267" s="20">
        <v>0</v>
      </c>
      <c r="R267" s="20">
        <v>0</v>
      </c>
      <c r="S267" s="20">
        <v>33.696917147804811</v>
      </c>
      <c r="T267" s="20">
        <v>69.127996311200548</v>
      </c>
      <c r="U267" s="482">
        <v>510.40088430334691</v>
      </c>
      <c r="V267" s="482">
        <v>1903.7202630759825</v>
      </c>
      <c r="W267" s="483">
        <v>-1516.36</v>
      </c>
      <c r="X267" s="483">
        <v>387.36026307598263</v>
      </c>
      <c r="Y267" s="15">
        <v>62.290415666666661</v>
      </c>
      <c r="Z267" s="15">
        <v>0</v>
      </c>
      <c r="AA267" s="15">
        <v>12.093696893101523</v>
      </c>
      <c r="AB267" s="15">
        <v>19.339567667732226</v>
      </c>
      <c r="AC267" s="15">
        <v>0</v>
      </c>
      <c r="AD267" s="483">
        <v>93.72368022750041</v>
      </c>
      <c r="AE267" s="15">
        <v>-0.01</v>
      </c>
      <c r="AF267" s="15">
        <v>-26.8</v>
      </c>
      <c r="AG267" s="15">
        <v>-34.926779942152919</v>
      </c>
      <c r="AH267" s="15">
        <v>9.6305694286488173</v>
      </c>
      <c r="AI267" s="15">
        <v>-0.28590765942606117</v>
      </c>
      <c r="AJ267" s="15">
        <v>-29.8</v>
      </c>
      <c r="AK267" s="15">
        <v>-11.42</v>
      </c>
      <c r="AL267" s="15">
        <v>-25.300154737063121</v>
      </c>
      <c r="AM267" s="15">
        <v>-3.94</v>
      </c>
      <c r="AN267" s="15">
        <v>84.614322516525405</v>
      </c>
      <c r="AO267" s="15">
        <v>29.865847817787969</v>
      </c>
      <c r="AP267" s="483">
        <v>-12.112102575679916</v>
      </c>
      <c r="AQ267" s="479">
        <v>468.97184072780311</v>
      </c>
      <c r="AR267" s="484">
        <v>699.51813307602151</v>
      </c>
      <c r="AS267" s="484">
        <v>1168.4899738038248</v>
      </c>
      <c r="AT267" s="484">
        <v>193.59806406716828</v>
      </c>
      <c r="AU267" s="480">
        <v>1362.088037870993</v>
      </c>
    </row>
    <row r="268" spans="1:47">
      <c r="A268" s="439">
        <v>849</v>
      </c>
      <c r="B268" s="414">
        <v>16</v>
      </c>
      <c r="C268" s="432" t="s">
        <v>282</v>
      </c>
      <c r="D268" s="20">
        <v>2799</v>
      </c>
      <c r="E268" s="20">
        <v>423.45385852090038</v>
      </c>
      <c r="F268" s="20">
        <v>100.06302250803857</v>
      </c>
      <c r="G268" s="20">
        <v>620.30911396927468</v>
      </c>
      <c r="H268" s="20">
        <v>649.01097534833866</v>
      </c>
      <c r="I268" s="20">
        <v>56.05136120042873</v>
      </c>
      <c r="J268" s="20">
        <v>40.916348695962846</v>
      </c>
      <c r="K268" s="482">
        <v>1889.8046802429437</v>
      </c>
      <c r="L268" s="20">
        <v>50.753798525764388</v>
      </c>
      <c r="M268" s="20">
        <v>0</v>
      </c>
      <c r="N268" s="20">
        <v>0</v>
      </c>
      <c r="O268" s="20">
        <v>49.204573061807793</v>
      </c>
      <c r="P268" s="20">
        <v>179.68697721395316</v>
      </c>
      <c r="Q268" s="20">
        <v>0</v>
      </c>
      <c r="R268" s="20">
        <v>0</v>
      </c>
      <c r="S268" s="20">
        <v>28.730957526077951</v>
      </c>
      <c r="T268" s="20">
        <v>32.874394128855549</v>
      </c>
      <c r="U268" s="482">
        <v>341.25070045645884</v>
      </c>
      <c r="V268" s="482">
        <v>2231.0553806994026</v>
      </c>
      <c r="W268" s="483">
        <v>-1516.36</v>
      </c>
      <c r="X268" s="483">
        <v>714.69538069940268</v>
      </c>
      <c r="Y268" s="15">
        <v>58.135332666666677</v>
      </c>
      <c r="Z268" s="15">
        <v>0</v>
      </c>
      <c r="AA268" s="15">
        <v>12.947372376375535</v>
      </c>
      <c r="AB268" s="15">
        <v>19.721730158278735</v>
      </c>
      <c r="AC268" s="15">
        <v>0</v>
      </c>
      <c r="AD268" s="483">
        <v>90.804435201320942</v>
      </c>
      <c r="AE268" s="15">
        <v>-0.01</v>
      </c>
      <c r="AF268" s="15">
        <v>-26.8</v>
      </c>
      <c r="AG268" s="15">
        <v>-29.048656663093961</v>
      </c>
      <c r="AH268" s="15">
        <v>249.89285254126847</v>
      </c>
      <c r="AI268" s="15">
        <v>10.934720052424353</v>
      </c>
      <c r="AJ268" s="15">
        <v>-29.8</v>
      </c>
      <c r="AK268" s="15">
        <v>-11.42</v>
      </c>
      <c r="AL268" s="15">
        <v>-34.76284365473623</v>
      </c>
      <c r="AM268" s="15">
        <v>-3.94</v>
      </c>
      <c r="AN268" s="15">
        <v>44.582533849831549</v>
      </c>
      <c r="AO268" s="15">
        <v>0.44874083769751005</v>
      </c>
      <c r="AP268" s="483">
        <v>166.3373469633917</v>
      </c>
      <c r="AQ268" s="479">
        <v>971.83716286411527</v>
      </c>
      <c r="AR268" s="484">
        <v>633.68796904203123</v>
      </c>
      <c r="AS268" s="484">
        <v>1605.5251319061467</v>
      </c>
      <c r="AT268" s="484">
        <v>189.52526426360663</v>
      </c>
      <c r="AU268" s="480">
        <v>1795.0503961697534</v>
      </c>
    </row>
    <row r="269" spans="1:47">
      <c r="A269" s="439">
        <v>850</v>
      </c>
      <c r="B269" s="414">
        <v>13</v>
      </c>
      <c r="C269" s="432" t="s">
        <v>283</v>
      </c>
      <c r="D269" s="20">
        <v>2349</v>
      </c>
      <c r="E269" s="20">
        <v>426.0857982120051</v>
      </c>
      <c r="F269" s="20">
        <v>99.360153256704962</v>
      </c>
      <c r="G269" s="20">
        <v>572.23918263090684</v>
      </c>
      <c r="H269" s="20">
        <v>727.17287356321845</v>
      </c>
      <c r="I269" s="20">
        <v>56.052584078331201</v>
      </c>
      <c r="J269" s="20">
        <v>42.85400595998297</v>
      </c>
      <c r="K269" s="482">
        <v>1923.7645977011491</v>
      </c>
      <c r="L269" s="20">
        <v>57.631783044320706</v>
      </c>
      <c r="M269" s="20">
        <v>0</v>
      </c>
      <c r="N269" s="20">
        <v>0</v>
      </c>
      <c r="O269" s="20">
        <v>46.904589186888039</v>
      </c>
      <c r="P269" s="20">
        <v>127.05496024510843</v>
      </c>
      <c r="Q269" s="20">
        <v>0</v>
      </c>
      <c r="R269" s="20">
        <v>0</v>
      </c>
      <c r="S269" s="20">
        <v>20.706438949627827</v>
      </c>
      <c r="T269" s="20">
        <v>38.26305555555556</v>
      </c>
      <c r="U269" s="482">
        <v>290.56082698150055</v>
      </c>
      <c r="V269" s="482">
        <v>2214.3254246826496</v>
      </c>
      <c r="W269" s="483">
        <v>-1516.36</v>
      </c>
      <c r="X269" s="483">
        <v>697.96542468264965</v>
      </c>
      <c r="Y269" s="15">
        <v>14.237681333333335</v>
      </c>
      <c r="Z269" s="15">
        <v>0</v>
      </c>
      <c r="AA269" s="15">
        <v>8.4893414569850147</v>
      </c>
      <c r="AB269" s="15">
        <v>14.87432788899892</v>
      </c>
      <c r="AC269" s="15">
        <v>0</v>
      </c>
      <c r="AD269" s="483">
        <v>37.601350679317271</v>
      </c>
      <c r="AE269" s="15">
        <v>-0.01</v>
      </c>
      <c r="AF269" s="15">
        <v>-26.8</v>
      </c>
      <c r="AG269" s="15">
        <v>-22.077068114091105</v>
      </c>
      <c r="AH269" s="15">
        <v>108.21451783411905</v>
      </c>
      <c r="AI269" s="15">
        <v>61.326504076328796</v>
      </c>
      <c r="AJ269" s="15">
        <v>-29.799999999999997</v>
      </c>
      <c r="AK269" s="15">
        <v>-11.42</v>
      </c>
      <c r="AL269" s="15">
        <v>-27.34446484942864</v>
      </c>
      <c r="AM269" s="15">
        <v>-3.94</v>
      </c>
      <c r="AN269" s="15">
        <v>30.369129512794725</v>
      </c>
      <c r="AO269" s="15">
        <v>1.4246030264021852</v>
      </c>
      <c r="AP269" s="483">
        <v>76.203221486125017</v>
      </c>
      <c r="AQ269" s="479">
        <v>811.76999684809198</v>
      </c>
      <c r="AR269" s="484">
        <v>451.13662754425684</v>
      </c>
      <c r="AS269" s="484">
        <v>1262.9066243923487</v>
      </c>
      <c r="AT269" s="484">
        <v>106.48669682834675</v>
      </c>
      <c r="AU269" s="480">
        <v>1369.3933212206955</v>
      </c>
    </row>
    <row r="270" spans="1:47">
      <c r="A270" s="439">
        <v>851</v>
      </c>
      <c r="B270" s="414">
        <v>19</v>
      </c>
      <c r="C270" s="432" t="s">
        <v>284</v>
      </c>
      <c r="D270" s="20">
        <v>20959</v>
      </c>
      <c r="E270" s="20">
        <v>442.77149530034836</v>
      </c>
      <c r="F270" s="20">
        <v>92.205122381793018</v>
      </c>
      <c r="G270" s="20">
        <v>536.74262989646445</v>
      </c>
      <c r="H270" s="20">
        <v>560.14114604704423</v>
      </c>
      <c r="I270" s="20">
        <v>57.126225487857248</v>
      </c>
      <c r="J270" s="20">
        <v>47.008110596879625</v>
      </c>
      <c r="K270" s="482">
        <v>1735.9947297103872</v>
      </c>
      <c r="L270" s="20">
        <v>56.554405710574649</v>
      </c>
      <c r="M270" s="20">
        <v>0</v>
      </c>
      <c r="N270" s="20">
        <v>0</v>
      </c>
      <c r="O270" s="20">
        <v>80.824480175580902</v>
      </c>
      <c r="P270" s="20">
        <v>46.829411621974423</v>
      </c>
      <c r="Q270" s="20">
        <v>0</v>
      </c>
      <c r="R270" s="20">
        <v>0</v>
      </c>
      <c r="S270" s="20">
        <v>23.162428495485983</v>
      </c>
      <c r="T270" s="20">
        <v>44.043433489193184</v>
      </c>
      <c r="U270" s="482">
        <v>251.41415949280912</v>
      </c>
      <c r="V270" s="482">
        <v>1987.4088892031964</v>
      </c>
      <c r="W270" s="483">
        <v>-1516.36</v>
      </c>
      <c r="X270" s="483">
        <v>471.0488892031965</v>
      </c>
      <c r="Y270" s="15">
        <v>9.6772790000000004</v>
      </c>
      <c r="Z270" s="15">
        <v>0</v>
      </c>
      <c r="AA270" s="15">
        <v>14.354803575005896</v>
      </c>
      <c r="AB270" s="15">
        <v>18.238190558000099</v>
      </c>
      <c r="AC270" s="15">
        <v>0</v>
      </c>
      <c r="AD270" s="483">
        <v>42.270273133005993</v>
      </c>
      <c r="AE270" s="15">
        <v>-0.01</v>
      </c>
      <c r="AF270" s="15">
        <v>-26.800000000000004</v>
      </c>
      <c r="AG270" s="15">
        <v>-41.305456166801847</v>
      </c>
      <c r="AH270" s="15">
        <v>-163.9869646130972</v>
      </c>
      <c r="AI270" s="15">
        <v>-86.644659353884137</v>
      </c>
      <c r="AJ270" s="15">
        <v>-29.800000000000004</v>
      </c>
      <c r="AK270" s="15">
        <v>-11.42</v>
      </c>
      <c r="AL270" s="15">
        <v>-8.2251751395041861</v>
      </c>
      <c r="AM270" s="15">
        <v>-3.9399999999999995</v>
      </c>
      <c r="AN270" s="15">
        <v>40.473344769460816</v>
      </c>
      <c r="AO270" s="15">
        <v>4.060285051113758</v>
      </c>
      <c r="AP270" s="483">
        <v>-331.33862545271279</v>
      </c>
      <c r="AQ270" s="479">
        <v>181.98053688348972</v>
      </c>
      <c r="AR270" s="484">
        <v>197.89993353954526</v>
      </c>
      <c r="AS270" s="484">
        <v>379.88047042303509</v>
      </c>
      <c r="AT270" s="484">
        <v>93.523155199087853</v>
      </c>
      <c r="AU270" s="480">
        <v>473.40362562212295</v>
      </c>
    </row>
    <row r="271" spans="1:47">
      <c r="A271" s="439">
        <v>853</v>
      </c>
      <c r="B271" s="414">
        <v>2</v>
      </c>
      <c r="C271" s="432" t="s">
        <v>285</v>
      </c>
      <c r="D271" s="20">
        <v>206073</v>
      </c>
      <c r="E271" s="20">
        <v>405.0823343184212</v>
      </c>
      <c r="F271" s="20">
        <v>71.398712495086684</v>
      </c>
      <c r="G271" s="20">
        <v>400.88544957369476</v>
      </c>
      <c r="H271" s="20">
        <v>345.57033061099708</v>
      </c>
      <c r="I271" s="20">
        <v>59.828914607930201</v>
      </c>
      <c r="J271" s="20">
        <v>56.305947746672295</v>
      </c>
      <c r="K271" s="482">
        <v>1339.0716893528022</v>
      </c>
      <c r="L271" s="20">
        <v>89.886958776070458</v>
      </c>
      <c r="M271" s="20">
        <v>22.077999999999999</v>
      </c>
      <c r="N271" s="20">
        <v>15.890712553318485</v>
      </c>
      <c r="O271" s="20">
        <v>327.8417271549402</v>
      </c>
      <c r="P271" s="20">
        <v>0.9850346356469305</v>
      </c>
      <c r="Q271" s="20">
        <v>0</v>
      </c>
      <c r="R271" s="20">
        <v>0</v>
      </c>
      <c r="S271" s="20">
        <v>35.103304308785134</v>
      </c>
      <c r="T271" s="20">
        <v>68.260351178142372</v>
      </c>
      <c r="U271" s="482">
        <v>560.0460886069036</v>
      </c>
      <c r="V271" s="482">
        <v>1899.1177779597058</v>
      </c>
      <c r="W271" s="483">
        <v>-1516.36</v>
      </c>
      <c r="X271" s="483">
        <v>382.75777795970589</v>
      </c>
      <c r="Y271" s="15">
        <v>0</v>
      </c>
      <c r="Z271" s="15">
        <v>0</v>
      </c>
      <c r="AA271" s="15">
        <v>17.055998555838514</v>
      </c>
      <c r="AB271" s="15">
        <v>20.052086480441492</v>
      </c>
      <c r="AC271" s="15">
        <v>20.163088190906056</v>
      </c>
      <c r="AD271" s="483">
        <v>57.271173227186068</v>
      </c>
      <c r="AE271" s="15">
        <v>-0.01</v>
      </c>
      <c r="AF271" s="15">
        <v>-26.8</v>
      </c>
      <c r="AG271" s="15">
        <v>-82.672864844011585</v>
      </c>
      <c r="AH271" s="15">
        <v>-102.55808588650159</v>
      </c>
      <c r="AI271" s="15">
        <v>-4.05907688617941</v>
      </c>
      <c r="AJ271" s="15">
        <v>-29.8</v>
      </c>
      <c r="AK271" s="15">
        <v>-11.42</v>
      </c>
      <c r="AL271" s="15">
        <v>-4.4612039425610872</v>
      </c>
      <c r="AM271" s="15">
        <v>-3.94</v>
      </c>
      <c r="AN271" s="15">
        <v>39.788720708244938</v>
      </c>
      <c r="AO271" s="15">
        <v>1.5608714520790239</v>
      </c>
      <c r="AP271" s="483">
        <v>-228.1116393989297</v>
      </c>
      <c r="AQ271" s="479">
        <v>211.91731178796226</v>
      </c>
      <c r="AR271" s="484">
        <v>-5.8761973302629071</v>
      </c>
      <c r="AS271" s="484">
        <v>206.04111445769928</v>
      </c>
      <c r="AT271" s="484">
        <v>125.85501985609025</v>
      </c>
      <c r="AU271" s="480">
        <v>331.8961343137895</v>
      </c>
    </row>
    <row r="272" spans="1:47">
      <c r="A272" s="439">
        <v>854</v>
      </c>
      <c r="B272" s="414">
        <v>19</v>
      </c>
      <c r="C272" s="432" t="s">
        <v>286</v>
      </c>
      <c r="D272" s="20">
        <v>3191</v>
      </c>
      <c r="E272" s="20">
        <v>280.63936696960201</v>
      </c>
      <c r="F272" s="20">
        <v>29.256910059542459</v>
      </c>
      <c r="G272" s="20">
        <v>373.60337511751806</v>
      </c>
      <c r="H272" s="20">
        <v>293.13820745847698</v>
      </c>
      <c r="I272" s="20">
        <v>61.613262300219361</v>
      </c>
      <c r="J272" s="20">
        <v>38.22470698840489</v>
      </c>
      <c r="K272" s="482">
        <v>1076.4758288937637</v>
      </c>
      <c r="L272" s="20">
        <v>69.73623908949304</v>
      </c>
      <c r="M272" s="20">
        <v>0</v>
      </c>
      <c r="N272" s="20">
        <v>0</v>
      </c>
      <c r="O272" s="20">
        <v>51.792015042306488</v>
      </c>
      <c r="P272" s="20">
        <v>449.73877463571034</v>
      </c>
      <c r="Q272" s="20">
        <v>0</v>
      </c>
      <c r="R272" s="20">
        <v>0</v>
      </c>
      <c r="S272" s="20">
        <v>39.649079151120745</v>
      </c>
      <c r="T272" s="20">
        <v>42.653545649221769</v>
      </c>
      <c r="U272" s="482">
        <v>653.56965356785236</v>
      </c>
      <c r="V272" s="482">
        <v>1730.0454824616161</v>
      </c>
      <c r="W272" s="483">
        <v>-1516.36</v>
      </c>
      <c r="X272" s="483">
        <v>213.68548246161617</v>
      </c>
      <c r="Y272" s="15">
        <v>354.89178600000008</v>
      </c>
      <c r="Z272" s="15">
        <v>0</v>
      </c>
      <c r="AA272" s="15">
        <v>13.999426152064688</v>
      </c>
      <c r="AB272" s="15">
        <v>15.756323550906396</v>
      </c>
      <c r="AC272" s="15">
        <v>0</v>
      </c>
      <c r="AD272" s="483">
        <v>384.64753570297114</v>
      </c>
      <c r="AE272" s="15">
        <v>-0.01</v>
      </c>
      <c r="AF272" s="15">
        <v>-26.8</v>
      </c>
      <c r="AG272" s="15">
        <v>-23.479649012848636</v>
      </c>
      <c r="AH272" s="15">
        <v>-80.959057153315811</v>
      </c>
      <c r="AI272" s="15">
        <v>-63.875437034611608</v>
      </c>
      <c r="AJ272" s="15">
        <v>-29.8</v>
      </c>
      <c r="AK272" s="15">
        <v>-11.42</v>
      </c>
      <c r="AL272" s="15">
        <v>-15.558542132099209</v>
      </c>
      <c r="AM272" s="15">
        <v>-3.9399999999999995</v>
      </c>
      <c r="AN272" s="15">
        <v>36.065516033295758</v>
      </c>
      <c r="AO272" s="15">
        <v>12.834361552563584</v>
      </c>
      <c r="AP272" s="483">
        <v>-210.68280774701594</v>
      </c>
      <c r="AQ272" s="479">
        <v>387.65021041757137</v>
      </c>
      <c r="AR272" s="484">
        <v>330.9224891291932</v>
      </c>
      <c r="AS272" s="484">
        <v>718.57269954676451</v>
      </c>
      <c r="AT272" s="484">
        <v>148.43507418594362</v>
      </c>
      <c r="AU272" s="480">
        <v>867.00777373270807</v>
      </c>
    </row>
    <row r="273" spans="1:47">
      <c r="A273" s="439">
        <v>857</v>
      </c>
      <c r="B273" s="414">
        <v>11</v>
      </c>
      <c r="C273" s="432" t="s">
        <v>287</v>
      </c>
      <c r="D273" s="20">
        <v>2311</v>
      </c>
      <c r="E273" s="20">
        <v>220.34503678061446</v>
      </c>
      <c r="F273" s="20">
        <v>32.31806144526179</v>
      </c>
      <c r="G273" s="20">
        <v>363.53035482475121</v>
      </c>
      <c r="H273" s="20">
        <v>363.69881436607528</v>
      </c>
      <c r="I273" s="20">
        <v>61.791501514495891</v>
      </c>
      <c r="J273" s="20">
        <v>40.409839896148853</v>
      </c>
      <c r="K273" s="482">
        <v>1082.0936088273477</v>
      </c>
      <c r="L273" s="20">
        <v>77.667279020887165</v>
      </c>
      <c r="M273" s="20">
        <v>0</v>
      </c>
      <c r="N273" s="20">
        <v>0</v>
      </c>
      <c r="O273" s="20">
        <v>50.229909130246646</v>
      </c>
      <c r="P273" s="20">
        <v>194.05383088122642</v>
      </c>
      <c r="Q273" s="20">
        <v>0</v>
      </c>
      <c r="R273" s="20">
        <v>0</v>
      </c>
      <c r="S273" s="20">
        <v>35.918003622660109</v>
      </c>
      <c r="T273" s="20">
        <v>39.95217438338382</v>
      </c>
      <c r="U273" s="482">
        <v>397.82119703840414</v>
      </c>
      <c r="V273" s="482">
        <v>1479.9148058657518</v>
      </c>
      <c r="W273" s="483">
        <v>-1516.36</v>
      </c>
      <c r="X273" s="483">
        <v>-36.44519413424814</v>
      </c>
      <c r="Y273" s="15">
        <v>119.395655</v>
      </c>
      <c r="Z273" s="15">
        <v>0</v>
      </c>
      <c r="AA273" s="15">
        <v>11.343143115669147</v>
      </c>
      <c r="AB273" s="15">
        <v>16.216784491512179</v>
      </c>
      <c r="AC273" s="15">
        <v>0</v>
      </c>
      <c r="AD273" s="483">
        <v>146.9555826071813</v>
      </c>
      <c r="AE273" s="15">
        <v>-0.01</v>
      </c>
      <c r="AF273" s="15">
        <v>-26.8</v>
      </c>
      <c r="AG273" s="15">
        <v>-56.088223712678491</v>
      </c>
      <c r="AH273" s="15">
        <v>-442.33274154847129</v>
      </c>
      <c r="AI273" s="15">
        <v>-262.06183682628773</v>
      </c>
      <c r="AJ273" s="15">
        <v>-29.8</v>
      </c>
      <c r="AK273" s="15">
        <v>-11.42</v>
      </c>
      <c r="AL273" s="15">
        <v>0</v>
      </c>
      <c r="AM273" s="15">
        <v>-3.94</v>
      </c>
      <c r="AN273" s="15">
        <v>21.897207176559487</v>
      </c>
      <c r="AO273" s="15">
        <v>-1.1452749152924289</v>
      </c>
      <c r="AP273" s="483">
        <v>-815.44086982617068</v>
      </c>
      <c r="AQ273" s="479">
        <v>-704.9304813532375</v>
      </c>
      <c r="AR273" s="484">
        <v>498.53248483463602</v>
      </c>
      <c r="AS273" s="484">
        <v>-206.39799651860145</v>
      </c>
      <c r="AT273" s="484">
        <v>180.19350586660966</v>
      </c>
      <c r="AU273" s="480">
        <v>-26.20449065199179</v>
      </c>
    </row>
    <row r="274" spans="1:47">
      <c r="A274" s="439">
        <v>858</v>
      </c>
      <c r="B274" s="414">
        <v>1</v>
      </c>
      <c r="C274" s="432" t="s">
        <v>288</v>
      </c>
      <c r="D274" s="20">
        <v>42225</v>
      </c>
      <c r="E274" s="20">
        <v>500.47415677915927</v>
      </c>
      <c r="F274" s="20">
        <v>95.735607815275301</v>
      </c>
      <c r="G274" s="20">
        <v>580.97014991119011</v>
      </c>
      <c r="H274" s="20">
        <v>567.94766181172292</v>
      </c>
      <c r="I274" s="20">
        <v>56.229153345174659</v>
      </c>
      <c r="J274" s="20">
        <v>51.971845115452922</v>
      </c>
      <c r="K274" s="482">
        <v>1853.3285747779751</v>
      </c>
      <c r="L274" s="20">
        <v>57.116822914431864</v>
      </c>
      <c r="M274" s="20">
        <v>0</v>
      </c>
      <c r="N274" s="20">
        <v>0</v>
      </c>
      <c r="O274" s="20">
        <v>169.88589887507402</v>
      </c>
      <c r="P274" s="20">
        <v>4.292856625114176</v>
      </c>
      <c r="Q274" s="20">
        <v>0</v>
      </c>
      <c r="R274" s="20">
        <v>0</v>
      </c>
      <c r="S274" s="20">
        <v>31.503470271547627</v>
      </c>
      <c r="T274" s="20">
        <v>39.361898598776406</v>
      </c>
      <c r="U274" s="482">
        <v>302.16094728494409</v>
      </c>
      <c r="V274" s="482">
        <v>2155.4895220629191</v>
      </c>
      <c r="W274" s="483">
        <v>-1516.36</v>
      </c>
      <c r="X274" s="483">
        <v>639.12952206291925</v>
      </c>
      <c r="Y274" s="15">
        <v>0</v>
      </c>
      <c r="Z274" s="15">
        <v>0</v>
      </c>
      <c r="AA274" s="15">
        <v>10.009915707570308</v>
      </c>
      <c r="AB274" s="15">
        <v>21.304292414680692</v>
      </c>
      <c r="AC274" s="15">
        <v>22.657235987515456</v>
      </c>
      <c r="AD274" s="483">
        <v>53.971444109766452</v>
      </c>
      <c r="AE274" s="15">
        <v>-0.01</v>
      </c>
      <c r="AF274" s="15">
        <v>-26.8</v>
      </c>
      <c r="AG274" s="15">
        <v>-37.925759069271756</v>
      </c>
      <c r="AH274" s="15">
        <v>155.88690796100127</v>
      </c>
      <c r="AI274" s="15">
        <v>32.946540441893795</v>
      </c>
      <c r="AJ274" s="15">
        <v>-29.8</v>
      </c>
      <c r="AK274" s="15">
        <v>-11.42</v>
      </c>
      <c r="AL274" s="15">
        <v>-15.836160910349717</v>
      </c>
      <c r="AM274" s="15">
        <v>-3.94</v>
      </c>
      <c r="AN274" s="15">
        <v>19.367885622315068</v>
      </c>
      <c r="AO274" s="15">
        <v>-6.6325968436426344</v>
      </c>
      <c r="AP274" s="483">
        <v>72.096817201946052</v>
      </c>
      <c r="AQ274" s="479">
        <v>765.19778337463174</v>
      </c>
      <c r="AR274" s="484">
        <v>-33.803235017189159</v>
      </c>
      <c r="AS274" s="484">
        <v>731.39454835744266</v>
      </c>
      <c r="AT274" s="484">
        <v>54.40065069415207</v>
      </c>
      <c r="AU274" s="480">
        <v>785.79519905159475</v>
      </c>
    </row>
    <row r="275" spans="1:47">
      <c r="A275" s="439">
        <v>859</v>
      </c>
      <c r="B275" s="414">
        <v>17</v>
      </c>
      <c r="C275" s="432" t="s">
        <v>289</v>
      </c>
      <c r="D275" s="20">
        <v>6501</v>
      </c>
      <c r="E275" s="20">
        <v>773.83733733271811</v>
      </c>
      <c r="F275" s="20">
        <v>168.01999077065065</v>
      </c>
      <c r="G275" s="20">
        <v>993.2182602676512</v>
      </c>
      <c r="H275" s="20">
        <v>913.36441162898018</v>
      </c>
      <c r="I275" s="20">
        <v>48.265731425934476</v>
      </c>
      <c r="J275" s="20">
        <v>43.641478234117827</v>
      </c>
      <c r="K275" s="482">
        <v>2940.3472096600526</v>
      </c>
      <c r="L275" s="20">
        <v>57.59712213657113</v>
      </c>
      <c r="M275" s="20">
        <v>0</v>
      </c>
      <c r="N275" s="20">
        <v>0</v>
      </c>
      <c r="O275" s="20">
        <v>21.184986925088449</v>
      </c>
      <c r="P275" s="20">
        <v>62.462530038630184</v>
      </c>
      <c r="Q275" s="20">
        <v>0</v>
      </c>
      <c r="R275" s="20">
        <v>0</v>
      </c>
      <c r="S275" s="20">
        <v>15.533139038867512</v>
      </c>
      <c r="T275" s="20">
        <v>36.626603727631654</v>
      </c>
      <c r="U275" s="482">
        <v>193.40438186678892</v>
      </c>
      <c r="V275" s="482">
        <v>3133.7515915268414</v>
      </c>
      <c r="W275" s="483">
        <v>-1516.36</v>
      </c>
      <c r="X275" s="483">
        <v>1617.3915915268415</v>
      </c>
      <c r="Y275" s="15">
        <v>0</v>
      </c>
      <c r="Z275" s="15">
        <v>0</v>
      </c>
      <c r="AA275" s="15">
        <v>7.2796744252624777</v>
      </c>
      <c r="AB275" s="15">
        <v>20.542971635610517</v>
      </c>
      <c r="AC275" s="15">
        <v>0</v>
      </c>
      <c r="AD275" s="483">
        <v>27.822646060872994</v>
      </c>
      <c r="AE275" s="15">
        <v>-0.01</v>
      </c>
      <c r="AF275" s="15">
        <v>-26.800000000000004</v>
      </c>
      <c r="AG275" s="15">
        <v>-17.622018535609904</v>
      </c>
      <c r="AH275" s="15">
        <v>-244.06727871268748</v>
      </c>
      <c r="AI275" s="15">
        <v>-242.49357728598505</v>
      </c>
      <c r="AJ275" s="15">
        <v>-29.800000000000004</v>
      </c>
      <c r="AK275" s="15">
        <v>-11.42</v>
      </c>
      <c r="AL275" s="15">
        <v>-39.304878041346548</v>
      </c>
      <c r="AM275" s="15">
        <v>-3.94</v>
      </c>
      <c r="AN275" s="15">
        <v>24.64047617195985</v>
      </c>
      <c r="AO275" s="15">
        <v>-1.5850617594113798</v>
      </c>
      <c r="AP275" s="483">
        <v>-596.14233816308047</v>
      </c>
      <c r="AQ275" s="479">
        <v>1049.071899424634</v>
      </c>
      <c r="AR275" s="484">
        <v>766.22750843293534</v>
      </c>
      <c r="AS275" s="484">
        <v>1815.2994078575691</v>
      </c>
      <c r="AT275" s="484">
        <v>69.59580827538521</v>
      </c>
      <c r="AU275" s="480">
        <v>1884.8952161329544</v>
      </c>
    </row>
    <row r="276" spans="1:47">
      <c r="A276" s="439">
        <v>886</v>
      </c>
      <c r="B276" s="414">
        <v>4</v>
      </c>
      <c r="C276" s="432" t="s">
        <v>290</v>
      </c>
      <c r="D276" s="20">
        <v>12382</v>
      </c>
      <c r="E276" s="20">
        <v>432.52803262800842</v>
      </c>
      <c r="F276" s="20">
        <v>80.676721046680655</v>
      </c>
      <c r="G276" s="20">
        <v>578.98663220804394</v>
      </c>
      <c r="H276" s="20">
        <v>551.81039573574549</v>
      </c>
      <c r="I276" s="20">
        <v>56.970667097399456</v>
      </c>
      <c r="J276" s="20">
        <v>45.211036989177835</v>
      </c>
      <c r="K276" s="482">
        <v>1746.1834857050558</v>
      </c>
      <c r="L276" s="20">
        <v>52.785291453551956</v>
      </c>
      <c r="M276" s="20">
        <v>0</v>
      </c>
      <c r="N276" s="20">
        <v>0</v>
      </c>
      <c r="O276" s="20">
        <v>60.540290744629303</v>
      </c>
      <c r="P276" s="20">
        <v>26.728995390464156</v>
      </c>
      <c r="Q276" s="20">
        <v>0</v>
      </c>
      <c r="R276" s="20">
        <v>0</v>
      </c>
      <c r="S276" s="20">
        <v>20.421086709483738</v>
      </c>
      <c r="T276" s="20">
        <v>36.872866459376517</v>
      </c>
      <c r="U276" s="482">
        <v>197.34853075750564</v>
      </c>
      <c r="V276" s="482">
        <v>1943.5320164625614</v>
      </c>
      <c r="W276" s="483">
        <v>-1516.36</v>
      </c>
      <c r="X276" s="483">
        <v>427.17201646256149</v>
      </c>
      <c r="Y276" s="15">
        <v>0</v>
      </c>
      <c r="Z276" s="15">
        <v>0</v>
      </c>
      <c r="AA276" s="15">
        <v>10.415778292230684</v>
      </c>
      <c r="AB276" s="15">
        <v>20.747780338656014</v>
      </c>
      <c r="AC276" s="15">
        <v>0</v>
      </c>
      <c r="AD276" s="483">
        <v>31.163558630886701</v>
      </c>
      <c r="AE276" s="15">
        <v>-0.01</v>
      </c>
      <c r="AF276" s="15">
        <v>-26.800000000000004</v>
      </c>
      <c r="AG276" s="15">
        <v>-29.168867711193666</v>
      </c>
      <c r="AH276" s="15">
        <v>-45.768069800557726</v>
      </c>
      <c r="AI276" s="15">
        <v>-31.770714928507594</v>
      </c>
      <c r="AJ276" s="15">
        <v>-29.800000000000004</v>
      </c>
      <c r="AK276" s="15">
        <v>-11.42</v>
      </c>
      <c r="AL276" s="15">
        <v>-13.962185217203427</v>
      </c>
      <c r="AM276" s="15">
        <v>-3.94</v>
      </c>
      <c r="AN276" s="15">
        <v>38.085832517639147</v>
      </c>
      <c r="AO276" s="15">
        <v>-2.6277356539090855</v>
      </c>
      <c r="AP276" s="483">
        <v>-160.92174079373237</v>
      </c>
      <c r="AQ276" s="479">
        <v>297.41383429971586</v>
      </c>
      <c r="AR276" s="484">
        <v>347.43097428930918</v>
      </c>
      <c r="AS276" s="484">
        <v>644.84480858902509</v>
      </c>
      <c r="AT276" s="484">
        <v>76.113638901268786</v>
      </c>
      <c r="AU276" s="480">
        <v>720.95844749029391</v>
      </c>
    </row>
    <row r="277" spans="1:47">
      <c r="A277" s="439">
        <v>887</v>
      </c>
      <c r="B277" s="414">
        <v>6</v>
      </c>
      <c r="C277" s="432" t="s">
        <v>291</v>
      </c>
      <c r="D277" s="20">
        <v>4493</v>
      </c>
      <c r="E277" s="20">
        <v>310.69619185399512</v>
      </c>
      <c r="F277" s="20">
        <v>78.959145337191174</v>
      </c>
      <c r="G277" s="20">
        <v>430.95336300912533</v>
      </c>
      <c r="H277" s="20">
        <v>398.27922546182953</v>
      </c>
      <c r="I277" s="20">
        <v>59.986610282661914</v>
      </c>
      <c r="J277" s="20">
        <v>43.324640551969729</v>
      </c>
      <c r="K277" s="482">
        <v>1322.1991764967727</v>
      </c>
      <c r="L277" s="20">
        <v>74.097703201953053</v>
      </c>
      <c r="M277" s="20">
        <v>0</v>
      </c>
      <c r="N277" s="20">
        <v>0</v>
      </c>
      <c r="O277" s="20">
        <v>66.122742043178278</v>
      </c>
      <c r="P277" s="20">
        <v>87.382731926162833</v>
      </c>
      <c r="Q277" s="20">
        <v>0</v>
      </c>
      <c r="R277" s="20">
        <v>0</v>
      </c>
      <c r="S277" s="20">
        <v>35.697480155702181</v>
      </c>
      <c r="T277" s="20">
        <v>60.614410564581945</v>
      </c>
      <c r="U277" s="482">
        <v>323.91506789157825</v>
      </c>
      <c r="V277" s="482">
        <v>1646.1142443883509</v>
      </c>
      <c r="W277" s="483">
        <v>-1516.36</v>
      </c>
      <c r="X277" s="483">
        <v>129.75424438835103</v>
      </c>
      <c r="Y277" s="15">
        <v>0</v>
      </c>
      <c r="Z277" s="15">
        <v>0</v>
      </c>
      <c r="AA277" s="15">
        <v>11.06052115326554</v>
      </c>
      <c r="AB277" s="15">
        <v>19.623287458714543</v>
      </c>
      <c r="AC277" s="15">
        <v>0</v>
      </c>
      <c r="AD277" s="483">
        <v>30.683808611980083</v>
      </c>
      <c r="AE277" s="15">
        <v>-0.01</v>
      </c>
      <c r="AF277" s="15">
        <v>-26.8</v>
      </c>
      <c r="AG277" s="15">
        <v>-43.707871132873358</v>
      </c>
      <c r="AH277" s="15">
        <v>-130.09453680864794</v>
      </c>
      <c r="AI277" s="15">
        <v>-32.103728013295495</v>
      </c>
      <c r="AJ277" s="15">
        <v>-29.799999999999997</v>
      </c>
      <c r="AK277" s="15">
        <v>-11.42</v>
      </c>
      <c r="AL277" s="15">
        <v>-11.862674510799526</v>
      </c>
      <c r="AM277" s="15">
        <v>-3.9399999999999995</v>
      </c>
      <c r="AN277" s="15">
        <v>100.85191489710886</v>
      </c>
      <c r="AO277" s="15">
        <v>2.9710094014333208</v>
      </c>
      <c r="AP277" s="483">
        <v>-189.65588616707413</v>
      </c>
      <c r="AQ277" s="479">
        <v>-29.21783316674302</v>
      </c>
      <c r="AR277" s="484">
        <v>577.09654665387211</v>
      </c>
      <c r="AS277" s="484">
        <v>547.87871348712906</v>
      </c>
      <c r="AT277" s="484">
        <v>171.82740642812027</v>
      </c>
      <c r="AU277" s="480">
        <v>719.70611991524936</v>
      </c>
    </row>
    <row r="278" spans="1:47">
      <c r="A278" s="439">
        <v>889</v>
      </c>
      <c r="B278" s="414">
        <v>17</v>
      </c>
      <c r="C278" s="432" t="s">
        <v>292</v>
      </c>
      <c r="D278" s="20">
        <v>2466</v>
      </c>
      <c r="E278" s="20">
        <v>373.82767639902676</v>
      </c>
      <c r="F278" s="20">
        <v>60.573430656934299</v>
      </c>
      <c r="G278" s="20">
        <v>558.06746147607464</v>
      </c>
      <c r="H278" s="20">
        <v>527.75007299270067</v>
      </c>
      <c r="I278" s="20">
        <v>57.879740470397408</v>
      </c>
      <c r="J278" s="20">
        <v>41.804420113544197</v>
      </c>
      <c r="K278" s="482">
        <v>1619.9028021086781</v>
      </c>
      <c r="L278" s="20">
        <v>80.644571620804598</v>
      </c>
      <c r="M278" s="20">
        <v>0</v>
      </c>
      <c r="N278" s="20">
        <v>0</v>
      </c>
      <c r="O278" s="20">
        <v>61.433884833738844</v>
      </c>
      <c r="P278" s="20">
        <v>558.95587296317569</v>
      </c>
      <c r="Q278" s="20">
        <v>0</v>
      </c>
      <c r="R278" s="20">
        <v>0</v>
      </c>
      <c r="S278" s="20">
        <v>28.037711571655723</v>
      </c>
      <c r="T278" s="20">
        <v>52.086271627466886</v>
      </c>
      <c r="U278" s="482">
        <v>781.15831261684173</v>
      </c>
      <c r="V278" s="482">
        <v>2401.0611147255199</v>
      </c>
      <c r="W278" s="483">
        <v>-1516.36</v>
      </c>
      <c r="X278" s="483">
        <v>884.70111472552003</v>
      </c>
      <c r="Y278" s="15">
        <v>137.21179100000001</v>
      </c>
      <c r="Z278" s="15">
        <v>0</v>
      </c>
      <c r="AA278" s="15">
        <v>12.624001125694027</v>
      </c>
      <c r="AB278" s="15">
        <v>19.574565859418467</v>
      </c>
      <c r="AC278" s="15">
        <v>0</v>
      </c>
      <c r="AD278" s="483">
        <v>169.41035798511251</v>
      </c>
      <c r="AE278" s="15">
        <v>-0.01</v>
      </c>
      <c r="AF278" s="15">
        <v>-26.8</v>
      </c>
      <c r="AG278" s="15">
        <v>-15.434912408759123</v>
      </c>
      <c r="AH278" s="15">
        <v>428.58494614467764</v>
      </c>
      <c r="AI278" s="15">
        <v>109.82728040919477</v>
      </c>
      <c r="AJ278" s="15">
        <v>-29.8</v>
      </c>
      <c r="AK278" s="15">
        <v>-11.42</v>
      </c>
      <c r="AL278" s="15">
        <v>-44.2587940681411</v>
      </c>
      <c r="AM278" s="15">
        <v>-3.9399999999999995</v>
      </c>
      <c r="AN278" s="15">
        <v>45.241234357048384</v>
      </c>
      <c r="AO278" s="15">
        <v>4.4534240338137048</v>
      </c>
      <c r="AP278" s="483">
        <v>452.70317846783422</v>
      </c>
      <c r="AQ278" s="479">
        <v>1506.8146511784666</v>
      </c>
      <c r="AR278" s="484">
        <v>537.28182406998246</v>
      </c>
      <c r="AS278" s="484">
        <v>2044.096475248449</v>
      </c>
      <c r="AT278" s="484">
        <v>173.30328976721353</v>
      </c>
      <c r="AU278" s="480">
        <v>2217.3997650156625</v>
      </c>
    </row>
    <row r="279" spans="1:47">
      <c r="A279" s="439">
        <v>890</v>
      </c>
      <c r="B279" s="414">
        <v>19</v>
      </c>
      <c r="C279" s="432" t="s">
        <v>293</v>
      </c>
      <c r="D279" s="20">
        <v>1137</v>
      </c>
      <c r="E279" s="20">
        <v>386.08663148636765</v>
      </c>
      <c r="F279" s="20">
        <v>65.687810026385222</v>
      </c>
      <c r="G279" s="20">
        <v>387.03795074758136</v>
      </c>
      <c r="H279" s="20">
        <v>393.46274406332458</v>
      </c>
      <c r="I279" s="20">
        <v>59.895795954265616</v>
      </c>
      <c r="J279" s="20">
        <v>45.943614775725592</v>
      </c>
      <c r="K279" s="482">
        <v>1338.1145470536499</v>
      </c>
      <c r="L279" s="20">
        <v>52.198258714187467</v>
      </c>
      <c r="M279" s="20">
        <v>0</v>
      </c>
      <c r="N279" s="20">
        <v>0</v>
      </c>
      <c r="O279" s="20">
        <v>81.329428320140721</v>
      </c>
      <c r="P279" s="20">
        <v>890.99999999999989</v>
      </c>
      <c r="Q279" s="20">
        <v>0</v>
      </c>
      <c r="R279" s="20">
        <v>0</v>
      </c>
      <c r="S279" s="20">
        <v>41.265555580094521</v>
      </c>
      <c r="T279" s="20">
        <v>33.199920111404282</v>
      </c>
      <c r="U279" s="482">
        <v>1098.9931627258268</v>
      </c>
      <c r="V279" s="482">
        <v>2437.1077097794769</v>
      </c>
      <c r="W279" s="483">
        <v>-1516.36</v>
      </c>
      <c r="X279" s="483">
        <v>920.74770977947696</v>
      </c>
      <c r="Y279" s="15">
        <v>393.74198000000007</v>
      </c>
      <c r="Z279" s="15">
        <v>407.7382585751979</v>
      </c>
      <c r="AA279" s="15">
        <v>13.205685843070944</v>
      </c>
      <c r="AB279" s="15">
        <v>14.363629418897194</v>
      </c>
      <c r="AC279" s="15">
        <v>0</v>
      </c>
      <c r="AD279" s="483">
        <v>829.04955383716617</v>
      </c>
      <c r="AE279" s="15">
        <v>-0.01</v>
      </c>
      <c r="AF279" s="15">
        <v>-26.8</v>
      </c>
      <c r="AG279" s="15">
        <v>-20.614287598944589</v>
      </c>
      <c r="AH279" s="15">
        <v>-35.933458009785305</v>
      </c>
      <c r="AI279" s="15">
        <v>357.80840029687732</v>
      </c>
      <c r="AJ279" s="15">
        <v>-29.799999999999997</v>
      </c>
      <c r="AK279" s="15">
        <v>-11.42</v>
      </c>
      <c r="AL279" s="15">
        <v>-49.928068932143645</v>
      </c>
      <c r="AM279" s="15">
        <v>-3.94</v>
      </c>
      <c r="AN279" s="15">
        <v>20.613861894532633</v>
      </c>
      <c r="AO279" s="15">
        <v>-4.9817107014434088</v>
      </c>
      <c r="AP279" s="483">
        <v>191.25473694909303</v>
      </c>
      <c r="AQ279" s="479">
        <v>1941.0520005657363</v>
      </c>
      <c r="AR279" s="484">
        <v>364.88045577339523</v>
      </c>
      <c r="AS279" s="484">
        <v>2305.932456339131</v>
      </c>
      <c r="AT279" s="484">
        <v>161.44757952272548</v>
      </c>
      <c r="AU279" s="480">
        <v>2467.3800358618564</v>
      </c>
    </row>
    <row r="280" spans="1:47">
      <c r="A280" s="439">
        <v>892</v>
      </c>
      <c r="B280" s="414">
        <v>13</v>
      </c>
      <c r="C280" s="432" t="s">
        <v>294</v>
      </c>
      <c r="D280" s="20">
        <v>3657</v>
      </c>
      <c r="E280" s="20">
        <v>722.63128520645341</v>
      </c>
      <c r="F280" s="20">
        <v>150.61988515176373</v>
      </c>
      <c r="G280" s="20">
        <v>822.64831282471971</v>
      </c>
      <c r="H280" s="20">
        <v>782.18167350287115</v>
      </c>
      <c r="I280" s="20">
        <v>50.924582991523103</v>
      </c>
      <c r="J280" s="20">
        <v>43.350533223954059</v>
      </c>
      <c r="K280" s="482">
        <v>2572.3562729012847</v>
      </c>
      <c r="L280" s="20">
        <v>69.243748142115933</v>
      </c>
      <c r="M280" s="20">
        <v>0</v>
      </c>
      <c r="N280" s="20">
        <v>0</v>
      </c>
      <c r="O280" s="20">
        <v>32.280229696472517</v>
      </c>
      <c r="P280" s="20">
        <v>78.567726462967428</v>
      </c>
      <c r="Q280" s="20">
        <v>0</v>
      </c>
      <c r="R280" s="20">
        <v>0</v>
      </c>
      <c r="S280" s="20">
        <v>19.23053384295736</v>
      </c>
      <c r="T280" s="20">
        <v>43.847908805031452</v>
      </c>
      <c r="U280" s="482">
        <v>243.17014694954469</v>
      </c>
      <c r="V280" s="482">
        <v>2815.5264198508294</v>
      </c>
      <c r="W280" s="483">
        <v>-1516.36</v>
      </c>
      <c r="X280" s="483">
        <v>1299.1664198508295</v>
      </c>
      <c r="Y280" s="15">
        <v>0</v>
      </c>
      <c r="Z280" s="15">
        <v>0</v>
      </c>
      <c r="AA280" s="15">
        <v>7.4409318060787566</v>
      </c>
      <c r="AB280" s="15">
        <v>19.188122566934823</v>
      </c>
      <c r="AC280" s="15">
        <v>2.3679284491258508</v>
      </c>
      <c r="AD280" s="483">
        <v>28.996982822139433</v>
      </c>
      <c r="AE280" s="15">
        <v>-0.01</v>
      </c>
      <c r="AF280" s="15">
        <v>-26.8</v>
      </c>
      <c r="AG280" s="15">
        <v>-19.978282868471425</v>
      </c>
      <c r="AH280" s="15">
        <v>139.00296712767013</v>
      </c>
      <c r="AI280" s="15">
        <v>6.6147677034116361</v>
      </c>
      <c r="AJ280" s="15">
        <v>-29.8</v>
      </c>
      <c r="AK280" s="15">
        <v>-11.42</v>
      </c>
      <c r="AL280" s="15">
        <v>-44.248573396904618</v>
      </c>
      <c r="AM280" s="15">
        <v>-3.94</v>
      </c>
      <c r="AN280" s="15">
        <v>46.556218852010936</v>
      </c>
      <c r="AO280" s="15">
        <v>-2.1289695198548557</v>
      </c>
      <c r="AP280" s="483">
        <v>50.108127897861827</v>
      </c>
      <c r="AQ280" s="479">
        <v>1378.2715305708307</v>
      </c>
      <c r="AR280" s="484">
        <v>665.35290203639659</v>
      </c>
      <c r="AS280" s="484">
        <v>2043.6244326072276</v>
      </c>
      <c r="AT280" s="484">
        <v>93.887894649081559</v>
      </c>
      <c r="AU280" s="480">
        <v>2137.5123272563092</v>
      </c>
    </row>
    <row r="281" spans="1:47">
      <c r="A281" s="439">
        <v>893</v>
      </c>
      <c r="B281" s="414">
        <v>15</v>
      </c>
      <c r="C281" s="432" t="s">
        <v>295</v>
      </c>
      <c r="D281" s="20">
        <v>7439</v>
      </c>
      <c r="E281" s="20">
        <v>532.27639602097065</v>
      </c>
      <c r="F281" s="20">
        <v>90.359370883183217</v>
      </c>
      <c r="G281" s="20">
        <v>615.22333109288888</v>
      </c>
      <c r="H281" s="20">
        <v>532.13084554375587</v>
      </c>
      <c r="I281" s="20">
        <v>55.907170318591206</v>
      </c>
      <c r="J281" s="20">
        <v>45.090920822691217</v>
      </c>
      <c r="K281" s="482">
        <v>1870.988034682081</v>
      </c>
      <c r="L281" s="20">
        <v>36.76775989895971</v>
      </c>
      <c r="M281" s="20">
        <v>22.077999999999999</v>
      </c>
      <c r="N281" s="20">
        <v>245.53247667697272</v>
      </c>
      <c r="O281" s="20">
        <v>192.54273961553972</v>
      </c>
      <c r="P281" s="20">
        <v>81.340875369847922</v>
      </c>
      <c r="Q281" s="20">
        <v>0</v>
      </c>
      <c r="R281" s="20">
        <v>0</v>
      </c>
      <c r="S281" s="20">
        <v>35.519437289236336</v>
      </c>
      <c r="T281" s="20">
        <v>30.142320876461891</v>
      </c>
      <c r="U281" s="482">
        <v>643.92360972701829</v>
      </c>
      <c r="V281" s="482">
        <v>2514.9116444090992</v>
      </c>
      <c r="W281" s="483">
        <v>-1516.36</v>
      </c>
      <c r="X281" s="483">
        <v>998.55164440909925</v>
      </c>
      <c r="Y281" s="15">
        <v>0.79160433333333335</v>
      </c>
      <c r="Z281" s="15">
        <v>0</v>
      </c>
      <c r="AA281" s="15">
        <v>13.676873133780791</v>
      </c>
      <c r="AB281" s="15">
        <v>17.542003710951644</v>
      </c>
      <c r="AC281" s="15">
        <v>0</v>
      </c>
      <c r="AD281" s="483">
        <v>32.010481178065767</v>
      </c>
      <c r="AE281" s="15">
        <v>-0.01</v>
      </c>
      <c r="AF281" s="15">
        <v>-26.8</v>
      </c>
      <c r="AG281" s="15">
        <v>-20.474420789084554</v>
      </c>
      <c r="AH281" s="15">
        <v>-65.274839398082179</v>
      </c>
      <c r="AI281" s="15">
        <v>-4.2238703100972899</v>
      </c>
      <c r="AJ281" s="15">
        <v>-29.8</v>
      </c>
      <c r="AK281" s="15">
        <v>-11.42</v>
      </c>
      <c r="AL281" s="15">
        <v>-26.025073375803842</v>
      </c>
      <c r="AM281" s="15">
        <v>-3.94</v>
      </c>
      <c r="AN281" s="15">
        <v>37.354097551521733</v>
      </c>
      <c r="AO281" s="15">
        <v>-4.4956322410827321</v>
      </c>
      <c r="AP281" s="483">
        <v>-158.84973856262886</v>
      </c>
      <c r="AQ281" s="479">
        <v>871.71238702453616</v>
      </c>
      <c r="AR281" s="484">
        <v>330.25802079225332</v>
      </c>
      <c r="AS281" s="484">
        <v>1201.9704078167899</v>
      </c>
      <c r="AT281" s="484">
        <v>150.19600804128331</v>
      </c>
      <c r="AU281" s="480">
        <v>1352.1664158580732</v>
      </c>
    </row>
    <row r="282" spans="1:47">
      <c r="A282" s="439">
        <v>895</v>
      </c>
      <c r="B282" s="414">
        <v>2</v>
      </c>
      <c r="C282" s="432" t="s">
        <v>296</v>
      </c>
      <c r="D282" s="20">
        <v>14814</v>
      </c>
      <c r="E282" s="20">
        <v>353.81579384366142</v>
      </c>
      <c r="F282" s="20">
        <v>70.583134872417972</v>
      </c>
      <c r="G282" s="20">
        <v>461.79061360874852</v>
      </c>
      <c r="H282" s="20">
        <v>427.36079789388418</v>
      </c>
      <c r="I282" s="20">
        <v>59.29848521668692</v>
      </c>
      <c r="J282" s="20">
        <v>45.525486026731464</v>
      </c>
      <c r="K282" s="482">
        <v>1418.3743114621304</v>
      </c>
      <c r="L282" s="20">
        <v>69.871445041284673</v>
      </c>
      <c r="M282" s="20">
        <v>0</v>
      </c>
      <c r="N282" s="20">
        <v>0</v>
      </c>
      <c r="O282" s="20">
        <v>173.31992709599027</v>
      </c>
      <c r="P282" s="20">
        <v>28.10896436118006</v>
      </c>
      <c r="Q282" s="20">
        <v>0</v>
      </c>
      <c r="R282" s="20">
        <v>13.697910085054678</v>
      </c>
      <c r="S282" s="20">
        <v>37.808356999462106</v>
      </c>
      <c r="T282" s="20">
        <v>52.188337552315382</v>
      </c>
      <c r="U282" s="482">
        <v>374.99494113528715</v>
      </c>
      <c r="V282" s="482">
        <v>1793.3692525974175</v>
      </c>
      <c r="W282" s="483">
        <v>-1516.36</v>
      </c>
      <c r="X282" s="483">
        <v>277.00925259741757</v>
      </c>
      <c r="Y282" s="15">
        <v>0</v>
      </c>
      <c r="Z282" s="15">
        <v>0</v>
      </c>
      <c r="AA282" s="15">
        <v>16.507672827495423</v>
      </c>
      <c r="AB282" s="15">
        <v>22.719047627966827</v>
      </c>
      <c r="AC282" s="15">
        <v>0</v>
      </c>
      <c r="AD282" s="483">
        <v>39.22672045546225</v>
      </c>
      <c r="AE282" s="15">
        <v>-0.01</v>
      </c>
      <c r="AF282" s="15">
        <v>-26.8</v>
      </c>
      <c r="AG282" s="15">
        <v>-34.388594319562571</v>
      </c>
      <c r="AH282" s="15">
        <v>45.817874925987333</v>
      </c>
      <c r="AI282" s="15">
        <v>41.861771934718817</v>
      </c>
      <c r="AJ282" s="15">
        <v>-29.8</v>
      </c>
      <c r="AK282" s="15">
        <v>-11.42</v>
      </c>
      <c r="AL282" s="15">
        <v>-7.8951590836714258</v>
      </c>
      <c r="AM282" s="15">
        <v>-3.94</v>
      </c>
      <c r="AN282" s="15">
        <v>58.274601630863778</v>
      </c>
      <c r="AO282" s="15">
        <v>5.2439614870379394</v>
      </c>
      <c r="AP282" s="483">
        <v>33.204456575373868</v>
      </c>
      <c r="AQ282" s="479">
        <v>349.4404296282537</v>
      </c>
      <c r="AR282" s="484">
        <v>15.198218899124978</v>
      </c>
      <c r="AS282" s="484">
        <v>364.63864852737862</v>
      </c>
      <c r="AT282" s="484">
        <v>103.29974927872435</v>
      </c>
      <c r="AU282" s="480">
        <v>467.93839780610296</v>
      </c>
    </row>
    <row r="283" spans="1:47">
      <c r="A283" s="439">
        <v>905</v>
      </c>
      <c r="B283" s="414">
        <v>15</v>
      </c>
      <c r="C283" s="432" t="s">
        <v>297</v>
      </c>
      <c r="D283" s="20">
        <v>70361</v>
      </c>
      <c r="E283" s="20">
        <v>418.51042395645317</v>
      </c>
      <c r="F283" s="20">
        <v>78.15172211878739</v>
      </c>
      <c r="G283" s="20">
        <v>486.81567246059609</v>
      </c>
      <c r="H283" s="20">
        <v>433.31886158525316</v>
      </c>
      <c r="I283" s="20">
        <v>58.491257372692253</v>
      </c>
      <c r="J283" s="20">
        <v>54.086344281633295</v>
      </c>
      <c r="K283" s="482">
        <v>1529.3742817754153</v>
      </c>
      <c r="L283" s="20">
        <v>57.120085997697117</v>
      </c>
      <c r="M283" s="20">
        <v>22.077999999999999</v>
      </c>
      <c r="N283" s="20">
        <v>67.397233893776388</v>
      </c>
      <c r="O283" s="20">
        <v>271.29362800415004</v>
      </c>
      <c r="P283" s="20">
        <v>4.2817414418129722</v>
      </c>
      <c r="Q283" s="20">
        <v>0</v>
      </c>
      <c r="R283" s="20">
        <v>0</v>
      </c>
      <c r="S283" s="20">
        <v>27.692762703329638</v>
      </c>
      <c r="T283" s="20">
        <v>45.03521067542151</v>
      </c>
      <c r="U283" s="482">
        <v>494.89866271618769</v>
      </c>
      <c r="V283" s="482">
        <v>2024.2729444916031</v>
      </c>
      <c r="W283" s="483">
        <v>-1516.36</v>
      </c>
      <c r="X283" s="483">
        <v>507.91294449160318</v>
      </c>
      <c r="Y283" s="15">
        <v>0</v>
      </c>
      <c r="Z283" s="15">
        <v>0</v>
      </c>
      <c r="AA283" s="15">
        <v>17.546537990281418</v>
      </c>
      <c r="AB283" s="15">
        <v>22.961285810329155</v>
      </c>
      <c r="AC283" s="15">
        <v>14.700826934317798</v>
      </c>
      <c r="AD283" s="483">
        <v>55.208650734928369</v>
      </c>
      <c r="AE283" s="15">
        <v>-0.01</v>
      </c>
      <c r="AF283" s="15">
        <v>-26.8</v>
      </c>
      <c r="AG283" s="15">
        <v>-53.749452302411846</v>
      </c>
      <c r="AH283" s="15">
        <v>-208.36459256539456</v>
      </c>
      <c r="AI283" s="15">
        <v>-68.662721497397627</v>
      </c>
      <c r="AJ283" s="15">
        <v>-29.8</v>
      </c>
      <c r="AK283" s="15">
        <v>-11.42</v>
      </c>
      <c r="AL283" s="15">
        <v>-6.1810137334351314</v>
      </c>
      <c r="AM283" s="15">
        <v>-3.9399999999999995</v>
      </c>
      <c r="AN283" s="15">
        <v>49.659953915190805</v>
      </c>
      <c r="AO283" s="15">
        <v>-0.26832929701244662</v>
      </c>
      <c r="AP283" s="483">
        <v>-363.27615548046077</v>
      </c>
      <c r="AQ283" s="479">
        <v>199.84543974607078</v>
      </c>
      <c r="AR283" s="484">
        <v>85.625248102421565</v>
      </c>
      <c r="AS283" s="484">
        <v>285.47068784849222</v>
      </c>
      <c r="AT283" s="484">
        <v>111.52080806990381</v>
      </c>
      <c r="AU283" s="480">
        <v>396.99149591839603</v>
      </c>
    </row>
    <row r="284" spans="1:47">
      <c r="A284" s="439">
        <v>908</v>
      </c>
      <c r="B284" s="414">
        <v>6</v>
      </c>
      <c r="C284" s="432" t="s">
        <v>298</v>
      </c>
      <c r="D284" s="20">
        <v>20847</v>
      </c>
      <c r="E284" s="20">
        <v>379.4516529956349</v>
      </c>
      <c r="F284" s="20">
        <v>84.639579795654043</v>
      </c>
      <c r="G284" s="20">
        <v>519.66853839881037</v>
      </c>
      <c r="H284" s="20">
        <v>510.47706144769035</v>
      </c>
      <c r="I284" s="20">
        <v>58.075932268431906</v>
      </c>
      <c r="J284" s="20">
        <v>46.496045953854271</v>
      </c>
      <c r="K284" s="482">
        <v>1598.8088108600759</v>
      </c>
      <c r="L284" s="20">
        <v>79.03455632837094</v>
      </c>
      <c r="M284" s="20">
        <v>0</v>
      </c>
      <c r="N284" s="20">
        <v>0</v>
      </c>
      <c r="O284" s="20">
        <v>121.46336451287956</v>
      </c>
      <c r="P284" s="20">
        <v>10.775946705758718</v>
      </c>
      <c r="Q284" s="20">
        <v>0</v>
      </c>
      <c r="R284" s="20">
        <v>0</v>
      </c>
      <c r="S284" s="20">
        <v>24.408765676164638</v>
      </c>
      <c r="T284" s="20">
        <v>51.27291208966917</v>
      </c>
      <c r="U284" s="482">
        <v>286.95554531284307</v>
      </c>
      <c r="V284" s="482">
        <v>1885.764356172919</v>
      </c>
      <c r="W284" s="483">
        <v>-1516.36</v>
      </c>
      <c r="X284" s="483">
        <v>369.40435617291905</v>
      </c>
      <c r="Y284" s="15">
        <v>0</v>
      </c>
      <c r="Z284" s="15">
        <v>0</v>
      </c>
      <c r="AA284" s="15">
        <v>11.122613562548816</v>
      </c>
      <c r="AB284" s="15">
        <v>22.101455262545745</v>
      </c>
      <c r="AC284" s="15">
        <v>2.690826245525419</v>
      </c>
      <c r="AD284" s="483">
        <v>35.914895070619977</v>
      </c>
      <c r="AE284" s="15">
        <v>-0.01</v>
      </c>
      <c r="AF284" s="15">
        <v>-26.799999999999997</v>
      </c>
      <c r="AG284" s="15">
        <v>-35.087911047153071</v>
      </c>
      <c r="AH284" s="15">
        <v>-113.52992692091625</v>
      </c>
      <c r="AI284" s="15">
        <v>-20.950908879856119</v>
      </c>
      <c r="AJ284" s="15">
        <v>-29.799999999999997</v>
      </c>
      <c r="AK284" s="15">
        <v>-11.42</v>
      </c>
      <c r="AL284" s="15">
        <v>-8.7685103847901029</v>
      </c>
      <c r="AM284" s="15">
        <v>-3.9399999999999995</v>
      </c>
      <c r="AN284" s="15">
        <v>55.033846582324237</v>
      </c>
      <c r="AO284" s="15">
        <v>-1.8419238111486012</v>
      </c>
      <c r="AP284" s="483">
        <v>-200.85533446153991</v>
      </c>
      <c r="AQ284" s="479">
        <v>204.4639167819991</v>
      </c>
      <c r="AR284" s="484">
        <v>200.51054192407091</v>
      </c>
      <c r="AS284" s="484">
        <v>404.97445870607015</v>
      </c>
      <c r="AT284" s="484">
        <v>66.092298985231167</v>
      </c>
      <c r="AU284" s="480">
        <v>471.06675769130129</v>
      </c>
    </row>
    <row r="285" spans="1:47">
      <c r="A285" s="439">
        <v>915</v>
      </c>
      <c r="B285" s="414">
        <v>11</v>
      </c>
      <c r="C285" s="432" t="s">
        <v>299</v>
      </c>
      <c r="D285" s="20">
        <v>19669</v>
      </c>
      <c r="E285" s="20">
        <v>315.13572932025016</v>
      </c>
      <c r="F285" s="20">
        <v>62.179077736539725</v>
      </c>
      <c r="G285" s="20">
        <v>392.95803447048655</v>
      </c>
      <c r="H285" s="20">
        <v>378.39048350195742</v>
      </c>
      <c r="I285" s="20">
        <v>60.502528852509023</v>
      </c>
      <c r="J285" s="20">
        <v>44.933614316945445</v>
      </c>
      <c r="K285" s="482">
        <v>1254.0994681986881</v>
      </c>
      <c r="L285" s="20">
        <v>97.651624306361967</v>
      </c>
      <c r="M285" s="20">
        <v>0</v>
      </c>
      <c r="N285" s="20">
        <v>0</v>
      </c>
      <c r="O285" s="20">
        <v>121.63585744064264</v>
      </c>
      <c r="P285" s="20">
        <v>16.187495186463767</v>
      </c>
      <c r="Q285" s="20">
        <v>0</v>
      </c>
      <c r="R285" s="20">
        <v>0</v>
      </c>
      <c r="S285" s="20">
        <v>32.392267642945605</v>
      </c>
      <c r="T285" s="20">
        <v>63.981110546206388</v>
      </c>
      <c r="U285" s="482">
        <v>331.84835512262032</v>
      </c>
      <c r="V285" s="482">
        <v>1585.9478233213085</v>
      </c>
      <c r="W285" s="483">
        <v>-1516.36</v>
      </c>
      <c r="X285" s="483">
        <v>69.587823321308633</v>
      </c>
      <c r="Y285" s="15">
        <v>4.7641816666666674</v>
      </c>
      <c r="Z285" s="15">
        <v>0</v>
      </c>
      <c r="AA285" s="15">
        <v>15.843811149745409</v>
      </c>
      <c r="AB285" s="15">
        <v>22.370778755670077</v>
      </c>
      <c r="AC285" s="15">
        <v>0</v>
      </c>
      <c r="AD285" s="483">
        <v>42.978771572082152</v>
      </c>
      <c r="AE285" s="15">
        <v>-0.01</v>
      </c>
      <c r="AF285" s="15">
        <v>-26.800000000000004</v>
      </c>
      <c r="AG285" s="15">
        <v>-66.169365974375921</v>
      </c>
      <c r="AH285" s="15">
        <v>-14.402671516158446</v>
      </c>
      <c r="AI285" s="15">
        <v>-4.2460515058534227</v>
      </c>
      <c r="AJ285" s="15">
        <v>-29.800000000000004</v>
      </c>
      <c r="AK285" s="15">
        <v>-11.42</v>
      </c>
      <c r="AL285" s="15">
        <v>-7.3937970987671111</v>
      </c>
      <c r="AM285" s="15">
        <v>-3.94</v>
      </c>
      <c r="AN285" s="15">
        <v>74.407959984880648</v>
      </c>
      <c r="AO285" s="15">
        <v>3.1366822637766716</v>
      </c>
      <c r="AP285" s="483">
        <v>-90.377243846497564</v>
      </c>
      <c r="AQ285" s="479">
        <v>22.189351046893222</v>
      </c>
      <c r="AR285" s="484">
        <v>319.29384808914779</v>
      </c>
      <c r="AS285" s="484">
        <v>341.48319913604098</v>
      </c>
      <c r="AT285" s="484">
        <v>97.118220463462663</v>
      </c>
      <c r="AU285" s="480">
        <v>438.60141959950363</v>
      </c>
    </row>
    <row r="286" spans="1:47">
      <c r="A286" s="439">
        <v>918</v>
      </c>
      <c r="B286" s="414">
        <v>2</v>
      </c>
      <c r="C286" s="432" t="s">
        <v>300</v>
      </c>
      <c r="D286" s="20">
        <v>2246</v>
      </c>
      <c r="E286" s="20">
        <v>418.26280943900269</v>
      </c>
      <c r="F286" s="20">
        <v>91.446731967943009</v>
      </c>
      <c r="G286" s="20">
        <v>466.67321015138026</v>
      </c>
      <c r="H286" s="20">
        <v>446.65490650044524</v>
      </c>
      <c r="I286" s="20">
        <v>58.5007301869991</v>
      </c>
      <c r="J286" s="20">
        <v>45.667818343722175</v>
      </c>
      <c r="K286" s="482">
        <v>1527.2062065894925</v>
      </c>
      <c r="L286" s="20">
        <v>64.892629175195793</v>
      </c>
      <c r="M286" s="20">
        <v>0</v>
      </c>
      <c r="N286" s="20">
        <v>0</v>
      </c>
      <c r="O286" s="20">
        <v>127.89495992876225</v>
      </c>
      <c r="P286" s="20">
        <v>69.560015249561928</v>
      </c>
      <c r="Q286" s="20">
        <v>0</v>
      </c>
      <c r="R286" s="20">
        <v>0</v>
      </c>
      <c r="S286" s="20">
        <v>42.555104191972482</v>
      </c>
      <c r="T286" s="20">
        <v>42.870192564559218</v>
      </c>
      <c r="U286" s="482">
        <v>347.77290111005169</v>
      </c>
      <c r="V286" s="482">
        <v>1874.9791076995441</v>
      </c>
      <c r="W286" s="483">
        <v>-1516.36</v>
      </c>
      <c r="X286" s="483">
        <v>358.6191076995442</v>
      </c>
      <c r="Y286" s="15">
        <v>0</v>
      </c>
      <c r="Z286" s="15">
        <v>0</v>
      </c>
      <c r="AA286" s="15">
        <v>10.106317181817126</v>
      </c>
      <c r="AB286" s="15">
        <v>17.751404380723717</v>
      </c>
      <c r="AC286" s="15">
        <v>0</v>
      </c>
      <c r="AD286" s="483">
        <v>27.857721562540846</v>
      </c>
      <c r="AE286" s="15">
        <v>-0.01</v>
      </c>
      <c r="AF286" s="15">
        <v>-26.8</v>
      </c>
      <c r="AG286" s="15">
        <v>-31.225392764915405</v>
      </c>
      <c r="AH286" s="15">
        <v>-7.9092936325258076</v>
      </c>
      <c r="AI286" s="15">
        <v>-4.1928373136028636</v>
      </c>
      <c r="AJ286" s="15">
        <v>-29.8</v>
      </c>
      <c r="AK286" s="15">
        <v>-11.42</v>
      </c>
      <c r="AL286" s="15">
        <v>-18.589424943399099</v>
      </c>
      <c r="AM286" s="15">
        <v>-3.94</v>
      </c>
      <c r="AN286" s="15">
        <v>12.462699987857928</v>
      </c>
      <c r="AO286" s="15">
        <v>-0.31918406724405562</v>
      </c>
      <c r="AP286" s="483">
        <v>-125.4834327338293</v>
      </c>
      <c r="AQ286" s="479">
        <v>260.99339652825574</v>
      </c>
      <c r="AR286" s="484">
        <v>597.56090445868108</v>
      </c>
      <c r="AS286" s="484">
        <v>858.55430098693728</v>
      </c>
      <c r="AT286" s="484">
        <v>167.82923573036783</v>
      </c>
      <c r="AU286" s="480">
        <v>1026.3835367173051</v>
      </c>
    </row>
    <row r="287" spans="1:47">
      <c r="A287" s="439">
        <v>921</v>
      </c>
      <c r="B287" s="414">
        <v>11</v>
      </c>
      <c r="C287" s="432" t="s">
        <v>301</v>
      </c>
      <c r="D287" s="20">
        <v>1851</v>
      </c>
      <c r="E287" s="20">
        <v>208.69953538627769</v>
      </c>
      <c r="F287" s="20">
        <v>45.393257698541326</v>
      </c>
      <c r="G287" s="20">
        <v>293.93670448406266</v>
      </c>
      <c r="H287" s="20">
        <v>388.16787682333876</v>
      </c>
      <c r="I287" s="20">
        <v>62.260097244732577</v>
      </c>
      <c r="J287" s="20">
        <v>39.079443544030255</v>
      </c>
      <c r="K287" s="482">
        <v>1037.5369151809832</v>
      </c>
      <c r="L287" s="20">
        <v>73.503220269209052</v>
      </c>
      <c r="M287" s="20">
        <v>0</v>
      </c>
      <c r="N287" s="20">
        <v>0</v>
      </c>
      <c r="O287" s="20">
        <v>62.712760669908164</v>
      </c>
      <c r="P287" s="20">
        <v>188.51950266328532</v>
      </c>
      <c r="Q287" s="20">
        <v>0</v>
      </c>
      <c r="R287" s="20">
        <v>0</v>
      </c>
      <c r="S287" s="20">
        <v>34.221106222149402</v>
      </c>
      <c r="T287" s="20">
        <v>40.413677741761212</v>
      </c>
      <c r="U287" s="482">
        <v>399.37026756631315</v>
      </c>
      <c r="V287" s="482">
        <v>1436.9071827472962</v>
      </c>
      <c r="W287" s="483">
        <v>-1516.36</v>
      </c>
      <c r="X287" s="483">
        <v>-79.452817252703653</v>
      </c>
      <c r="Y287" s="15">
        <v>325.782692</v>
      </c>
      <c r="Z287" s="15">
        <v>0</v>
      </c>
      <c r="AA287" s="15">
        <v>11.18856401755529</v>
      </c>
      <c r="AB287" s="15">
        <v>20.133291024171655</v>
      </c>
      <c r="AC287" s="15">
        <v>0</v>
      </c>
      <c r="AD287" s="483">
        <v>357.10454704172696</v>
      </c>
      <c r="AE287" s="15">
        <v>-0.01</v>
      </c>
      <c r="AF287" s="15">
        <v>-26.8</v>
      </c>
      <c r="AG287" s="15">
        <v>-26.811134521880067</v>
      </c>
      <c r="AH287" s="15">
        <v>387.06708510575169</v>
      </c>
      <c r="AI287" s="15">
        <v>-4.324900625415431</v>
      </c>
      <c r="AJ287" s="15">
        <v>-29.8</v>
      </c>
      <c r="AK287" s="15">
        <v>-11.42</v>
      </c>
      <c r="AL287" s="15">
        <v>-25.966174029028934</v>
      </c>
      <c r="AM287" s="15">
        <v>-3.94</v>
      </c>
      <c r="AN287" s="15">
        <v>44.798954330045134</v>
      </c>
      <c r="AO287" s="15">
        <v>5.6740036908383447</v>
      </c>
      <c r="AP287" s="483">
        <v>304.72783395031075</v>
      </c>
      <c r="AQ287" s="479">
        <v>582.37956373933412</v>
      </c>
      <c r="AR287" s="484">
        <v>616.870572328712</v>
      </c>
      <c r="AS287" s="484">
        <v>1199.250136068046</v>
      </c>
      <c r="AT287" s="484">
        <v>216.80896173543829</v>
      </c>
      <c r="AU287" s="480">
        <v>1416.0590978034843</v>
      </c>
    </row>
    <row r="288" spans="1:47">
      <c r="A288" s="439">
        <v>922</v>
      </c>
      <c r="B288" s="414">
        <v>6</v>
      </c>
      <c r="C288" s="432" t="s">
        <v>302</v>
      </c>
      <c r="D288" s="20">
        <v>4511</v>
      </c>
      <c r="E288" s="20">
        <v>515.76072932830868</v>
      </c>
      <c r="F288" s="20">
        <v>101.40947018399467</v>
      </c>
      <c r="G288" s="20">
        <v>684.64557304367111</v>
      </c>
      <c r="H288" s="20">
        <v>655.13953447129234</v>
      </c>
      <c r="I288" s="20">
        <v>54.735304810463312</v>
      </c>
      <c r="J288" s="20">
        <v>49.316302371979603</v>
      </c>
      <c r="K288" s="482">
        <v>2061.00691420971</v>
      </c>
      <c r="L288" s="20">
        <v>48.947882553704289</v>
      </c>
      <c r="M288" s="20">
        <v>0</v>
      </c>
      <c r="N288" s="20">
        <v>0</v>
      </c>
      <c r="O288" s="20">
        <v>45.359769452449569</v>
      </c>
      <c r="P288" s="20">
        <v>55.107595581100163</v>
      </c>
      <c r="Q288" s="20">
        <v>0</v>
      </c>
      <c r="R288" s="20">
        <v>0</v>
      </c>
      <c r="S288" s="20">
        <v>15.700126923861925</v>
      </c>
      <c r="T288" s="20">
        <v>37.259439148747511</v>
      </c>
      <c r="U288" s="482">
        <v>202.37481365986343</v>
      </c>
      <c r="V288" s="482">
        <v>2263.3817278695733</v>
      </c>
      <c r="W288" s="483">
        <v>-1516.36</v>
      </c>
      <c r="X288" s="483">
        <v>747.0217278695734</v>
      </c>
      <c r="Y288" s="15">
        <v>0</v>
      </c>
      <c r="Z288" s="15">
        <v>0</v>
      </c>
      <c r="AA288" s="15">
        <v>6.4217116242079895</v>
      </c>
      <c r="AB288" s="15">
        <v>23.522799802387002</v>
      </c>
      <c r="AC288" s="15">
        <v>5.5370649741919316</v>
      </c>
      <c r="AD288" s="483">
        <v>35.481576400786928</v>
      </c>
      <c r="AE288" s="15">
        <v>-0.01</v>
      </c>
      <c r="AF288" s="15">
        <v>-26.8</v>
      </c>
      <c r="AG288" s="15">
        <v>-17.753053092440702</v>
      </c>
      <c r="AH288" s="15">
        <v>-28.764740073654583</v>
      </c>
      <c r="AI288" s="15">
        <v>-10.584647647665891</v>
      </c>
      <c r="AJ288" s="15">
        <v>-29.800000000000004</v>
      </c>
      <c r="AK288" s="15">
        <v>-11.42</v>
      </c>
      <c r="AL288" s="15">
        <v>-18.738787540440953</v>
      </c>
      <c r="AM288" s="15">
        <v>-3.94</v>
      </c>
      <c r="AN288" s="15">
        <v>52.363599786590612</v>
      </c>
      <c r="AO288" s="15">
        <v>-4.7166582781976487</v>
      </c>
      <c r="AP288" s="483">
        <v>-103.90428684580917</v>
      </c>
      <c r="AQ288" s="479">
        <v>678.59901742455122</v>
      </c>
      <c r="AR288" s="484">
        <v>186.85360884610591</v>
      </c>
      <c r="AS288" s="484">
        <v>865.45262627065722</v>
      </c>
      <c r="AT288" s="484">
        <v>81.549447051124361</v>
      </c>
      <c r="AU288" s="480">
        <v>947.00207332178161</v>
      </c>
    </row>
    <row r="289" spans="1:47">
      <c r="A289" s="439">
        <v>924</v>
      </c>
      <c r="B289" s="414">
        <v>16</v>
      </c>
      <c r="C289" s="432" t="s">
        <v>303</v>
      </c>
      <c r="D289" s="20">
        <v>2931</v>
      </c>
      <c r="E289" s="20">
        <v>371.433517570795</v>
      </c>
      <c r="F289" s="20">
        <v>60.519181166837249</v>
      </c>
      <c r="G289" s="20">
        <v>480.44997611736613</v>
      </c>
      <c r="H289" s="20">
        <v>550.40362333674511</v>
      </c>
      <c r="I289" s="20">
        <v>58.450685772773795</v>
      </c>
      <c r="J289" s="20">
        <v>42.679535994541105</v>
      </c>
      <c r="K289" s="482">
        <v>1563.9365199590582</v>
      </c>
      <c r="L289" s="20">
        <v>42.519005823024884</v>
      </c>
      <c r="M289" s="20">
        <v>0</v>
      </c>
      <c r="N289" s="20">
        <v>0</v>
      </c>
      <c r="O289" s="20">
        <v>72.496704196519957</v>
      </c>
      <c r="P289" s="20">
        <v>141.44711179426992</v>
      </c>
      <c r="Q289" s="20">
        <v>0</v>
      </c>
      <c r="R289" s="20">
        <v>0</v>
      </c>
      <c r="S289" s="20">
        <v>22.759791879754005</v>
      </c>
      <c r="T289" s="20">
        <v>31.415297964289778</v>
      </c>
      <c r="U289" s="482">
        <v>310.63791165785852</v>
      </c>
      <c r="V289" s="482">
        <v>1874.5744316169166</v>
      </c>
      <c r="W289" s="483">
        <v>-1516.36</v>
      </c>
      <c r="X289" s="483">
        <v>358.21443161691673</v>
      </c>
      <c r="Y289" s="15">
        <v>66.524995000000018</v>
      </c>
      <c r="Z289" s="15">
        <v>0</v>
      </c>
      <c r="AA289" s="15">
        <v>11.822431799532286</v>
      </c>
      <c r="AB289" s="15">
        <v>18.214927737957002</v>
      </c>
      <c r="AC289" s="15">
        <v>0</v>
      </c>
      <c r="AD289" s="483">
        <v>96.562354537489313</v>
      </c>
      <c r="AE289" s="15">
        <v>-0.01</v>
      </c>
      <c r="AF289" s="15">
        <v>-26.8</v>
      </c>
      <c r="AG289" s="15">
        <v>-13.981896963493689</v>
      </c>
      <c r="AH289" s="15">
        <v>48.537255515836016</v>
      </c>
      <c r="AI289" s="15">
        <v>-10.54594272675415</v>
      </c>
      <c r="AJ289" s="15">
        <v>-29.8</v>
      </c>
      <c r="AK289" s="15">
        <v>-11.419999999999998</v>
      </c>
      <c r="AL289" s="15">
        <v>-22.651124732943391</v>
      </c>
      <c r="AM289" s="15">
        <v>-3.94</v>
      </c>
      <c r="AN289" s="15">
        <v>47.480709039467179</v>
      </c>
      <c r="AO289" s="15">
        <v>4.3046497207091408</v>
      </c>
      <c r="AP289" s="483">
        <v>-22.566350147178895</v>
      </c>
      <c r="AQ289" s="479">
        <v>432.21043600722714</v>
      </c>
      <c r="AR289" s="484">
        <v>613.93384338134206</v>
      </c>
      <c r="AS289" s="484">
        <v>1046.144279388569</v>
      </c>
      <c r="AT289" s="484">
        <v>183.69293998927418</v>
      </c>
      <c r="AU289" s="480">
        <v>1229.8372193778432</v>
      </c>
    </row>
    <row r="290" spans="1:47">
      <c r="A290" s="439">
        <v>925</v>
      </c>
      <c r="B290" s="414">
        <v>11</v>
      </c>
      <c r="C290" s="432" t="s">
        <v>304</v>
      </c>
      <c r="D290" s="20">
        <v>3352</v>
      </c>
      <c r="E290" s="20">
        <v>322.16349343675421</v>
      </c>
      <c r="F290" s="20">
        <v>91.910513126491637</v>
      </c>
      <c r="G290" s="20">
        <v>534.68171837708837</v>
      </c>
      <c r="H290" s="20">
        <v>550.02830548926011</v>
      </c>
      <c r="I290" s="20">
        <v>58.141384248210016</v>
      </c>
      <c r="J290" s="20">
        <v>46.416312649164674</v>
      </c>
      <c r="K290" s="482">
        <v>1603.3417273269692</v>
      </c>
      <c r="L290" s="20">
        <v>60.667243605296775</v>
      </c>
      <c r="M290" s="20">
        <v>0</v>
      </c>
      <c r="N290" s="20">
        <v>0</v>
      </c>
      <c r="O290" s="20">
        <v>91.565298329355613</v>
      </c>
      <c r="P290" s="20">
        <v>227.91921189967809</v>
      </c>
      <c r="Q290" s="20">
        <v>0</v>
      </c>
      <c r="R290" s="20">
        <v>0</v>
      </c>
      <c r="S290" s="20">
        <v>30.480729402259275</v>
      </c>
      <c r="T290" s="20">
        <v>40.267571350437549</v>
      </c>
      <c r="U290" s="482">
        <v>450.90005458702728</v>
      </c>
      <c r="V290" s="482">
        <v>2054.2417819139964</v>
      </c>
      <c r="W290" s="483">
        <v>-1516.36</v>
      </c>
      <c r="X290" s="483">
        <v>537.88178191399652</v>
      </c>
      <c r="Y290" s="15">
        <v>56.029239666666669</v>
      </c>
      <c r="Z290" s="15">
        <v>0</v>
      </c>
      <c r="AA290" s="15">
        <v>19.137259458962088</v>
      </c>
      <c r="AB290" s="15">
        <v>21.099531075398147</v>
      </c>
      <c r="AC290" s="15">
        <v>0</v>
      </c>
      <c r="AD290" s="483">
        <v>96.266030201026908</v>
      </c>
      <c r="AE290" s="15">
        <v>-0.01</v>
      </c>
      <c r="AF290" s="15">
        <v>-26.8</v>
      </c>
      <c r="AG290" s="15">
        <v>-19.917050268496421</v>
      </c>
      <c r="AH290" s="15">
        <v>372.30749292700068</v>
      </c>
      <c r="AI290" s="15">
        <v>226.86160291933473</v>
      </c>
      <c r="AJ290" s="15">
        <v>-29.8</v>
      </c>
      <c r="AK290" s="15">
        <v>-11.419999999999998</v>
      </c>
      <c r="AL290" s="15">
        <v>-25.624452253304604</v>
      </c>
      <c r="AM290" s="15">
        <v>-3.94</v>
      </c>
      <c r="AN290" s="15">
        <v>30.796717433755209</v>
      </c>
      <c r="AO290" s="15">
        <v>-2.4510020471093052</v>
      </c>
      <c r="AP290" s="483">
        <v>506.26330871118029</v>
      </c>
      <c r="AQ290" s="479">
        <v>1140.4111208262038</v>
      </c>
      <c r="AR290" s="484">
        <v>43.056563596225772</v>
      </c>
      <c r="AS290" s="484">
        <v>1183.4676844224296</v>
      </c>
      <c r="AT290" s="484">
        <v>189.84403537354314</v>
      </c>
      <c r="AU290" s="480">
        <v>1373.3117197959727</v>
      </c>
    </row>
    <row r="291" spans="1:47">
      <c r="A291" s="439">
        <v>927</v>
      </c>
      <c r="B291" s="414">
        <v>1</v>
      </c>
      <c r="C291" s="432" t="s">
        <v>305</v>
      </c>
      <c r="D291" s="20">
        <v>28799</v>
      </c>
      <c r="E291" s="20">
        <v>445.70262231327479</v>
      </c>
      <c r="F291" s="20">
        <v>96.603779297892274</v>
      </c>
      <c r="G291" s="20">
        <v>564.26594777596438</v>
      </c>
      <c r="H291" s="20">
        <v>587.47219834022019</v>
      </c>
      <c r="I291" s="20">
        <v>56.695968610021183</v>
      </c>
      <c r="J291" s="20">
        <v>50.039586443973739</v>
      </c>
      <c r="K291" s="482">
        <v>1800.7801027813466</v>
      </c>
      <c r="L291" s="20">
        <v>57.332687542358656</v>
      </c>
      <c r="M291" s="20">
        <v>0</v>
      </c>
      <c r="N291" s="20">
        <v>0</v>
      </c>
      <c r="O291" s="20">
        <v>143.60370012847667</v>
      </c>
      <c r="P291" s="20">
        <v>14.966219719027393</v>
      </c>
      <c r="Q291" s="20">
        <v>0</v>
      </c>
      <c r="R291" s="20">
        <v>0</v>
      </c>
      <c r="S291" s="20">
        <v>31.242540648388839</v>
      </c>
      <c r="T291" s="20">
        <v>41.660498686296975</v>
      </c>
      <c r="U291" s="482">
        <v>288.80564672454852</v>
      </c>
      <c r="V291" s="482">
        <v>2089.5857495058954</v>
      </c>
      <c r="W291" s="483">
        <v>-1516.36</v>
      </c>
      <c r="X291" s="483">
        <v>573.22574950589546</v>
      </c>
      <c r="Y291" s="15">
        <v>0</v>
      </c>
      <c r="Z291" s="15">
        <v>0</v>
      </c>
      <c r="AA291" s="15">
        <v>8.1002667685695044</v>
      </c>
      <c r="AB291" s="15">
        <v>20.543275491376029</v>
      </c>
      <c r="AC291" s="15">
        <v>0</v>
      </c>
      <c r="AD291" s="483">
        <v>28.643542259945534</v>
      </c>
      <c r="AE291" s="15">
        <v>-0.01</v>
      </c>
      <c r="AF291" s="15">
        <v>-26.8</v>
      </c>
      <c r="AG291" s="15">
        <v>-49.934631633042812</v>
      </c>
      <c r="AH291" s="15">
        <v>47.837582166973966</v>
      </c>
      <c r="AI291" s="15">
        <v>8.7927878320142518</v>
      </c>
      <c r="AJ291" s="15">
        <v>-29.8</v>
      </c>
      <c r="AK291" s="15">
        <v>-11.42</v>
      </c>
      <c r="AL291" s="15">
        <v>-14.635941511019805</v>
      </c>
      <c r="AM291" s="15">
        <v>-3.94</v>
      </c>
      <c r="AN291" s="15">
        <v>32.884125642623061</v>
      </c>
      <c r="AO291" s="15">
        <v>-3.6350159748116999</v>
      </c>
      <c r="AP291" s="483">
        <v>-54.401093477263053</v>
      </c>
      <c r="AQ291" s="479">
        <v>547.46819828857792</v>
      </c>
      <c r="AR291" s="484">
        <v>128.49410670683699</v>
      </c>
      <c r="AS291" s="484">
        <v>675.96230499541457</v>
      </c>
      <c r="AT291" s="484">
        <v>80.179151144835927</v>
      </c>
      <c r="AU291" s="480">
        <v>756.14145614025051</v>
      </c>
    </row>
    <row r="292" spans="1:47">
      <c r="A292" s="439">
        <v>931</v>
      </c>
      <c r="B292" s="414">
        <v>13</v>
      </c>
      <c r="C292" s="432" t="s">
        <v>306</v>
      </c>
      <c r="D292" s="20">
        <v>5764</v>
      </c>
      <c r="E292" s="20">
        <v>333.5764382373352</v>
      </c>
      <c r="F292" s="20">
        <v>71.266259541984724</v>
      </c>
      <c r="G292" s="20">
        <v>385.89766481609996</v>
      </c>
      <c r="H292" s="20">
        <v>362.19870229007637</v>
      </c>
      <c r="I292" s="20">
        <v>60.434018043025674</v>
      </c>
      <c r="J292" s="20">
        <v>40.098688410825815</v>
      </c>
      <c r="K292" s="482">
        <v>1253.4717713393477</v>
      </c>
      <c r="L292" s="20">
        <v>73.627609625508768</v>
      </c>
      <c r="M292" s="20">
        <v>0</v>
      </c>
      <c r="N292" s="20">
        <v>0</v>
      </c>
      <c r="O292" s="20">
        <v>48.811526717557257</v>
      </c>
      <c r="P292" s="20">
        <v>178.84524268516924</v>
      </c>
      <c r="Q292" s="20">
        <v>0</v>
      </c>
      <c r="R292" s="20">
        <v>0</v>
      </c>
      <c r="S292" s="20">
        <v>33.31984708169891</v>
      </c>
      <c r="T292" s="20">
        <v>45.483251503585485</v>
      </c>
      <c r="U292" s="482">
        <v>380.0874776135197</v>
      </c>
      <c r="V292" s="482">
        <v>1633.5592489528674</v>
      </c>
      <c r="W292" s="483">
        <v>-1516.36</v>
      </c>
      <c r="X292" s="483">
        <v>117.19924895286749</v>
      </c>
      <c r="Y292" s="15">
        <v>145.14910800000001</v>
      </c>
      <c r="Z292" s="15">
        <v>0</v>
      </c>
      <c r="AA292" s="15">
        <v>14.518908957446421</v>
      </c>
      <c r="AB292" s="15">
        <v>20.931565036863226</v>
      </c>
      <c r="AC292" s="15">
        <v>0</v>
      </c>
      <c r="AD292" s="483">
        <v>180.59958199430966</v>
      </c>
      <c r="AE292" s="15">
        <v>-0.01</v>
      </c>
      <c r="AF292" s="15">
        <v>-26.8</v>
      </c>
      <c r="AG292" s="15">
        <v>-41.861890579458709</v>
      </c>
      <c r="AH292" s="15">
        <v>420.44692916930711</v>
      </c>
      <c r="AI292" s="15">
        <v>240.58686885982783</v>
      </c>
      <c r="AJ292" s="15">
        <v>-29.8</v>
      </c>
      <c r="AK292" s="15">
        <v>-11.42</v>
      </c>
      <c r="AL292" s="15">
        <v>-25.334577335618196</v>
      </c>
      <c r="AM292" s="15">
        <v>-3.94</v>
      </c>
      <c r="AN292" s="15">
        <v>39.140701822999652</v>
      </c>
      <c r="AO292" s="15">
        <v>5.9226337214025406</v>
      </c>
      <c r="AP292" s="483">
        <v>563.19066565846026</v>
      </c>
      <c r="AQ292" s="479">
        <v>860.98949660563744</v>
      </c>
      <c r="AR292" s="484">
        <v>309.09028807886756</v>
      </c>
      <c r="AS292" s="484">
        <v>1170.0797846845048</v>
      </c>
      <c r="AT292" s="484">
        <v>170.04246966402454</v>
      </c>
      <c r="AU292" s="480">
        <v>1340.1222543485294</v>
      </c>
    </row>
    <row r="293" spans="1:47">
      <c r="A293" s="439">
        <v>934</v>
      </c>
      <c r="B293" s="414">
        <v>14</v>
      </c>
      <c r="C293" s="432" t="s">
        <v>307</v>
      </c>
      <c r="D293" s="20">
        <v>2607</v>
      </c>
      <c r="E293" s="20">
        <v>235.73943229766016</v>
      </c>
      <c r="F293" s="20">
        <v>53.716225546605287</v>
      </c>
      <c r="G293" s="20">
        <v>503.3315381664749</v>
      </c>
      <c r="H293" s="20">
        <v>525.20697353279638</v>
      </c>
      <c r="I293" s="20">
        <v>59.494069812044501</v>
      </c>
      <c r="J293" s="20">
        <v>43.530993479094739</v>
      </c>
      <c r="K293" s="482">
        <v>1421.0192328346759</v>
      </c>
      <c r="L293" s="20">
        <v>47.380178287432713</v>
      </c>
      <c r="M293" s="20">
        <v>0</v>
      </c>
      <c r="N293" s="20">
        <v>0</v>
      </c>
      <c r="O293" s="20">
        <v>56.601841196777904</v>
      </c>
      <c r="P293" s="20">
        <v>90.968524252320393</v>
      </c>
      <c r="Q293" s="20">
        <v>0</v>
      </c>
      <c r="R293" s="20">
        <v>0</v>
      </c>
      <c r="S293" s="20">
        <v>25.033434712195795</v>
      </c>
      <c r="T293" s="20">
        <v>33.199475131057412</v>
      </c>
      <c r="U293" s="482">
        <v>253.18345357978424</v>
      </c>
      <c r="V293" s="482">
        <v>1674.2026864144602</v>
      </c>
      <c r="W293" s="483">
        <v>-1516.36</v>
      </c>
      <c r="X293" s="483">
        <v>157.84268641446033</v>
      </c>
      <c r="Y293" s="15">
        <v>41.560907000000007</v>
      </c>
      <c r="Z293" s="15">
        <v>0</v>
      </c>
      <c r="AA293" s="15">
        <v>12.721407395064265</v>
      </c>
      <c r="AB293" s="15">
        <v>17.715218337027597</v>
      </c>
      <c r="AC293" s="15">
        <v>0</v>
      </c>
      <c r="AD293" s="483">
        <v>71.997532732091869</v>
      </c>
      <c r="AE293" s="15">
        <v>-0.01</v>
      </c>
      <c r="AF293" s="15">
        <v>-26.8</v>
      </c>
      <c r="AG293" s="15">
        <v>-27.222529727656308</v>
      </c>
      <c r="AH293" s="15">
        <v>148.75994366128762</v>
      </c>
      <c r="AI293" s="15">
        <v>-4.3304739848258071</v>
      </c>
      <c r="AJ293" s="15">
        <v>-29.8</v>
      </c>
      <c r="AK293" s="15">
        <v>-11.42</v>
      </c>
      <c r="AL293" s="15">
        <v>-15.725712207319546</v>
      </c>
      <c r="AM293" s="15">
        <v>-3.94</v>
      </c>
      <c r="AN293" s="15">
        <v>24.33391702656747</v>
      </c>
      <c r="AO293" s="15">
        <v>3.2867441945373623</v>
      </c>
      <c r="AP293" s="483">
        <v>53.391888962590798</v>
      </c>
      <c r="AQ293" s="479">
        <v>283.23210810914298</v>
      </c>
      <c r="AR293" s="484">
        <v>443.06135673906192</v>
      </c>
      <c r="AS293" s="484">
        <v>726.29346484820496</v>
      </c>
      <c r="AT293" s="484">
        <v>140.57581087449455</v>
      </c>
      <c r="AU293" s="480">
        <v>866.86927572269951</v>
      </c>
    </row>
    <row r="294" spans="1:47">
      <c r="A294" s="439">
        <v>935</v>
      </c>
      <c r="B294" s="414">
        <v>8</v>
      </c>
      <c r="C294" s="432" t="s">
        <v>308</v>
      </c>
      <c r="D294" s="20">
        <v>2831</v>
      </c>
      <c r="E294" s="20">
        <v>204.68182974214059</v>
      </c>
      <c r="F294" s="20">
        <v>52.763716001412924</v>
      </c>
      <c r="G294" s="20">
        <v>375.89201342281882</v>
      </c>
      <c r="H294" s="20">
        <v>435.76431649593786</v>
      </c>
      <c r="I294" s="20">
        <v>61.292122924761571</v>
      </c>
      <c r="J294" s="20">
        <v>43.666905687036383</v>
      </c>
      <c r="K294" s="482">
        <v>1174.060904274108</v>
      </c>
      <c r="L294" s="20">
        <v>86.854305645605805</v>
      </c>
      <c r="M294" s="20">
        <v>0</v>
      </c>
      <c r="N294" s="20">
        <v>0</v>
      </c>
      <c r="O294" s="20">
        <v>133.43559166372307</v>
      </c>
      <c r="P294" s="20">
        <v>108.65725714935085</v>
      </c>
      <c r="Q294" s="20">
        <v>0</v>
      </c>
      <c r="R294" s="20">
        <v>0</v>
      </c>
      <c r="S294" s="20">
        <v>36.782961301753822</v>
      </c>
      <c r="T294" s="20">
        <v>56.486096196868012</v>
      </c>
      <c r="U294" s="482">
        <v>422.21621195730154</v>
      </c>
      <c r="V294" s="482">
        <v>1596.2771162314095</v>
      </c>
      <c r="W294" s="483">
        <v>-1516.36</v>
      </c>
      <c r="X294" s="483">
        <v>79.917116231409636</v>
      </c>
      <c r="Y294" s="15">
        <v>43.474417333333335</v>
      </c>
      <c r="Z294" s="15">
        <v>0</v>
      </c>
      <c r="AA294" s="15">
        <v>13.203479471433495</v>
      </c>
      <c r="AB294" s="15">
        <v>21.456450708781695</v>
      </c>
      <c r="AC294" s="15">
        <v>0</v>
      </c>
      <c r="AD294" s="483">
        <v>78.134347513548533</v>
      </c>
      <c r="AE294" s="15">
        <v>-0.01</v>
      </c>
      <c r="AF294" s="15">
        <v>-26.8</v>
      </c>
      <c r="AG294" s="15">
        <v>-34.316580289650304</v>
      </c>
      <c r="AH294" s="15">
        <v>18.061947520598203</v>
      </c>
      <c r="AI294" s="15">
        <v>5.4189042692994356</v>
      </c>
      <c r="AJ294" s="15">
        <v>-29.8</v>
      </c>
      <c r="AK294" s="15">
        <v>-11.42</v>
      </c>
      <c r="AL294" s="15">
        <v>-11.455149998920373</v>
      </c>
      <c r="AM294" s="15">
        <v>-3.94</v>
      </c>
      <c r="AN294" s="15">
        <v>53.37883528405402</v>
      </c>
      <c r="AO294" s="15">
        <v>8.90455357319982</v>
      </c>
      <c r="AP294" s="483">
        <v>-35.717489641419206</v>
      </c>
      <c r="AQ294" s="479">
        <v>122.33397410353896</v>
      </c>
      <c r="AR294" s="484">
        <v>406.72318231569977</v>
      </c>
      <c r="AS294" s="484">
        <v>529.05715641923882</v>
      </c>
      <c r="AT294" s="484">
        <v>150.56127890169884</v>
      </c>
      <c r="AU294" s="480">
        <v>679.61843532093769</v>
      </c>
    </row>
    <row r="295" spans="1:47">
      <c r="A295" s="439">
        <v>936</v>
      </c>
      <c r="B295" s="414">
        <v>6</v>
      </c>
      <c r="C295" s="432" t="s">
        <v>309</v>
      </c>
      <c r="D295" s="20">
        <v>6190</v>
      </c>
      <c r="E295" s="20">
        <v>300.69100484652665</v>
      </c>
      <c r="F295" s="20">
        <v>60.328788368336021</v>
      </c>
      <c r="G295" s="20">
        <v>403.28797415185784</v>
      </c>
      <c r="H295" s="20">
        <v>416.11473344103393</v>
      </c>
      <c r="I295" s="20">
        <v>60.349260096930529</v>
      </c>
      <c r="J295" s="20">
        <v>40.921828756058154</v>
      </c>
      <c r="K295" s="482">
        <v>1281.6935896607431</v>
      </c>
      <c r="L295" s="20">
        <v>61.700626373237043</v>
      </c>
      <c r="M295" s="20">
        <v>0</v>
      </c>
      <c r="N295" s="20">
        <v>0</v>
      </c>
      <c r="O295" s="20">
        <v>76.283554119547659</v>
      </c>
      <c r="P295" s="20">
        <v>155.0644226661224</v>
      </c>
      <c r="Q295" s="20">
        <v>0</v>
      </c>
      <c r="R295" s="20">
        <v>0</v>
      </c>
      <c r="S295" s="20">
        <v>31.375108499297248</v>
      </c>
      <c r="T295" s="20">
        <v>41.652928782983302</v>
      </c>
      <c r="U295" s="482">
        <v>366.07664044118758</v>
      </c>
      <c r="V295" s="482">
        <v>1647.7702301019308</v>
      </c>
      <c r="W295" s="483">
        <v>-1516.36</v>
      </c>
      <c r="X295" s="483">
        <v>131.41023010193089</v>
      </c>
      <c r="Y295" s="15">
        <v>108.50241800000002</v>
      </c>
      <c r="Z295" s="15">
        <v>0</v>
      </c>
      <c r="AA295" s="15">
        <v>14.059967688634947</v>
      </c>
      <c r="AB295" s="15">
        <v>21.896441810235338</v>
      </c>
      <c r="AC295" s="15">
        <v>0</v>
      </c>
      <c r="AD295" s="483">
        <v>144.45882749887031</v>
      </c>
      <c r="AE295" s="15">
        <v>-0.01</v>
      </c>
      <c r="AF295" s="15">
        <v>-26.8</v>
      </c>
      <c r="AG295" s="15">
        <v>-27.152037964458803</v>
      </c>
      <c r="AH295" s="15">
        <v>325.21514197613317</v>
      </c>
      <c r="AI295" s="15">
        <v>109.655052315982</v>
      </c>
      <c r="AJ295" s="15">
        <v>-29.8</v>
      </c>
      <c r="AK295" s="15">
        <v>-11.42</v>
      </c>
      <c r="AL295" s="15">
        <v>-22.058163621847122</v>
      </c>
      <c r="AM295" s="15">
        <v>-3.94</v>
      </c>
      <c r="AN295" s="15">
        <v>40.168466999168018</v>
      </c>
      <c r="AO295" s="15">
        <v>0.59461386821975659</v>
      </c>
      <c r="AP295" s="483">
        <v>350.71307357319711</v>
      </c>
      <c r="AQ295" s="479">
        <v>626.58213117399828</v>
      </c>
      <c r="AR295" s="484">
        <v>392.17618475417515</v>
      </c>
      <c r="AS295" s="484">
        <v>1018.7583159281735</v>
      </c>
      <c r="AT295" s="484">
        <v>181.12174945233787</v>
      </c>
      <c r="AU295" s="480">
        <v>1199.8800653805113</v>
      </c>
    </row>
    <row r="296" spans="1:47">
      <c r="A296" s="439">
        <v>946</v>
      </c>
      <c r="B296" s="414">
        <v>15</v>
      </c>
      <c r="C296" s="432" t="s">
        <v>310</v>
      </c>
      <c r="D296" s="20">
        <v>6210</v>
      </c>
      <c r="E296" s="20">
        <v>506.13532689210956</v>
      </c>
      <c r="F296" s="20">
        <v>88.698376811594187</v>
      </c>
      <c r="G296" s="20">
        <v>575.92674879227047</v>
      </c>
      <c r="H296" s="20">
        <v>571.95232850241541</v>
      </c>
      <c r="I296" s="20">
        <v>56.259658615136871</v>
      </c>
      <c r="J296" s="20">
        <v>44.09620450885668</v>
      </c>
      <c r="K296" s="482">
        <v>1843.0686441223834</v>
      </c>
      <c r="L296" s="20">
        <v>38.947894697421106</v>
      </c>
      <c r="M296" s="20">
        <v>22.077999999999999</v>
      </c>
      <c r="N296" s="20">
        <v>239.1448125603865</v>
      </c>
      <c r="O296" s="20">
        <v>130.84850885668277</v>
      </c>
      <c r="P296" s="20">
        <v>103.99088618493197</v>
      </c>
      <c r="Q296" s="20">
        <v>0</v>
      </c>
      <c r="R296" s="20">
        <v>24.647974235104673</v>
      </c>
      <c r="S296" s="20">
        <v>27.90150229977651</v>
      </c>
      <c r="T296" s="20">
        <v>26.09462962962963</v>
      </c>
      <c r="U296" s="482">
        <v>613.65420846393306</v>
      </c>
      <c r="V296" s="482">
        <v>2456.7228525863165</v>
      </c>
      <c r="W296" s="483">
        <v>-1516.36</v>
      </c>
      <c r="X296" s="483">
        <v>940.36285258631665</v>
      </c>
      <c r="Y296" s="15">
        <v>27.454226666666671</v>
      </c>
      <c r="Z296" s="15">
        <v>0</v>
      </c>
      <c r="AA296" s="15">
        <v>11.815676124218264</v>
      </c>
      <c r="AB296" s="15">
        <v>20.050106733106713</v>
      </c>
      <c r="AC296" s="15">
        <v>0</v>
      </c>
      <c r="AD296" s="483">
        <v>59.320009523991651</v>
      </c>
      <c r="AE296" s="15">
        <v>-0.01</v>
      </c>
      <c r="AF296" s="15">
        <v>-26.8</v>
      </c>
      <c r="AG296" s="15">
        <v>-14.576014895330113</v>
      </c>
      <c r="AH296" s="15">
        <v>-23.084216565069188</v>
      </c>
      <c r="AI296" s="15">
        <v>-4.2791197203311411</v>
      </c>
      <c r="AJ296" s="15">
        <v>-29.8</v>
      </c>
      <c r="AK296" s="15">
        <v>-11.42</v>
      </c>
      <c r="AL296" s="15">
        <v>-27.572542248778138</v>
      </c>
      <c r="AM296" s="15">
        <v>-3.9400000000000004</v>
      </c>
      <c r="AN296" s="15">
        <v>32.789468117357401</v>
      </c>
      <c r="AO296" s="15">
        <v>-5.2261421738386211</v>
      </c>
      <c r="AP296" s="483">
        <v>-117.65856748598981</v>
      </c>
      <c r="AQ296" s="479">
        <v>882.02429462431849</v>
      </c>
      <c r="AR296" s="484">
        <v>391.41610543702734</v>
      </c>
      <c r="AS296" s="484">
        <v>1273.4404000613458</v>
      </c>
      <c r="AT296" s="484">
        <v>157.66836070504436</v>
      </c>
      <c r="AU296" s="480">
        <v>1431.1087607663901</v>
      </c>
    </row>
    <row r="297" spans="1:47">
      <c r="A297" s="439">
        <v>976</v>
      </c>
      <c r="B297" s="414">
        <v>19</v>
      </c>
      <c r="C297" s="432" t="s">
        <v>311</v>
      </c>
      <c r="D297" s="20">
        <v>3721</v>
      </c>
      <c r="E297" s="20">
        <v>259.54235420585866</v>
      </c>
      <c r="F297" s="20">
        <v>70.251179790378927</v>
      </c>
      <c r="G297" s="20">
        <v>324.68976887933354</v>
      </c>
      <c r="H297" s="20">
        <v>444.47803278688525</v>
      </c>
      <c r="I297" s="20">
        <v>61.129588820209619</v>
      </c>
      <c r="J297" s="20">
        <v>39.857715667831229</v>
      </c>
      <c r="K297" s="482">
        <v>1199.9486401504971</v>
      </c>
      <c r="L297" s="20">
        <v>77.619347153876134</v>
      </c>
      <c r="M297" s="20">
        <v>0</v>
      </c>
      <c r="N297" s="20">
        <v>0</v>
      </c>
      <c r="O297" s="20">
        <v>79.312550389680197</v>
      </c>
      <c r="P297" s="20">
        <v>450.59275427771053</v>
      </c>
      <c r="Q297" s="20">
        <v>0</v>
      </c>
      <c r="R297" s="20">
        <v>0</v>
      </c>
      <c r="S297" s="20">
        <v>37.433845757005109</v>
      </c>
      <c r="T297" s="20">
        <v>51.381645614978055</v>
      </c>
      <c r="U297" s="482">
        <v>696.34014319325001</v>
      </c>
      <c r="V297" s="482">
        <v>1896.2887833437471</v>
      </c>
      <c r="W297" s="483">
        <v>-1516.36</v>
      </c>
      <c r="X297" s="483">
        <v>379.92878334374723</v>
      </c>
      <c r="Y297" s="15">
        <v>348.140196</v>
      </c>
      <c r="Z297" s="15">
        <v>0</v>
      </c>
      <c r="AA297" s="15">
        <v>12.574570221599135</v>
      </c>
      <c r="AB297" s="15">
        <v>18.094743139292788</v>
      </c>
      <c r="AC297" s="15">
        <v>0</v>
      </c>
      <c r="AD297" s="483">
        <v>378.80950936089192</v>
      </c>
      <c r="AE297" s="15">
        <v>-0.01</v>
      </c>
      <c r="AF297" s="15">
        <v>-26.8</v>
      </c>
      <c r="AG297" s="15">
        <v>-25.595992192958882</v>
      </c>
      <c r="AH297" s="15">
        <v>-34.372687150241759</v>
      </c>
      <c r="AI297" s="15">
        <v>-10.625893767158717</v>
      </c>
      <c r="AJ297" s="15">
        <v>-29.8</v>
      </c>
      <c r="AK297" s="15">
        <v>-11.42</v>
      </c>
      <c r="AL297" s="15">
        <v>-24.945145829185922</v>
      </c>
      <c r="AM297" s="15">
        <v>-3.94</v>
      </c>
      <c r="AN297" s="15">
        <v>50.726061686678932</v>
      </c>
      <c r="AO297" s="15">
        <v>15.03630823968061</v>
      </c>
      <c r="AP297" s="483">
        <v>-105.48734901318572</v>
      </c>
      <c r="AQ297" s="479">
        <v>653.25094369145336</v>
      </c>
      <c r="AR297" s="484">
        <v>498.8429110460375</v>
      </c>
      <c r="AS297" s="484">
        <v>1152.0938547374908</v>
      </c>
      <c r="AT297" s="484">
        <v>168.37405094932325</v>
      </c>
      <c r="AU297" s="480">
        <v>1320.467905686814</v>
      </c>
    </row>
    <row r="298" spans="1:47">
      <c r="A298" s="439">
        <v>977</v>
      </c>
      <c r="B298" s="414">
        <v>17</v>
      </c>
      <c r="C298" s="432" t="s">
        <v>312</v>
      </c>
      <c r="D298" s="20">
        <v>15406</v>
      </c>
      <c r="E298" s="20">
        <v>529.42085486174221</v>
      </c>
      <c r="F298" s="20">
        <v>117.56203557055692</v>
      </c>
      <c r="G298" s="20">
        <v>715.66643775152545</v>
      </c>
      <c r="H298" s="20">
        <v>614.20828508373359</v>
      </c>
      <c r="I298" s="20">
        <v>54.450541347526944</v>
      </c>
      <c r="J298" s="20">
        <v>46.621402700246655</v>
      </c>
      <c r="K298" s="482">
        <v>2077.9295573153317</v>
      </c>
      <c r="L298" s="20">
        <v>67.075403703980456</v>
      </c>
      <c r="M298" s="20">
        <v>0</v>
      </c>
      <c r="N298" s="20">
        <v>0</v>
      </c>
      <c r="O298" s="20">
        <v>47.507630793197457</v>
      </c>
      <c r="P298" s="20">
        <v>30.53974596028895</v>
      </c>
      <c r="Q298" s="20">
        <v>0</v>
      </c>
      <c r="R298" s="20">
        <v>0</v>
      </c>
      <c r="S298" s="20">
        <v>19.539780021961054</v>
      </c>
      <c r="T298" s="20">
        <v>42.098367843697268</v>
      </c>
      <c r="U298" s="482">
        <v>206.7609283231252</v>
      </c>
      <c r="V298" s="482">
        <v>2284.6904856384572</v>
      </c>
      <c r="W298" s="483">
        <v>-1516.36</v>
      </c>
      <c r="X298" s="483">
        <v>768.33048563845728</v>
      </c>
      <c r="Y298" s="15">
        <v>0</v>
      </c>
      <c r="Z298" s="15">
        <v>0</v>
      </c>
      <c r="AA298" s="15">
        <v>15.289339118004957</v>
      </c>
      <c r="AB298" s="15">
        <v>20.708143018940635</v>
      </c>
      <c r="AC298" s="15">
        <v>1.1757676628071609</v>
      </c>
      <c r="AD298" s="483">
        <v>37.173249799752753</v>
      </c>
      <c r="AE298" s="15">
        <v>-0.01</v>
      </c>
      <c r="AF298" s="15">
        <v>-26.8</v>
      </c>
      <c r="AG298" s="15">
        <v>-34.169288173438922</v>
      </c>
      <c r="AH298" s="15">
        <v>-37.432975009923133</v>
      </c>
      <c r="AI298" s="15">
        <v>-12.949413082454814</v>
      </c>
      <c r="AJ298" s="15">
        <v>-29.8</v>
      </c>
      <c r="AK298" s="15">
        <v>-11.42</v>
      </c>
      <c r="AL298" s="15">
        <v>-23.034917027386495</v>
      </c>
      <c r="AM298" s="15">
        <v>-3.94</v>
      </c>
      <c r="AN298" s="15">
        <v>31.066529555640205</v>
      </c>
      <c r="AO298" s="15">
        <v>-4.805718234916613</v>
      </c>
      <c r="AP298" s="483">
        <v>-157.03578197247978</v>
      </c>
      <c r="AQ298" s="479">
        <v>648.46795346573026</v>
      </c>
      <c r="AR298" s="484">
        <v>415.40180834540206</v>
      </c>
      <c r="AS298" s="484">
        <v>1063.8697618111316</v>
      </c>
      <c r="AT298" s="484">
        <v>73.056776399302734</v>
      </c>
      <c r="AU298" s="480">
        <v>1136.9265382104343</v>
      </c>
    </row>
    <row r="299" spans="1:47">
      <c r="A299" s="439">
        <v>980</v>
      </c>
      <c r="B299" s="414">
        <v>6</v>
      </c>
      <c r="C299" s="432" t="s">
        <v>313</v>
      </c>
      <c r="D299" s="20">
        <v>33704</v>
      </c>
      <c r="E299" s="20">
        <v>574.38405085449801</v>
      </c>
      <c r="F299" s="20">
        <v>111.90646570140041</v>
      </c>
      <c r="G299" s="20">
        <v>674.67396926180868</v>
      </c>
      <c r="H299" s="20">
        <v>636.31941490624251</v>
      </c>
      <c r="I299" s="20">
        <v>54.380225492523138</v>
      </c>
      <c r="J299" s="20">
        <v>48.360534357939706</v>
      </c>
      <c r="K299" s="482">
        <v>2100.0246605744128</v>
      </c>
      <c r="L299" s="20">
        <v>50.598386866832335</v>
      </c>
      <c r="M299" s="20">
        <v>0</v>
      </c>
      <c r="N299" s="20">
        <v>0</v>
      </c>
      <c r="O299" s="20">
        <v>64.913296938048902</v>
      </c>
      <c r="P299" s="20">
        <v>27.333033378744858</v>
      </c>
      <c r="Q299" s="20">
        <v>0</v>
      </c>
      <c r="R299" s="20">
        <v>0</v>
      </c>
      <c r="S299" s="20">
        <v>17.081360912935377</v>
      </c>
      <c r="T299" s="20">
        <v>39.839021036078805</v>
      </c>
      <c r="U299" s="482">
        <v>199.76509913264027</v>
      </c>
      <c r="V299" s="482">
        <v>2299.7897597070532</v>
      </c>
      <c r="W299" s="483">
        <v>-1516.36</v>
      </c>
      <c r="X299" s="483">
        <v>783.42975970705334</v>
      </c>
      <c r="Y299" s="15">
        <v>0</v>
      </c>
      <c r="Z299" s="15">
        <v>0</v>
      </c>
      <c r="AA299" s="15">
        <v>9.3867433148731099</v>
      </c>
      <c r="AB299" s="15">
        <v>22.113580997632461</v>
      </c>
      <c r="AC299" s="15">
        <v>1.8651549904933198</v>
      </c>
      <c r="AD299" s="483">
        <v>33.365479302998892</v>
      </c>
      <c r="AE299" s="15">
        <v>-0.01</v>
      </c>
      <c r="AF299" s="15">
        <v>-26.8</v>
      </c>
      <c r="AG299" s="15">
        <v>-31.140510844410162</v>
      </c>
      <c r="AH299" s="15">
        <v>9.9059267255903496</v>
      </c>
      <c r="AI299" s="15">
        <v>-4.2145467628206754</v>
      </c>
      <c r="AJ299" s="15">
        <v>-29.8</v>
      </c>
      <c r="AK299" s="15">
        <v>-11.42</v>
      </c>
      <c r="AL299" s="15">
        <v>-19.41135597915429</v>
      </c>
      <c r="AM299" s="15">
        <v>-3.9400000000000004</v>
      </c>
      <c r="AN299" s="15">
        <v>34.24085217746736</v>
      </c>
      <c r="AO299" s="15">
        <v>-0.39070387499985432</v>
      </c>
      <c r="AP299" s="483">
        <v>-86.720338558327285</v>
      </c>
      <c r="AQ299" s="479">
        <v>730.07490045172494</v>
      </c>
      <c r="AR299" s="484">
        <v>166.44036102812137</v>
      </c>
      <c r="AS299" s="484">
        <v>896.51526147984634</v>
      </c>
      <c r="AT299" s="484">
        <v>53.108549356005426</v>
      </c>
      <c r="AU299" s="480">
        <v>949.62381083585183</v>
      </c>
    </row>
    <row r="300" spans="1:47">
      <c r="A300" s="439">
        <v>981</v>
      </c>
      <c r="B300" s="414">
        <v>5</v>
      </c>
      <c r="C300" s="432" t="s">
        <v>314</v>
      </c>
      <c r="D300" s="20">
        <v>2193</v>
      </c>
      <c r="E300" s="20">
        <v>260.22555859553125</v>
      </c>
      <c r="F300" s="20">
        <v>72.371162790697667</v>
      </c>
      <c r="G300" s="20">
        <v>383.09103967168267</v>
      </c>
      <c r="H300" s="20">
        <v>414.17731874145005</v>
      </c>
      <c r="I300" s="20">
        <v>60.760638394892837</v>
      </c>
      <c r="J300" s="20">
        <v>47.561568627450974</v>
      </c>
      <c r="K300" s="482">
        <v>1238.1872868217056</v>
      </c>
      <c r="L300" s="20">
        <v>59.812586822237535</v>
      </c>
      <c r="M300" s="20">
        <v>0</v>
      </c>
      <c r="N300" s="20">
        <v>0</v>
      </c>
      <c r="O300" s="20">
        <v>48.446839945280438</v>
      </c>
      <c r="P300" s="20">
        <v>68.808945137012472</v>
      </c>
      <c r="Q300" s="20">
        <v>0</v>
      </c>
      <c r="R300" s="20">
        <v>0</v>
      </c>
      <c r="S300" s="20">
        <v>27.178461250339154</v>
      </c>
      <c r="T300" s="20">
        <v>43.591222830217362</v>
      </c>
      <c r="U300" s="482">
        <v>247.83805598508695</v>
      </c>
      <c r="V300" s="482">
        <v>1486.0253428067927</v>
      </c>
      <c r="W300" s="483">
        <v>-1516.36</v>
      </c>
      <c r="X300" s="483">
        <v>-30.334657193207249</v>
      </c>
      <c r="Y300" s="15">
        <v>0</v>
      </c>
      <c r="Z300" s="15">
        <v>0</v>
      </c>
      <c r="AA300" s="15">
        <v>8.418684298763651</v>
      </c>
      <c r="AB300" s="15">
        <v>17.282003215925066</v>
      </c>
      <c r="AC300" s="15">
        <v>0</v>
      </c>
      <c r="AD300" s="483">
        <v>25.700687514688717</v>
      </c>
      <c r="AE300" s="15">
        <v>-0.01</v>
      </c>
      <c r="AF300" s="15">
        <v>-26.8</v>
      </c>
      <c r="AG300" s="15">
        <v>-30.550867852257181</v>
      </c>
      <c r="AH300" s="15">
        <v>301.26302928727671</v>
      </c>
      <c r="AI300" s="15">
        <v>113.05877319417631</v>
      </c>
      <c r="AJ300" s="15">
        <v>-29.8</v>
      </c>
      <c r="AK300" s="15">
        <v>-11.42</v>
      </c>
      <c r="AL300" s="15">
        <v>-20.804276894266131</v>
      </c>
      <c r="AM300" s="15">
        <v>-3.94</v>
      </c>
      <c r="AN300" s="15">
        <v>61.877243614188174</v>
      </c>
      <c r="AO300" s="15">
        <v>-1.1852832513911085</v>
      </c>
      <c r="AP300" s="483">
        <v>347.94861809772675</v>
      </c>
      <c r="AQ300" s="479">
        <v>343.3146484192082</v>
      </c>
      <c r="AR300" s="484">
        <v>617.53279365499179</v>
      </c>
      <c r="AS300" s="484">
        <v>960.84744207419953</v>
      </c>
      <c r="AT300" s="484">
        <v>176.26676850518203</v>
      </c>
      <c r="AU300" s="480">
        <v>1137.1142105793815</v>
      </c>
    </row>
    <row r="301" spans="1:47">
      <c r="A301" s="439">
        <v>989</v>
      </c>
      <c r="B301" s="414">
        <v>14</v>
      </c>
      <c r="C301" s="432" t="s">
        <v>315</v>
      </c>
      <c r="D301" s="20">
        <v>5220</v>
      </c>
      <c r="E301" s="20">
        <v>321.2462662835249</v>
      </c>
      <c r="F301" s="20">
        <v>59.019931034482752</v>
      </c>
      <c r="G301" s="20">
        <v>447.57278927203066</v>
      </c>
      <c r="H301" s="20">
        <v>428.51258620689657</v>
      </c>
      <c r="I301" s="20">
        <v>59.754804597701153</v>
      </c>
      <c r="J301" s="20">
        <v>41.688613026819922</v>
      </c>
      <c r="K301" s="482">
        <v>1357.7949904214559</v>
      </c>
      <c r="L301" s="20">
        <v>63.55471291554538</v>
      </c>
      <c r="M301" s="20">
        <v>0</v>
      </c>
      <c r="N301" s="20">
        <v>0</v>
      </c>
      <c r="O301" s="20">
        <v>58.044429118773941</v>
      </c>
      <c r="P301" s="20">
        <v>127.45408301424091</v>
      </c>
      <c r="Q301" s="20">
        <v>0</v>
      </c>
      <c r="R301" s="20">
        <v>0</v>
      </c>
      <c r="S301" s="20">
        <v>31.393181718478868</v>
      </c>
      <c r="T301" s="20">
        <v>41.716356481481483</v>
      </c>
      <c r="U301" s="482">
        <v>322.16276324852055</v>
      </c>
      <c r="V301" s="482">
        <v>1679.9577536699765</v>
      </c>
      <c r="W301" s="483">
        <v>-1516.36</v>
      </c>
      <c r="X301" s="483">
        <v>163.59775366997656</v>
      </c>
      <c r="Y301" s="15">
        <v>61.531281666666679</v>
      </c>
      <c r="Z301" s="15">
        <v>0</v>
      </c>
      <c r="AA301" s="15">
        <v>13.777195820752068</v>
      </c>
      <c r="AB301" s="15">
        <v>21.110191785865723</v>
      </c>
      <c r="AC301" s="15">
        <v>0</v>
      </c>
      <c r="AD301" s="483">
        <v>96.418669273284465</v>
      </c>
      <c r="AE301" s="15">
        <v>-0.01</v>
      </c>
      <c r="AF301" s="15">
        <v>-26.8</v>
      </c>
      <c r="AG301" s="15">
        <v>-32.311129367816086</v>
      </c>
      <c r="AH301" s="15">
        <v>-183.12733691590316</v>
      </c>
      <c r="AI301" s="15">
        <v>-73.732400326546099</v>
      </c>
      <c r="AJ301" s="15">
        <v>-29.8</v>
      </c>
      <c r="AK301" s="15">
        <v>-11.42</v>
      </c>
      <c r="AL301" s="15">
        <v>-8.2477005909991821</v>
      </c>
      <c r="AM301" s="15">
        <v>-3.94</v>
      </c>
      <c r="AN301" s="15">
        <v>39.273339561620453</v>
      </c>
      <c r="AO301" s="15">
        <v>5.0082903197668704</v>
      </c>
      <c r="AP301" s="483">
        <v>-328.84693731987721</v>
      </c>
      <c r="AQ301" s="479">
        <v>-68.830514376616179</v>
      </c>
      <c r="AR301" s="484">
        <v>449.75132484898478</v>
      </c>
      <c r="AS301" s="484">
        <v>380.92081047236871</v>
      </c>
      <c r="AT301" s="484">
        <v>140.98507879577278</v>
      </c>
      <c r="AU301" s="480">
        <v>521.90588926814144</v>
      </c>
    </row>
    <row r="302" spans="1:47">
      <c r="A302" s="439">
        <v>992</v>
      </c>
      <c r="B302" s="414">
        <v>13</v>
      </c>
      <c r="C302" s="432" t="s">
        <v>316</v>
      </c>
      <c r="D302" s="20">
        <v>17740</v>
      </c>
      <c r="E302" s="20">
        <v>367.21931341600902</v>
      </c>
      <c r="F302" s="20">
        <v>79.991756482525361</v>
      </c>
      <c r="G302" s="20">
        <v>510.10586414881618</v>
      </c>
      <c r="H302" s="20">
        <v>505.12397857948145</v>
      </c>
      <c r="I302" s="20">
        <v>58.315156708004508</v>
      </c>
      <c r="J302" s="20">
        <v>44.975326944757605</v>
      </c>
      <c r="K302" s="482">
        <v>1565.731396279594</v>
      </c>
      <c r="L302" s="20">
        <v>97.576373340611795</v>
      </c>
      <c r="M302" s="20">
        <v>0</v>
      </c>
      <c r="N302" s="20">
        <v>0</v>
      </c>
      <c r="O302" s="20">
        <v>66.987481397970683</v>
      </c>
      <c r="P302" s="20">
        <v>41.171871754521675</v>
      </c>
      <c r="Q302" s="20">
        <v>0</v>
      </c>
      <c r="R302" s="20">
        <v>0</v>
      </c>
      <c r="S302" s="20">
        <v>26.002615712027598</v>
      </c>
      <c r="T302" s="20">
        <v>67.188813744832771</v>
      </c>
      <c r="U302" s="482">
        <v>298.92715594996457</v>
      </c>
      <c r="V302" s="482">
        <v>1864.6585522295586</v>
      </c>
      <c r="W302" s="483">
        <v>-1516.36</v>
      </c>
      <c r="X302" s="483">
        <v>348.29855222955871</v>
      </c>
      <c r="Y302" s="15">
        <v>0</v>
      </c>
      <c r="Z302" s="15">
        <v>0</v>
      </c>
      <c r="AA302" s="15">
        <v>15.185366447462831</v>
      </c>
      <c r="AB302" s="15">
        <v>18.148152109006574</v>
      </c>
      <c r="AC302" s="15">
        <v>0</v>
      </c>
      <c r="AD302" s="483">
        <v>33.3335185564694</v>
      </c>
      <c r="AE302" s="15">
        <v>-0.01</v>
      </c>
      <c r="AF302" s="15">
        <v>-26.8</v>
      </c>
      <c r="AG302" s="15">
        <v>-54.087827285794816</v>
      </c>
      <c r="AH302" s="15">
        <v>-12.253129428186639</v>
      </c>
      <c r="AI302" s="15">
        <v>-0.28795191032082562</v>
      </c>
      <c r="AJ302" s="15">
        <v>-29.8</v>
      </c>
      <c r="AK302" s="15">
        <v>-11.42</v>
      </c>
      <c r="AL302" s="15">
        <v>-11.555256176067624</v>
      </c>
      <c r="AM302" s="15">
        <v>-3.9400000000000004</v>
      </c>
      <c r="AN302" s="15">
        <v>74.217712252538732</v>
      </c>
      <c r="AO302" s="15">
        <v>6.9752737637671913</v>
      </c>
      <c r="AP302" s="483">
        <v>-72.701178784063984</v>
      </c>
      <c r="AQ302" s="479">
        <v>308.93089200196414</v>
      </c>
      <c r="AR302" s="484">
        <v>224.74967741723685</v>
      </c>
      <c r="AS302" s="484">
        <v>533.68056941920099</v>
      </c>
      <c r="AT302" s="484">
        <v>93.736099258108695</v>
      </c>
      <c r="AU302" s="480">
        <v>627.41666867730964</v>
      </c>
    </row>
  </sheetData>
  <autoFilter ref="A10:AU10" xr:uid="{E53E25DC-1457-4E0F-845A-DD69DFB13BB2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H303"/>
  <sheetViews>
    <sheetView tabSelected="1" zoomScale="110" zoomScaleNormal="11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" style="7" customWidth="1"/>
    <col min="4" max="4" width="15.28515625" style="10" bestFit="1" customWidth="1"/>
    <col min="5" max="5" width="13.5703125" style="23" customWidth="1"/>
    <col min="6" max="6" width="17.7109375" style="23" customWidth="1"/>
    <col min="7" max="7" width="13.5703125" customWidth="1"/>
    <col min="8" max="8" width="14.7109375" bestFit="1" customWidth="1"/>
    <col min="9" max="9" width="14.42578125" bestFit="1" customWidth="1"/>
    <col min="10" max="10" width="16.42578125" customWidth="1"/>
    <col min="11" max="11" width="12.42578125" bestFit="1" customWidth="1"/>
    <col min="12" max="12" width="8.85546875" style="1" bestFit="1" customWidth="1"/>
    <col min="13" max="13" width="5.85546875" style="81" bestFit="1" customWidth="1"/>
    <col min="14" max="14" width="15.7109375" style="47" bestFit="1" customWidth="1"/>
    <col min="15" max="15" width="7.85546875" style="1" bestFit="1" customWidth="1"/>
    <col min="16" max="16" width="7.85546875" style="47" bestFit="1" customWidth="1"/>
    <col min="17" max="17" width="6.7109375" style="1" customWidth="1"/>
    <col min="18" max="18" width="6.7109375" style="1" bestFit="1" customWidth="1"/>
    <col min="19" max="19" width="15.5703125" style="1" bestFit="1" customWidth="1"/>
    <col min="20" max="20" width="10" style="1" bestFit="1" customWidth="1"/>
    <col min="21" max="21" width="13.42578125" style="1" bestFit="1" customWidth="1"/>
    <col min="22" max="22" width="15.42578125" style="1" bestFit="1" customWidth="1"/>
    <col min="23" max="23" width="13.42578125" style="1" bestFit="1" customWidth="1"/>
    <col min="24" max="24" width="12.140625" style="1" bestFit="1" customWidth="1"/>
    <col min="25" max="25" width="14.7109375" style="1" bestFit="1" customWidth="1"/>
    <col min="26" max="26" width="16.140625" style="1" customWidth="1"/>
    <col min="27" max="27" width="14.5703125" style="1" customWidth="1"/>
    <col min="28" max="28" width="10.85546875" style="1" bestFit="1" customWidth="1"/>
    <col min="29" max="29" width="16.140625" style="1" customWidth="1"/>
    <col min="30" max="30" width="12.7109375" style="1" customWidth="1"/>
    <col min="31" max="31" width="11.42578125" style="1" customWidth="1"/>
    <col min="32" max="32" width="8.42578125" style="1" customWidth="1"/>
    <col min="33" max="33" width="6.42578125" style="1" customWidth="1"/>
    <col min="34" max="16384" width="9.140625" style="1"/>
  </cols>
  <sheetData>
    <row r="1" spans="1:33" s="317" customFormat="1" ht="35.25">
      <c r="A1" s="277" t="s">
        <v>515</v>
      </c>
      <c r="B1" s="313"/>
      <c r="C1" s="314"/>
      <c r="D1" s="315"/>
      <c r="E1" s="316"/>
      <c r="F1" s="316"/>
      <c r="M1" s="318"/>
      <c r="N1" s="319"/>
      <c r="P1" s="319"/>
      <c r="R1" s="320" t="s">
        <v>521</v>
      </c>
    </row>
    <row r="2" spans="1:33" s="214" customFormat="1" ht="18.75">
      <c r="A2" s="278" t="s">
        <v>516</v>
      </c>
      <c r="B2" s="217"/>
      <c r="C2" s="218"/>
      <c r="D2" s="219"/>
      <c r="E2" s="213"/>
      <c r="F2" s="213"/>
      <c r="M2" s="215"/>
      <c r="N2" s="216"/>
      <c r="P2" s="216"/>
      <c r="R2" s="225"/>
    </row>
    <row r="3" spans="1:33" s="388" customFormat="1" ht="19.5">
      <c r="A3" s="383" t="s">
        <v>599</v>
      </c>
      <c r="B3" s="384"/>
      <c r="C3" s="385"/>
      <c r="D3" s="386"/>
      <c r="E3" s="387"/>
      <c r="F3" s="387"/>
      <c r="M3" s="389"/>
      <c r="N3" s="384"/>
      <c r="P3" s="384"/>
      <c r="R3" s="390"/>
    </row>
    <row r="4" spans="1:33" s="388" customFormat="1" ht="15.75">
      <c r="A4" s="83" t="s">
        <v>8</v>
      </c>
      <c r="B4" s="384"/>
      <c r="C4" s="385"/>
      <c r="D4" s="397"/>
      <c r="E4" s="387"/>
      <c r="F4" s="387"/>
      <c r="M4" s="389"/>
      <c r="N4" s="384"/>
      <c r="P4" s="384"/>
    </row>
    <row r="5" spans="1:33" s="388" customFormat="1" ht="19.5">
      <c r="A5" s="391" t="s">
        <v>517</v>
      </c>
      <c r="B5" s="392"/>
      <c r="C5" s="392"/>
      <c r="D5" s="386"/>
      <c r="E5" s="387"/>
      <c r="G5" s="380" t="s">
        <v>589</v>
      </c>
      <c r="M5" s="389"/>
      <c r="N5" s="384"/>
      <c r="P5" s="384"/>
      <c r="S5" s="393"/>
      <c r="T5" s="394"/>
      <c r="U5" s="394"/>
      <c r="V5" s="394"/>
      <c r="W5" s="394"/>
      <c r="X5" s="394"/>
      <c r="Y5" s="394"/>
      <c r="Z5" s="394"/>
      <c r="AA5" s="394"/>
      <c r="AB5" s="394"/>
      <c r="AC5" s="393"/>
      <c r="AD5" s="393"/>
      <c r="AE5" s="393"/>
    </row>
    <row r="6" spans="1:33" s="388" customFormat="1" ht="19.5">
      <c r="A6" s="395" t="s">
        <v>585</v>
      </c>
      <c r="B6" s="396"/>
      <c r="C6" s="396"/>
      <c r="D6" s="386"/>
      <c r="E6" s="387"/>
      <c r="G6" s="380" t="s">
        <v>592</v>
      </c>
      <c r="M6" s="389"/>
      <c r="N6" s="384"/>
      <c r="P6" s="384"/>
      <c r="S6" s="384"/>
      <c r="T6" s="397"/>
      <c r="U6" s="398"/>
      <c r="V6" s="397"/>
      <c r="W6" s="397"/>
      <c r="X6" s="397"/>
      <c r="Y6" s="399"/>
      <c r="Z6" s="397"/>
      <c r="AA6" s="400"/>
      <c r="AB6" s="399"/>
      <c r="AC6" s="401"/>
      <c r="AD6" s="400"/>
      <c r="AE6" s="400"/>
    </row>
    <row r="7" spans="1:33" s="388" customFormat="1" ht="19.5">
      <c r="A7" s="100" t="s">
        <v>9</v>
      </c>
      <c r="B7" s="384"/>
      <c r="C7" s="396"/>
      <c r="D7" s="384"/>
      <c r="E7" s="384"/>
      <c r="F7" s="384"/>
      <c r="G7" s="380" t="s">
        <v>593</v>
      </c>
      <c r="M7" s="389"/>
      <c r="N7" s="384"/>
      <c r="P7" s="384"/>
      <c r="S7" s="384"/>
      <c r="T7" s="397"/>
      <c r="U7" s="398"/>
      <c r="V7" s="397"/>
      <c r="W7" s="397"/>
      <c r="X7" s="397"/>
      <c r="Y7" s="399"/>
      <c r="Z7" s="397"/>
      <c r="AA7" s="400"/>
      <c r="AB7" s="399"/>
      <c r="AC7" s="401"/>
      <c r="AD7" s="400"/>
      <c r="AE7" s="400"/>
    </row>
    <row r="8" spans="1:33" s="388" customFormat="1" ht="15.75">
      <c r="A8" s="100" t="s">
        <v>10</v>
      </c>
      <c r="B8" s="384"/>
      <c r="C8" s="396"/>
      <c r="D8" s="384"/>
      <c r="E8" s="384"/>
      <c r="F8" s="384"/>
      <c r="M8" s="389"/>
      <c r="N8" s="384"/>
      <c r="P8" s="384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</row>
    <row r="9" spans="1:33" s="47" customFormat="1" ht="99">
      <c r="A9" s="78" t="s">
        <v>11</v>
      </c>
      <c r="B9" s="78" t="s">
        <v>12</v>
      </c>
      <c r="C9" s="79" t="s">
        <v>523</v>
      </c>
      <c r="D9" s="79" t="s">
        <v>318</v>
      </c>
      <c r="E9" s="79" t="s">
        <v>365</v>
      </c>
      <c r="F9" s="79" t="s">
        <v>518</v>
      </c>
      <c r="G9" s="28" t="s">
        <v>364</v>
      </c>
      <c r="H9" s="28" t="s">
        <v>366</v>
      </c>
      <c r="I9" s="82" t="s">
        <v>15</v>
      </c>
      <c r="J9" s="29" t="s">
        <v>519</v>
      </c>
      <c r="K9" s="29" t="s">
        <v>358</v>
      </c>
      <c r="L9" s="29" t="s">
        <v>17</v>
      </c>
      <c r="M9" s="29" t="s">
        <v>18</v>
      </c>
      <c r="N9" s="40" t="s">
        <v>520</v>
      </c>
      <c r="O9" s="40" t="s">
        <v>19</v>
      </c>
      <c r="P9" s="40" t="s">
        <v>20</v>
      </c>
      <c r="R9" s="227" t="s">
        <v>11</v>
      </c>
      <c r="S9" s="227" t="s">
        <v>12</v>
      </c>
      <c r="T9" s="228" t="s">
        <v>357</v>
      </c>
      <c r="U9" s="228" t="s">
        <v>318</v>
      </c>
      <c r="V9" s="228" t="s">
        <v>365</v>
      </c>
      <c r="W9" s="228" t="s">
        <v>22</v>
      </c>
      <c r="X9" s="228" t="s">
        <v>364</v>
      </c>
      <c r="Y9" s="228" t="s">
        <v>14</v>
      </c>
      <c r="Z9" s="228" t="s">
        <v>15</v>
      </c>
      <c r="AA9" s="227" t="s">
        <v>359</v>
      </c>
      <c r="AB9" s="227" t="s">
        <v>16</v>
      </c>
      <c r="AC9" s="227" t="s">
        <v>361</v>
      </c>
      <c r="AD9" s="227" t="s">
        <v>358</v>
      </c>
      <c r="AE9" s="227" t="s">
        <v>360</v>
      </c>
      <c r="AF9" s="227" t="s">
        <v>17</v>
      </c>
      <c r="AG9" s="227" t="s">
        <v>18</v>
      </c>
    </row>
    <row r="10" spans="1:33" s="80" customFormat="1" ht="30.75" customHeight="1">
      <c r="A10" s="113"/>
      <c r="B10" s="114" t="s">
        <v>23</v>
      </c>
      <c r="C10" s="115">
        <v>5605317</v>
      </c>
      <c r="D10" s="115">
        <v>2629381463.9944592</v>
      </c>
      <c r="E10" s="115">
        <f>SUM(E11:E302)</f>
        <v>825575685.64011502</v>
      </c>
      <c r="F10" s="267">
        <f t="shared" ref="F10" si="0">SUM(D10:E10)</f>
        <v>3454957149.6345739</v>
      </c>
      <c r="G10" s="115">
        <v>571000000.00000179</v>
      </c>
      <c r="H10" s="115">
        <f t="shared" ref="H10" si="1">SUM(H11:H302)</f>
        <v>4025957149.6345744</v>
      </c>
      <c r="I10" s="117">
        <f>SUM(I11:I302)</f>
        <v>180929790</v>
      </c>
      <c r="J10" s="169">
        <f>SUM(J11:J302)</f>
        <v>4206886939.6345744</v>
      </c>
      <c r="K10" s="93">
        <f t="shared" ref="K10" si="2">J10/C10</f>
        <v>750.51722135154432</v>
      </c>
      <c r="L10" s="115">
        <v>0</v>
      </c>
      <c r="M10" s="116">
        <v>0</v>
      </c>
      <c r="N10" s="119">
        <f t="shared" ref="N10" si="3">J10-AA10</f>
        <v>165993563.54938459</v>
      </c>
      <c r="O10" s="120">
        <f t="shared" ref="O10" si="4">N10/AA10</f>
        <v>4.1078431945709704E-2</v>
      </c>
      <c r="P10" s="121">
        <f t="shared" ref="P10" si="5">K10-AD10</f>
        <v>25.47350835420707</v>
      </c>
      <c r="R10" s="113"/>
      <c r="S10" s="114" t="s">
        <v>23</v>
      </c>
      <c r="T10" s="115">
        <v>5573310</v>
      </c>
      <c r="U10" s="115">
        <v>2526318471.3053951</v>
      </c>
      <c r="V10" s="115">
        <v>793145114.7797991</v>
      </c>
      <c r="W10" s="115">
        <v>3319463586.0851955</v>
      </c>
      <c r="X10" s="115">
        <v>540500000.00000119</v>
      </c>
      <c r="Y10" s="115">
        <v>3859963586.0851898</v>
      </c>
      <c r="Z10" s="115">
        <v>180929790</v>
      </c>
      <c r="AA10" s="115">
        <f t="shared" ref="AA10" si="6">Y10+Z10</f>
        <v>4040893376.0851898</v>
      </c>
      <c r="AB10" s="115">
        <v>-222713665.64654243</v>
      </c>
      <c r="AC10" s="115">
        <f>AA10+AB10</f>
        <v>3818179710.4386473</v>
      </c>
      <c r="AD10" s="116">
        <f t="shared" ref="AD10" si="7">AA10/T10</f>
        <v>725.04371299733725</v>
      </c>
      <c r="AE10" s="116">
        <f>AC10/T10</f>
        <v>685.08295975616772</v>
      </c>
      <c r="AF10" s="115">
        <v>0</v>
      </c>
      <c r="AG10" s="116">
        <v>0</v>
      </c>
    </row>
    <row r="11" spans="1:33">
      <c r="A11" s="88">
        <v>5</v>
      </c>
      <c r="B11" s="89" t="s">
        <v>24</v>
      </c>
      <c r="C11" s="105">
        <v>9078</v>
      </c>
      <c r="D11" s="92">
        <v>5720701.178412756</v>
      </c>
      <c r="E11" s="110">
        <v>5284942.0812761579</v>
      </c>
      <c r="F11" s="90">
        <v>11005643.259688914</v>
      </c>
      <c r="G11" s="105">
        <v>1490774.5010709288</v>
      </c>
      <c r="H11" s="91">
        <v>12496417.760759842</v>
      </c>
      <c r="I11" s="106">
        <v>1462383</v>
      </c>
      <c r="J11" s="96">
        <v>13958800.760759842</v>
      </c>
      <c r="K11" s="93">
        <v>1537.6515488829964</v>
      </c>
      <c r="L11" s="97">
        <v>14</v>
      </c>
      <c r="M11" s="97">
        <v>14</v>
      </c>
      <c r="N11" s="122">
        <f t="shared" ref="N11:N74" si="8">J11-AA11</f>
        <v>-279094.77560781129</v>
      </c>
      <c r="O11" s="123">
        <f t="shared" ref="O11:O74" si="9">N11/AA11</f>
        <v>-1.9602249145242251E-2</v>
      </c>
      <c r="P11" s="121">
        <f t="shared" ref="P11:P74" si="10">K11-AD11</f>
        <v>-24.720396290673307</v>
      </c>
      <c r="R11" s="88">
        <v>5</v>
      </c>
      <c r="S11" s="89" t="s">
        <v>24</v>
      </c>
      <c r="T11" s="105">
        <v>9113</v>
      </c>
      <c r="U11" s="92">
        <v>6098976.2663522139</v>
      </c>
      <c r="V11" s="92">
        <v>5282039.8619306339</v>
      </c>
      <c r="W11" s="90">
        <v>11381016.128282849</v>
      </c>
      <c r="X11" s="105">
        <v>1394496.4080848047</v>
      </c>
      <c r="Y11" s="91">
        <v>12775512.536367653</v>
      </c>
      <c r="Z11" s="186">
        <v>1462383</v>
      </c>
      <c r="AA11" s="115">
        <f t="shared" ref="AA11:AA74" si="11">Y11+Z11</f>
        <v>14237895.536367653</v>
      </c>
      <c r="AB11" s="108">
        <v>2562278.4092999995</v>
      </c>
      <c r="AC11" s="110">
        <v>16800173.945667654</v>
      </c>
      <c r="AD11" s="116">
        <v>1562.3719451736697</v>
      </c>
      <c r="AE11" s="86">
        <v>1843.5393334431751</v>
      </c>
      <c r="AF11" s="97">
        <v>14</v>
      </c>
      <c r="AG11" s="97">
        <v>14</v>
      </c>
    </row>
    <row r="12" spans="1:33">
      <c r="A12" s="84">
        <v>9</v>
      </c>
      <c r="B12" s="85" t="s">
        <v>25</v>
      </c>
      <c r="C12" s="102">
        <v>2410</v>
      </c>
      <c r="D12" s="87">
        <v>2062879.3714637044</v>
      </c>
      <c r="E12" s="110">
        <v>1841646.5010047224</v>
      </c>
      <c r="F12" s="90">
        <v>3904525.8724684268</v>
      </c>
      <c r="G12" s="105">
        <v>383018.1105221688</v>
      </c>
      <c r="H12" s="91">
        <v>4287543.9829905955</v>
      </c>
      <c r="I12" s="107">
        <v>-481937</v>
      </c>
      <c r="J12" s="96">
        <v>3805606.9829905955</v>
      </c>
      <c r="K12" s="93">
        <v>1579.0900344359318</v>
      </c>
      <c r="L12" s="94">
        <v>17</v>
      </c>
      <c r="M12" s="94">
        <v>17</v>
      </c>
      <c r="N12" s="119">
        <f t="shared" si="8"/>
        <v>-10390.789436957799</v>
      </c>
      <c r="O12" s="98">
        <f t="shared" si="9"/>
        <v>-2.7229547962622841E-3</v>
      </c>
      <c r="P12" s="121">
        <f t="shared" si="10"/>
        <v>13.231284978585336</v>
      </c>
      <c r="R12" s="84">
        <v>9</v>
      </c>
      <c r="S12" s="85" t="s">
        <v>25</v>
      </c>
      <c r="T12" s="102">
        <v>2437</v>
      </c>
      <c r="U12" s="87">
        <v>2178976.3506857795</v>
      </c>
      <c r="V12" s="87">
        <v>1761468.0556511714</v>
      </c>
      <c r="W12" s="90">
        <v>3940444.4063369511</v>
      </c>
      <c r="X12" s="105">
        <v>357490.36609060213</v>
      </c>
      <c r="Y12" s="91">
        <v>4297934.7724275533</v>
      </c>
      <c r="Z12" s="209">
        <v>-481937</v>
      </c>
      <c r="AA12" s="115">
        <f t="shared" si="11"/>
        <v>3815997.7724275533</v>
      </c>
      <c r="AB12" s="109">
        <v>83345.099999999991</v>
      </c>
      <c r="AC12" s="110">
        <v>3899342.8724275534</v>
      </c>
      <c r="AD12" s="116">
        <v>1565.8587494573464</v>
      </c>
      <c r="AE12" s="86">
        <v>1600.0586263551718</v>
      </c>
      <c r="AF12" s="94">
        <v>17</v>
      </c>
      <c r="AG12" s="94">
        <v>17</v>
      </c>
    </row>
    <row r="13" spans="1:33">
      <c r="A13" s="84">
        <v>10</v>
      </c>
      <c r="B13" s="85" t="s">
        <v>26</v>
      </c>
      <c r="C13" s="102">
        <v>10780</v>
      </c>
      <c r="D13" s="87">
        <v>3577324.8540822398</v>
      </c>
      <c r="E13" s="110">
        <v>6988402.1280642664</v>
      </c>
      <c r="F13" s="90">
        <v>10565726.982146505</v>
      </c>
      <c r="G13" s="105">
        <v>1764575.5409511016</v>
      </c>
      <c r="H13" s="91">
        <v>12330302.523097606</v>
      </c>
      <c r="I13" s="107">
        <v>-279731</v>
      </c>
      <c r="J13" s="96">
        <v>12050571.523097606</v>
      </c>
      <c r="K13" s="93">
        <v>1117.8637776528392</v>
      </c>
      <c r="L13" s="94">
        <v>14</v>
      </c>
      <c r="M13" s="94">
        <v>14</v>
      </c>
      <c r="N13" s="119">
        <f t="shared" si="8"/>
        <v>208615.02833628282</v>
      </c>
      <c r="O13" s="98">
        <f t="shared" si="9"/>
        <v>1.7616601482075236E-2</v>
      </c>
      <c r="P13" s="121">
        <f t="shared" si="10"/>
        <v>34.72497816858754</v>
      </c>
      <c r="R13" s="84">
        <v>10</v>
      </c>
      <c r="S13" s="85" t="s">
        <v>26</v>
      </c>
      <c r="T13" s="102">
        <v>10933</v>
      </c>
      <c r="U13" s="87">
        <v>3756745.5473067951</v>
      </c>
      <c r="V13" s="87">
        <v>6714240.841455766</v>
      </c>
      <c r="W13" s="90">
        <v>10470986.388762562</v>
      </c>
      <c r="X13" s="105">
        <v>1650701.1059987615</v>
      </c>
      <c r="Y13" s="91">
        <v>12121687.494761324</v>
      </c>
      <c r="Z13" s="209">
        <v>-279731</v>
      </c>
      <c r="AA13" s="115">
        <f t="shared" si="11"/>
        <v>11841956.494761324</v>
      </c>
      <c r="AB13" s="109">
        <v>9918.0668999999762</v>
      </c>
      <c r="AC13" s="110">
        <v>11851874.561661324</v>
      </c>
      <c r="AD13" s="116">
        <v>1083.1387994842516</v>
      </c>
      <c r="AE13" s="86">
        <v>1084.0459674070541</v>
      </c>
      <c r="AF13" s="94">
        <v>14</v>
      </c>
      <c r="AG13" s="94">
        <v>14</v>
      </c>
    </row>
    <row r="14" spans="1:33" ht="13.5" customHeight="1">
      <c r="A14" s="84">
        <v>16</v>
      </c>
      <c r="B14" s="85" t="s">
        <v>27</v>
      </c>
      <c r="C14" s="102">
        <v>7889</v>
      </c>
      <c r="D14" s="87">
        <v>4905231.9187064357</v>
      </c>
      <c r="E14" s="110">
        <v>2677992.3909706073</v>
      </c>
      <c r="F14" s="90">
        <v>7583224.309677043</v>
      </c>
      <c r="G14" s="105">
        <v>1043049.1263165754</v>
      </c>
      <c r="H14" s="91">
        <v>8626273.4359936193</v>
      </c>
      <c r="I14" s="107">
        <v>-522264</v>
      </c>
      <c r="J14" s="96">
        <v>8104009.4359936193</v>
      </c>
      <c r="K14" s="93">
        <v>1027.2543333747774</v>
      </c>
      <c r="L14" s="94">
        <v>7</v>
      </c>
      <c r="M14" s="94">
        <v>7</v>
      </c>
      <c r="N14" s="119">
        <f t="shared" si="8"/>
        <v>-403207.72545650043</v>
      </c>
      <c r="O14" s="98">
        <f t="shared" si="9"/>
        <v>-4.7395960136483763E-2</v>
      </c>
      <c r="P14" s="121">
        <f t="shared" si="10"/>
        <v>-40.418503152597168</v>
      </c>
      <c r="R14" s="84">
        <v>16</v>
      </c>
      <c r="S14" s="85" t="s">
        <v>27</v>
      </c>
      <c r="T14" s="102">
        <v>7968</v>
      </c>
      <c r="U14" s="87">
        <v>5389606.208005961</v>
      </c>
      <c r="V14" s="87">
        <v>2653726.852436523</v>
      </c>
      <c r="W14" s="90">
        <v>8043333.060442484</v>
      </c>
      <c r="X14" s="105">
        <v>986148.10100763605</v>
      </c>
      <c r="Y14" s="91">
        <v>9029481.1614501197</v>
      </c>
      <c r="Z14" s="209">
        <v>-522264</v>
      </c>
      <c r="AA14" s="115">
        <f t="shared" si="11"/>
        <v>8507217.1614501197</v>
      </c>
      <c r="AB14" s="109">
        <v>544235.16849000007</v>
      </c>
      <c r="AC14" s="110">
        <v>9051452.3299401198</v>
      </c>
      <c r="AD14" s="116">
        <v>1067.6728365273746</v>
      </c>
      <c r="AE14" s="86">
        <v>1135.9754430145733</v>
      </c>
      <c r="AF14" s="94">
        <v>7</v>
      </c>
      <c r="AG14" s="94">
        <v>7</v>
      </c>
    </row>
    <row r="15" spans="1:33">
      <c r="A15" s="84">
        <v>18</v>
      </c>
      <c r="B15" s="85" t="s">
        <v>28</v>
      </c>
      <c r="C15" s="102">
        <v>4651</v>
      </c>
      <c r="D15" s="87">
        <v>1795409.5171795283</v>
      </c>
      <c r="E15" s="110">
        <v>1118112.0264204864</v>
      </c>
      <c r="F15" s="90">
        <v>2913521.5436000144</v>
      </c>
      <c r="G15" s="105">
        <v>467898.9149518265</v>
      </c>
      <c r="H15" s="91">
        <v>3381420.4585518409</v>
      </c>
      <c r="I15" s="107">
        <v>22902</v>
      </c>
      <c r="J15" s="96">
        <v>3404322.4585518409</v>
      </c>
      <c r="K15" s="93">
        <v>731.95494701179121</v>
      </c>
      <c r="L15" s="94">
        <v>1</v>
      </c>
      <c r="M15" s="95">
        <v>34</v>
      </c>
      <c r="N15" s="119">
        <f t="shared" si="8"/>
        <v>3855.2601171177812</v>
      </c>
      <c r="O15" s="98">
        <f t="shared" si="9"/>
        <v>1.1337442451709004E-3</v>
      </c>
      <c r="P15" s="121">
        <f t="shared" si="10"/>
        <v>8.4512877703607501</v>
      </c>
      <c r="R15" s="84">
        <v>18</v>
      </c>
      <c r="S15" s="85" t="s">
        <v>28</v>
      </c>
      <c r="T15" s="102">
        <v>4700</v>
      </c>
      <c r="U15" s="87">
        <v>1903496.6331747854</v>
      </c>
      <c r="V15" s="87">
        <v>1034307.1136496847</v>
      </c>
      <c r="W15" s="90">
        <v>2937803.7468244703</v>
      </c>
      <c r="X15" s="105">
        <v>439761.4516102529</v>
      </c>
      <c r="Y15" s="91">
        <v>3377565.1984347231</v>
      </c>
      <c r="Z15" s="209">
        <v>22902</v>
      </c>
      <c r="AA15" s="115">
        <f t="shared" si="11"/>
        <v>3400467.1984347231</v>
      </c>
      <c r="AB15" s="109">
        <v>577464.85985999997</v>
      </c>
      <c r="AC15" s="110">
        <v>3977932.0582947228</v>
      </c>
      <c r="AD15" s="116">
        <v>723.50365924143046</v>
      </c>
      <c r="AE15" s="86">
        <v>846.36852304143042</v>
      </c>
      <c r="AF15" s="94">
        <v>1</v>
      </c>
      <c r="AG15" s="95">
        <v>34</v>
      </c>
    </row>
    <row r="16" spans="1:33">
      <c r="A16" s="84">
        <v>19</v>
      </c>
      <c r="B16" s="85" t="s">
        <v>29</v>
      </c>
      <c r="C16" s="102">
        <v>3966</v>
      </c>
      <c r="D16" s="87">
        <v>1237489.922875942</v>
      </c>
      <c r="E16" s="110">
        <v>1709191.0830874548</v>
      </c>
      <c r="F16" s="90">
        <v>2946681.0059633967</v>
      </c>
      <c r="G16" s="105">
        <v>340114.75728479435</v>
      </c>
      <c r="H16" s="91">
        <v>3286795.7632481912</v>
      </c>
      <c r="I16" s="107">
        <v>-987254</v>
      </c>
      <c r="J16" s="96">
        <v>2299541.7632481912</v>
      </c>
      <c r="K16" s="93">
        <v>579.81385861023477</v>
      </c>
      <c r="L16" s="94">
        <v>2</v>
      </c>
      <c r="M16" s="94">
        <v>2</v>
      </c>
      <c r="N16" s="119">
        <f t="shared" si="8"/>
        <v>151458.09139135387</v>
      </c>
      <c r="O16" s="98">
        <f t="shared" si="9"/>
        <v>7.0508469188460945E-2</v>
      </c>
      <c r="P16" s="121">
        <f t="shared" si="10"/>
        <v>37.505433501212451</v>
      </c>
      <c r="R16" s="84">
        <v>19</v>
      </c>
      <c r="S16" s="85" t="s">
        <v>29</v>
      </c>
      <c r="T16" s="102">
        <v>3961</v>
      </c>
      <c r="U16" s="87">
        <v>1191357.8467900117</v>
      </c>
      <c r="V16" s="87">
        <v>1628436.2336425628</v>
      </c>
      <c r="W16" s="90">
        <v>2819794.0804325743</v>
      </c>
      <c r="X16" s="105">
        <v>315543.59142426314</v>
      </c>
      <c r="Y16" s="91">
        <v>3135337.6718568373</v>
      </c>
      <c r="Z16" s="209">
        <v>-987254</v>
      </c>
      <c r="AA16" s="115">
        <f t="shared" si="11"/>
        <v>2148083.6718568373</v>
      </c>
      <c r="AB16" s="109">
        <v>96763.661100000027</v>
      </c>
      <c r="AC16" s="110">
        <v>2244847.3329568375</v>
      </c>
      <c r="AD16" s="116">
        <v>542.30842510902232</v>
      </c>
      <c r="AE16" s="86">
        <v>566.73752409917631</v>
      </c>
      <c r="AF16" s="94">
        <v>2</v>
      </c>
      <c r="AG16" s="94">
        <v>2</v>
      </c>
    </row>
    <row r="17" spans="1:33">
      <c r="A17" s="84">
        <v>20</v>
      </c>
      <c r="B17" s="85" t="s">
        <v>30</v>
      </c>
      <c r="C17" s="102">
        <v>16387</v>
      </c>
      <c r="D17" s="87">
        <v>741935.01785049867</v>
      </c>
      <c r="E17" s="110">
        <v>7196774.1517257877</v>
      </c>
      <c r="F17" s="90">
        <v>7938709.1695762863</v>
      </c>
      <c r="G17" s="105">
        <v>1320283.9482013346</v>
      </c>
      <c r="H17" s="91">
        <v>9258993.1177776214</v>
      </c>
      <c r="I17" s="107">
        <v>-2238648</v>
      </c>
      <c r="J17" s="96">
        <v>7020345.1177776214</v>
      </c>
      <c r="K17" s="93">
        <v>428.40941708534945</v>
      </c>
      <c r="L17" s="94">
        <v>6</v>
      </c>
      <c r="M17" s="94">
        <v>6</v>
      </c>
      <c r="N17" s="119">
        <f t="shared" si="8"/>
        <v>697607.98479170725</v>
      </c>
      <c r="O17" s="98">
        <f t="shared" si="9"/>
        <v>0.11033322596194375</v>
      </c>
      <c r="P17" s="121">
        <f t="shared" si="10"/>
        <v>42.994169722599395</v>
      </c>
      <c r="R17" s="84">
        <v>20</v>
      </c>
      <c r="S17" s="85" t="s">
        <v>30</v>
      </c>
      <c r="T17" s="102">
        <v>16405</v>
      </c>
      <c r="U17" s="87">
        <v>472849.20548277721</v>
      </c>
      <c r="V17" s="87">
        <v>6886836.881088675</v>
      </c>
      <c r="W17" s="90">
        <v>7359686.0865714522</v>
      </c>
      <c r="X17" s="105">
        <v>1201699.0464144612</v>
      </c>
      <c r="Y17" s="91">
        <v>8561385.1329859141</v>
      </c>
      <c r="Z17" s="209">
        <v>-2238648</v>
      </c>
      <c r="AA17" s="115">
        <f t="shared" si="11"/>
        <v>6322737.1329859141</v>
      </c>
      <c r="AB17" s="109">
        <v>-408174.29274000006</v>
      </c>
      <c r="AC17" s="110">
        <v>5914562.8402459137</v>
      </c>
      <c r="AD17" s="116">
        <v>385.41524736275005</v>
      </c>
      <c r="AE17" s="86">
        <v>360.53415667454516</v>
      </c>
      <c r="AF17" s="94">
        <v>6</v>
      </c>
      <c r="AG17" s="94">
        <v>6</v>
      </c>
    </row>
    <row r="18" spans="1:33">
      <c r="A18" s="84">
        <v>46</v>
      </c>
      <c r="B18" s="85" t="s">
        <v>31</v>
      </c>
      <c r="C18" s="102">
        <v>1288</v>
      </c>
      <c r="D18" s="87">
        <v>1574934.2616577116</v>
      </c>
      <c r="E18" s="110">
        <v>527096.44972434477</v>
      </c>
      <c r="F18" s="90">
        <v>2102030.7113820566</v>
      </c>
      <c r="G18" s="105">
        <v>256314.06876380785</v>
      </c>
      <c r="H18" s="91">
        <v>2358344.7801458645</v>
      </c>
      <c r="I18" s="107">
        <v>-353510</v>
      </c>
      <c r="J18" s="96">
        <v>2004834.7801458645</v>
      </c>
      <c r="K18" s="93">
        <v>1556.5487423492737</v>
      </c>
      <c r="L18" s="94">
        <v>10</v>
      </c>
      <c r="M18" s="94">
        <v>10</v>
      </c>
      <c r="N18" s="119">
        <f t="shared" si="8"/>
        <v>-77822.730991484132</v>
      </c>
      <c r="O18" s="98">
        <f t="shared" si="9"/>
        <v>-3.736703254150741E-2</v>
      </c>
      <c r="P18" s="121">
        <f t="shared" si="10"/>
        <v>-21.222099421444909</v>
      </c>
      <c r="R18" s="84">
        <v>46</v>
      </c>
      <c r="S18" s="85" t="s">
        <v>31</v>
      </c>
      <c r="T18" s="102">
        <v>1320</v>
      </c>
      <c r="U18" s="87">
        <v>1614435.3915851738</v>
      </c>
      <c r="V18" s="87">
        <v>580067.00375514943</v>
      </c>
      <c r="W18" s="90">
        <v>2194502.3953403234</v>
      </c>
      <c r="X18" s="105">
        <v>241665.11579702506</v>
      </c>
      <c r="Y18" s="91">
        <v>2436167.5111373486</v>
      </c>
      <c r="Z18" s="209">
        <v>-353510</v>
      </c>
      <c r="AA18" s="115">
        <f t="shared" si="11"/>
        <v>2082657.5111373486</v>
      </c>
      <c r="AB18" s="109">
        <v>365301.57330000005</v>
      </c>
      <c r="AC18" s="110">
        <v>2447959.0844373489</v>
      </c>
      <c r="AD18" s="116">
        <v>1577.7708417707186</v>
      </c>
      <c r="AE18" s="86">
        <v>1854.5144579070825</v>
      </c>
      <c r="AF18" s="94">
        <v>10</v>
      </c>
      <c r="AG18" s="94">
        <v>10</v>
      </c>
    </row>
    <row r="19" spans="1:33">
      <c r="A19" s="84">
        <v>47</v>
      </c>
      <c r="B19" s="85" t="s">
        <v>32</v>
      </c>
      <c r="C19" s="102">
        <v>1762</v>
      </c>
      <c r="D19" s="87">
        <v>2719682.8430978232</v>
      </c>
      <c r="E19" s="110">
        <v>430748.5482583986</v>
      </c>
      <c r="F19" s="90">
        <v>3150431.3913562219</v>
      </c>
      <c r="G19" s="105">
        <v>298882.18047279009</v>
      </c>
      <c r="H19" s="91">
        <v>3449313.5718290121</v>
      </c>
      <c r="I19" s="107">
        <v>-69577</v>
      </c>
      <c r="J19" s="96">
        <v>3379736.5718290121</v>
      </c>
      <c r="K19" s="93">
        <v>1918.1251826498367</v>
      </c>
      <c r="L19" s="94">
        <v>19</v>
      </c>
      <c r="M19" s="94">
        <v>19</v>
      </c>
      <c r="N19" s="119">
        <f t="shared" si="8"/>
        <v>-82099.189129198901</v>
      </c>
      <c r="O19" s="98">
        <f t="shared" si="9"/>
        <v>-2.3715506684370967E-2</v>
      </c>
      <c r="P19" s="121">
        <f t="shared" si="10"/>
        <v>-36.609860240175294</v>
      </c>
      <c r="R19" s="84">
        <v>47</v>
      </c>
      <c r="S19" s="85" t="s">
        <v>32</v>
      </c>
      <c r="T19" s="102">
        <v>1771</v>
      </c>
      <c r="U19" s="87">
        <v>2770561.5439270739</v>
      </c>
      <c r="V19" s="87">
        <v>480061.9334497836</v>
      </c>
      <c r="W19" s="90">
        <v>3250623.4773768578</v>
      </c>
      <c r="X19" s="105">
        <v>280789.28358135337</v>
      </c>
      <c r="Y19" s="91">
        <v>3531412.760958211</v>
      </c>
      <c r="Z19" s="209">
        <v>-69577</v>
      </c>
      <c r="AA19" s="115">
        <f t="shared" si="11"/>
        <v>3461835.760958211</v>
      </c>
      <c r="AB19" s="109">
        <v>-48340.158000000003</v>
      </c>
      <c r="AC19" s="110">
        <v>3413495.6029582112</v>
      </c>
      <c r="AD19" s="116">
        <v>1954.735042890012</v>
      </c>
      <c r="AE19" s="86">
        <v>1927.4396402926093</v>
      </c>
      <c r="AF19" s="94">
        <v>19</v>
      </c>
      <c r="AG19" s="94">
        <v>19</v>
      </c>
    </row>
    <row r="20" spans="1:33">
      <c r="A20" s="84">
        <v>49</v>
      </c>
      <c r="B20" s="85" t="s">
        <v>33</v>
      </c>
      <c r="C20" s="102">
        <v>320931</v>
      </c>
      <c r="D20" s="87">
        <v>460923826.4798882</v>
      </c>
      <c r="E20" s="110">
        <v>-25380866.204682309</v>
      </c>
      <c r="F20" s="90">
        <v>435542960.27520591</v>
      </c>
      <c r="G20" s="105">
        <v>23115140.944110669</v>
      </c>
      <c r="H20" s="91">
        <v>458658101.2193166</v>
      </c>
      <c r="I20" s="107">
        <v>7629602</v>
      </c>
      <c r="J20" s="96">
        <v>466287703.2193166</v>
      </c>
      <c r="K20" s="93">
        <v>1452.9219776815471</v>
      </c>
      <c r="L20" s="94">
        <v>1</v>
      </c>
      <c r="M20" s="95">
        <v>33</v>
      </c>
      <c r="N20" s="119">
        <f t="shared" si="8"/>
        <v>12027349.015907884</v>
      </c>
      <c r="O20" s="98">
        <f t="shared" si="9"/>
        <v>2.6476774617496725E-2</v>
      </c>
      <c r="P20" s="121">
        <f t="shared" si="10"/>
        <v>6.3435180625092471</v>
      </c>
      <c r="R20" s="84">
        <v>49</v>
      </c>
      <c r="S20" s="85" t="s">
        <v>33</v>
      </c>
      <c r="T20" s="102">
        <v>314024</v>
      </c>
      <c r="U20" s="87">
        <v>447371455.35298365</v>
      </c>
      <c r="V20" s="87">
        <v>-24039425.127780769</v>
      </c>
      <c r="W20" s="90">
        <v>423332030.22520286</v>
      </c>
      <c r="X20" s="105">
        <v>23298721.97820586</v>
      </c>
      <c r="Y20" s="91">
        <v>446630752.20340872</v>
      </c>
      <c r="Z20" s="209">
        <v>7629602</v>
      </c>
      <c r="AA20" s="115">
        <f t="shared" si="11"/>
        <v>454260354.20340872</v>
      </c>
      <c r="AB20" s="109">
        <v>-17647640.245003492</v>
      </c>
      <c r="AC20" s="110">
        <v>436612713.95840526</v>
      </c>
      <c r="AD20" s="116">
        <v>1446.5784596190379</v>
      </c>
      <c r="AE20" s="86">
        <v>1390.3800790971559</v>
      </c>
      <c r="AF20" s="94">
        <v>1</v>
      </c>
      <c r="AG20" s="95">
        <v>33</v>
      </c>
    </row>
    <row r="21" spans="1:33">
      <c r="A21" s="84">
        <v>50</v>
      </c>
      <c r="B21" s="85" t="s">
        <v>34</v>
      </c>
      <c r="C21" s="102">
        <v>11084</v>
      </c>
      <c r="D21" s="87">
        <v>1840182.987550301</v>
      </c>
      <c r="E21" s="110">
        <v>3443995.5054952865</v>
      </c>
      <c r="F21" s="90">
        <v>5284178.4930455871</v>
      </c>
      <c r="G21" s="105">
        <v>1210539.9385378822</v>
      </c>
      <c r="H21" s="91">
        <v>6494718.4315834697</v>
      </c>
      <c r="I21" s="107">
        <v>-1109278</v>
      </c>
      <c r="J21" s="96">
        <v>5385440.4315834697</v>
      </c>
      <c r="K21" s="93">
        <v>485.87517426772553</v>
      </c>
      <c r="L21" s="94">
        <v>4</v>
      </c>
      <c r="M21" s="94">
        <v>4</v>
      </c>
      <c r="N21" s="119">
        <f t="shared" si="8"/>
        <v>538512.73500463832</v>
      </c>
      <c r="O21" s="98">
        <f t="shared" si="9"/>
        <v>0.11110393402087339</v>
      </c>
      <c r="P21" s="121">
        <f t="shared" si="10"/>
        <v>52.494657763895816</v>
      </c>
      <c r="R21" s="84">
        <v>50</v>
      </c>
      <c r="S21" s="85" t="s">
        <v>34</v>
      </c>
      <c r="T21" s="102">
        <v>11184</v>
      </c>
      <c r="U21" s="87">
        <v>1506692.8892416186</v>
      </c>
      <c r="V21" s="87">
        <v>3322384.1953747771</v>
      </c>
      <c r="W21" s="90">
        <v>4829077.0846163956</v>
      </c>
      <c r="X21" s="105">
        <v>1127128.611962436</v>
      </c>
      <c r="Y21" s="91">
        <v>5956205.6965788314</v>
      </c>
      <c r="Z21" s="209">
        <v>-1109278</v>
      </c>
      <c r="AA21" s="115">
        <f t="shared" si="11"/>
        <v>4846927.6965788314</v>
      </c>
      <c r="AB21" s="109">
        <v>262420.38186000002</v>
      </c>
      <c r="AC21" s="110">
        <v>5109348.0784388315</v>
      </c>
      <c r="AD21" s="116">
        <v>433.38051650382971</v>
      </c>
      <c r="AE21" s="86">
        <v>456.84442761434474</v>
      </c>
      <c r="AF21" s="94">
        <v>4</v>
      </c>
      <c r="AG21" s="94">
        <v>4</v>
      </c>
    </row>
    <row r="22" spans="1:33">
      <c r="A22" s="84">
        <v>51</v>
      </c>
      <c r="B22" s="85" t="s">
        <v>35</v>
      </c>
      <c r="C22" s="102">
        <v>9052</v>
      </c>
      <c r="D22" s="87">
        <v>-4803133.4103600327</v>
      </c>
      <c r="E22" s="110">
        <v>-322471.77762758767</v>
      </c>
      <c r="F22" s="90">
        <v>-5125605.18798762</v>
      </c>
      <c r="G22" s="105">
        <v>1352849.2092937648</v>
      </c>
      <c r="H22" s="91">
        <v>-3772755.978693855</v>
      </c>
      <c r="I22" s="107">
        <v>-425295</v>
      </c>
      <c r="J22" s="96">
        <v>-4198050.978693855</v>
      </c>
      <c r="K22" s="93">
        <v>-463.77054559145546</v>
      </c>
      <c r="L22" s="94">
        <v>4</v>
      </c>
      <c r="M22" s="94">
        <v>4</v>
      </c>
      <c r="N22" s="119">
        <f t="shared" si="8"/>
        <v>-68054.855718065985</v>
      </c>
      <c r="O22" s="98">
        <f t="shared" si="9"/>
        <v>1.647818876619922E-2</v>
      </c>
      <c r="P22" s="121">
        <f t="shared" si="10"/>
        <v>-12.059277629540418</v>
      </c>
      <c r="R22" s="84">
        <v>51</v>
      </c>
      <c r="S22" s="85" t="s">
        <v>35</v>
      </c>
      <c r="T22" s="102">
        <v>9143</v>
      </c>
      <c r="U22" s="87">
        <v>-4752287.9369600527</v>
      </c>
      <c r="V22" s="87">
        <v>-263985.71895806974</v>
      </c>
      <c r="W22" s="90">
        <v>-5016273.6559181223</v>
      </c>
      <c r="X22" s="105">
        <v>1311572.5329423335</v>
      </c>
      <c r="Y22" s="91">
        <v>-3704701.122975789</v>
      </c>
      <c r="Z22" s="209">
        <v>-425295</v>
      </c>
      <c r="AA22" s="115">
        <f t="shared" si="11"/>
        <v>-4129996.122975789</v>
      </c>
      <c r="AB22" s="109">
        <v>-38022.034619999991</v>
      </c>
      <c r="AC22" s="110">
        <v>-4168018.1575957891</v>
      </c>
      <c r="AD22" s="116">
        <v>-451.71126796191504</v>
      </c>
      <c r="AE22" s="86">
        <v>-455.86986302042976</v>
      </c>
      <c r="AF22" s="94">
        <v>4</v>
      </c>
      <c r="AG22" s="94">
        <v>4</v>
      </c>
    </row>
    <row r="23" spans="1:33">
      <c r="A23" s="84">
        <v>52</v>
      </c>
      <c r="B23" s="85" t="s">
        <v>36</v>
      </c>
      <c r="C23" s="102">
        <v>2272</v>
      </c>
      <c r="D23" s="87">
        <v>1579029.4277046029</v>
      </c>
      <c r="E23" s="110">
        <v>1147653.1440517826</v>
      </c>
      <c r="F23" s="90">
        <v>2726682.5717563853</v>
      </c>
      <c r="G23" s="105">
        <v>388817.8478949751</v>
      </c>
      <c r="H23" s="91">
        <v>3115500.4196513603</v>
      </c>
      <c r="I23" s="107">
        <v>250153</v>
      </c>
      <c r="J23" s="96">
        <v>3365653.4196513603</v>
      </c>
      <c r="K23" s="93">
        <v>1481.3615403395072</v>
      </c>
      <c r="L23" s="94">
        <v>14</v>
      </c>
      <c r="M23" s="94">
        <v>14</v>
      </c>
      <c r="N23" s="119">
        <f t="shared" si="8"/>
        <v>-91457.263877246529</v>
      </c>
      <c r="O23" s="98">
        <f t="shared" si="9"/>
        <v>-2.645482666001826E-2</v>
      </c>
      <c r="P23" s="121">
        <f t="shared" si="10"/>
        <v>-26.97645421922175</v>
      </c>
      <c r="R23" s="84">
        <v>52</v>
      </c>
      <c r="S23" s="85" t="s">
        <v>36</v>
      </c>
      <c r="T23" s="102">
        <v>2292</v>
      </c>
      <c r="U23" s="87">
        <v>1700755.293329285</v>
      </c>
      <c r="V23" s="87">
        <v>1144337.6095297916</v>
      </c>
      <c r="W23" s="90">
        <v>2845092.9028590769</v>
      </c>
      <c r="X23" s="105">
        <v>361864.78066952998</v>
      </c>
      <c r="Y23" s="91">
        <v>3206957.6835286068</v>
      </c>
      <c r="Z23" s="209">
        <v>250153</v>
      </c>
      <c r="AA23" s="115">
        <f t="shared" si="11"/>
        <v>3457110.6835286068</v>
      </c>
      <c r="AB23" s="109">
        <v>-41372.507639999996</v>
      </c>
      <c r="AC23" s="110">
        <v>3415738.1758886068</v>
      </c>
      <c r="AD23" s="116">
        <v>1508.337994558729</v>
      </c>
      <c r="AE23" s="86">
        <v>1490.287162255064</v>
      </c>
      <c r="AF23" s="94">
        <v>14</v>
      </c>
      <c r="AG23" s="94">
        <v>14</v>
      </c>
    </row>
    <row r="24" spans="1:33">
      <c r="A24" s="84">
        <v>61</v>
      </c>
      <c r="B24" s="85" t="s">
        <v>37</v>
      </c>
      <c r="C24" s="102">
        <v>16478</v>
      </c>
      <c r="D24" s="87">
        <v>2866149.9913585195</v>
      </c>
      <c r="E24" s="110">
        <v>6744886.6826787302</v>
      </c>
      <c r="F24" s="90">
        <v>9611036.6740372498</v>
      </c>
      <c r="G24" s="105">
        <v>2066955.0613730007</v>
      </c>
      <c r="H24" s="91">
        <v>11677991.735410251</v>
      </c>
      <c r="I24" s="107">
        <v>2616359</v>
      </c>
      <c r="J24" s="96">
        <v>14294350.735410251</v>
      </c>
      <c r="K24" s="93">
        <v>867.48092823220361</v>
      </c>
      <c r="L24" s="94">
        <v>5</v>
      </c>
      <c r="M24" s="94">
        <v>5</v>
      </c>
      <c r="N24" s="119">
        <f t="shared" si="8"/>
        <v>1219081.1570765264</v>
      </c>
      <c r="O24" s="98">
        <f t="shared" si="9"/>
        <v>9.3235642276668279E-2</v>
      </c>
      <c r="P24" s="121">
        <f t="shared" si="10"/>
        <v>73.548717513050974</v>
      </c>
      <c r="R24" s="84">
        <v>61</v>
      </c>
      <c r="S24" s="85" t="s">
        <v>37</v>
      </c>
      <c r="T24" s="102">
        <v>16469</v>
      </c>
      <c r="U24" s="87">
        <v>3112387.0531330844</v>
      </c>
      <c r="V24" s="87">
        <v>5412721.295109245</v>
      </c>
      <c r="W24" s="90">
        <v>8525108.3482423294</v>
      </c>
      <c r="X24" s="105">
        <v>1933802.2300913956</v>
      </c>
      <c r="Y24" s="91">
        <v>10458910.578333724</v>
      </c>
      <c r="Z24" s="209">
        <v>2616359</v>
      </c>
      <c r="AA24" s="115">
        <f t="shared" si="11"/>
        <v>13075269.578333724</v>
      </c>
      <c r="AB24" s="109">
        <v>350399.46941999992</v>
      </c>
      <c r="AC24" s="110">
        <v>13425669.047753723</v>
      </c>
      <c r="AD24" s="116">
        <v>793.93221071915264</v>
      </c>
      <c r="AE24" s="86">
        <v>815.20851586336289</v>
      </c>
      <c r="AF24" s="94">
        <v>5</v>
      </c>
      <c r="AG24" s="94">
        <v>5</v>
      </c>
    </row>
    <row r="25" spans="1:33">
      <c r="A25" s="84">
        <v>69</v>
      </c>
      <c r="B25" s="85" t="s">
        <v>38</v>
      </c>
      <c r="C25" s="102">
        <v>6492</v>
      </c>
      <c r="D25" s="87">
        <v>447686.83683629194</v>
      </c>
      <c r="E25" s="110">
        <v>3200146.8874098072</v>
      </c>
      <c r="F25" s="90">
        <v>3647833.7242460991</v>
      </c>
      <c r="G25" s="105">
        <v>850701.09413809865</v>
      </c>
      <c r="H25" s="91">
        <v>4498534.8183841975</v>
      </c>
      <c r="I25" s="107">
        <v>683940</v>
      </c>
      <c r="J25" s="96">
        <v>5182474.8183841975</v>
      </c>
      <c r="K25" s="93">
        <v>798.28632445844073</v>
      </c>
      <c r="L25" s="94">
        <v>17</v>
      </c>
      <c r="M25" s="94">
        <v>17</v>
      </c>
      <c r="N25" s="119">
        <f t="shared" si="8"/>
        <v>274282.70890775602</v>
      </c>
      <c r="O25" s="98">
        <f t="shared" si="9"/>
        <v>5.5882635151584127E-2</v>
      </c>
      <c r="P25" s="121">
        <f t="shared" si="10"/>
        <v>49.858128441905023</v>
      </c>
      <c r="R25" s="84">
        <v>69</v>
      </c>
      <c r="S25" s="85" t="s">
        <v>38</v>
      </c>
      <c r="T25" s="102">
        <v>6558</v>
      </c>
      <c r="U25" s="87">
        <v>211183.4131551981</v>
      </c>
      <c r="V25" s="87">
        <v>3234088.2893262082</v>
      </c>
      <c r="W25" s="90">
        <v>3445271.7024814063</v>
      </c>
      <c r="X25" s="105">
        <v>778980.40699503571</v>
      </c>
      <c r="Y25" s="91">
        <v>4224252.1094764415</v>
      </c>
      <c r="Z25" s="209">
        <v>683940</v>
      </c>
      <c r="AA25" s="115">
        <f t="shared" si="11"/>
        <v>4908192.1094764415</v>
      </c>
      <c r="AB25" s="109">
        <v>36588.498900000006</v>
      </c>
      <c r="AC25" s="110">
        <v>4944780.6083764415</v>
      </c>
      <c r="AD25" s="116">
        <v>748.42819601653571</v>
      </c>
      <c r="AE25" s="86">
        <v>754.00741207326041</v>
      </c>
      <c r="AF25" s="94">
        <v>17</v>
      </c>
      <c r="AG25" s="94">
        <v>17</v>
      </c>
    </row>
    <row r="26" spans="1:33">
      <c r="A26" s="84">
        <v>71</v>
      </c>
      <c r="B26" s="85" t="s">
        <v>39</v>
      </c>
      <c r="C26" s="102">
        <v>6365</v>
      </c>
      <c r="D26" s="87">
        <v>4079961.8534739767</v>
      </c>
      <c r="E26" s="110">
        <v>4189835.8188017155</v>
      </c>
      <c r="F26" s="90">
        <v>8269797.6722756922</v>
      </c>
      <c r="G26" s="105">
        <v>995901.78773142037</v>
      </c>
      <c r="H26" s="91">
        <v>9265699.4600071125</v>
      </c>
      <c r="I26" s="107">
        <v>801070</v>
      </c>
      <c r="J26" s="96">
        <v>10066769.460007112</v>
      </c>
      <c r="K26" s="93">
        <v>1581.5820047143932</v>
      </c>
      <c r="L26" s="94">
        <v>17</v>
      </c>
      <c r="M26" s="94">
        <v>17</v>
      </c>
      <c r="N26" s="119">
        <f t="shared" si="8"/>
        <v>295541.61679130793</v>
      </c>
      <c r="O26" s="98">
        <f t="shared" si="9"/>
        <v>3.0246108425002437E-2</v>
      </c>
      <c r="P26" s="121">
        <f t="shared" si="10"/>
        <v>72.045801529501432</v>
      </c>
      <c r="R26" s="84">
        <v>71</v>
      </c>
      <c r="S26" s="85" t="s">
        <v>39</v>
      </c>
      <c r="T26" s="102">
        <v>6473</v>
      </c>
      <c r="U26" s="87">
        <v>4049476.2247081208</v>
      </c>
      <c r="V26" s="87">
        <v>3990859.5010169088</v>
      </c>
      <c r="W26" s="90">
        <v>8040335.7257250296</v>
      </c>
      <c r="X26" s="105">
        <v>929822.11749077449</v>
      </c>
      <c r="Y26" s="91">
        <v>8970157.8432158045</v>
      </c>
      <c r="Z26" s="209">
        <v>801070</v>
      </c>
      <c r="AA26" s="115">
        <f t="shared" si="11"/>
        <v>9771227.8432158045</v>
      </c>
      <c r="AB26" s="109">
        <v>-11835.004199999996</v>
      </c>
      <c r="AC26" s="110">
        <v>9759392.8390158042</v>
      </c>
      <c r="AD26" s="116">
        <v>1509.5362031848917</v>
      </c>
      <c r="AE26" s="86">
        <v>1507.7078385626146</v>
      </c>
      <c r="AF26" s="94">
        <v>17</v>
      </c>
      <c r="AG26" s="94">
        <v>17</v>
      </c>
    </row>
    <row r="27" spans="1:33">
      <c r="A27" s="84">
        <v>72</v>
      </c>
      <c r="B27" s="85" t="s">
        <v>40</v>
      </c>
      <c r="C27" s="102">
        <v>927</v>
      </c>
      <c r="D27" s="87">
        <v>1090299.3379892949</v>
      </c>
      <c r="E27" s="110">
        <v>385943.82172545913</v>
      </c>
      <c r="F27" s="90">
        <v>1476243.159714754</v>
      </c>
      <c r="G27" s="105">
        <v>114668.50086729118</v>
      </c>
      <c r="H27" s="91">
        <v>1590911.6605820451</v>
      </c>
      <c r="I27" s="107">
        <v>-244162</v>
      </c>
      <c r="J27" s="96">
        <v>1346749.6605820451</v>
      </c>
      <c r="K27" s="93">
        <v>1452.8043803474056</v>
      </c>
      <c r="L27" s="94">
        <v>17</v>
      </c>
      <c r="M27" s="94">
        <v>17</v>
      </c>
      <c r="N27" s="119">
        <f t="shared" si="8"/>
        <v>-48004.424740232993</v>
      </c>
      <c r="O27" s="98">
        <f t="shared" si="9"/>
        <v>-3.4417841285003928E-2</v>
      </c>
      <c r="P27" s="121">
        <f t="shared" si="10"/>
        <v>-18.455203325883531</v>
      </c>
      <c r="R27" s="84">
        <v>72</v>
      </c>
      <c r="S27" s="85" t="s">
        <v>40</v>
      </c>
      <c r="T27" s="102">
        <v>948</v>
      </c>
      <c r="U27" s="87">
        <v>1163777.4965679941</v>
      </c>
      <c r="V27" s="87">
        <v>366875.2433164253</v>
      </c>
      <c r="W27" s="90">
        <v>1530652.7398844194</v>
      </c>
      <c r="X27" s="105">
        <v>108263.34543785875</v>
      </c>
      <c r="Y27" s="91">
        <v>1638916.0853222781</v>
      </c>
      <c r="Z27" s="209">
        <v>-244162</v>
      </c>
      <c r="AA27" s="115">
        <f t="shared" si="11"/>
        <v>1394754.0853222781</v>
      </c>
      <c r="AB27" s="109">
        <v>-25003.53</v>
      </c>
      <c r="AC27" s="110">
        <v>1369750.5553222781</v>
      </c>
      <c r="AD27" s="116">
        <v>1471.2595836732892</v>
      </c>
      <c r="AE27" s="86">
        <v>1444.8845520277196</v>
      </c>
      <c r="AF27" s="94">
        <v>17</v>
      </c>
      <c r="AG27" s="94">
        <v>17</v>
      </c>
    </row>
    <row r="28" spans="1:33">
      <c r="A28" s="84">
        <v>74</v>
      </c>
      <c r="B28" s="85" t="s">
        <v>41</v>
      </c>
      <c r="C28" s="102">
        <v>985</v>
      </c>
      <c r="D28" s="87">
        <v>839783.55035617203</v>
      </c>
      <c r="E28" s="110">
        <v>572835.82099685341</v>
      </c>
      <c r="F28" s="90">
        <v>1412619.3713530255</v>
      </c>
      <c r="G28" s="105">
        <v>222518.10660809153</v>
      </c>
      <c r="H28" s="91">
        <v>1635137.4779611172</v>
      </c>
      <c r="I28" s="107">
        <v>-288847</v>
      </c>
      <c r="J28" s="96">
        <v>1346290.4779611172</v>
      </c>
      <c r="K28" s="93">
        <v>1366.7923634123017</v>
      </c>
      <c r="L28" s="94">
        <v>16</v>
      </c>
      <c r="M28" s="94">
        <v>16</v>
      </c>
      <c r="N28" s="119">
        <f t="shared" si="8"/>
        <v>16700.342860251898</v>
      </c>
      <c r="O28" s="98">
        <f t="shared" si="9"/>
        <v>1.2560519531069609E-2</v>
      </c>
      <c r="P28" s="121">
        <f t="shared" si="10"/>
        <v>54.265082957350842</v>
      </c>
      <c r="R28" s="84">
        <v>74</v>
      </c>
      <c r="S28" s="85" t="s">
        <v>41</v>
      </c>
      <c r="T28" s="102">
        <v>1013</v>
      </c>
      <c r="U28" s="87">
        <v>844645.13349972211</v>
      </c>
      <c r="V28" s="87">
        <v>567262.96098241222</v>
      </c>
      <c r="W28" s="90">
        <v>1411908.0944821343</v>
      </c>
      <c r="X28" s="105">
        <v>206529.04061873088</v>
      </c>
      <c r="Y28" s="91">
        <v>1618437.1351008653</v>
      </c>
      <c r="Z28" s="209">
        <v>-288847</v>
      </c>
      <c r="AA28" s="115">
        <f t="shared" si="11"/>
        <v>1329590.1351008653</v>
      </c>
      <c r="AB28" s="109">
        <v>48423.503100000002</v>
      </c>
      <c r="AC28" s="110">
        <v>1378013.6382008654</v>
      </c>
      <c r="AD28" s="116">
        <v>1312.5272804549509</v>
      </c>
      <c r="AE28" s="86">
        <v>1360.3293565655138</v>
      </c>
      <c r="AF28" s="94">
        <v>16</v>
      </c>
      <c r="AG28" s="94">
        <v>16</v>
      </c>
    </row>
    <row r="29" spans="1:33">
      <c r="A29" s="84">
        <v>75</v>
      </c>
      <c r="B29" s="85" t="s">
        <v>42</v>
      </c>
      <c r="C29" s="102">
        <v>19311</v>
      </c>
      <c r="D29" s="87">
        <v>-1145640.3836555006</v>
      </c>
      <c r="E29" s="110">
        <v>3012893.135910016</v>
      </c>
      <c r="F29" s="90">
        <v>1867252.7522545154</v>
      </c>
      <c r="G29" s="105">
        <v>1744980.6358161434</v>
      </c>
      <c r="H29" s="91">
        <v>3612233.3880706588</v>
      </c>
      <c r="I29" s="107">
        <v>-1622547</v>
      </c>
      <c r="J29" s="96">
        <v>1989686.3880706588</v>
      </c>
      <c r="K29" s="93">
        <v>103.03383501997094</v>
      </c>
      <c r="L29" s="94">
        <v>8</v>
      </c>
      <c r="M29" s="94">
        <v>8</v>
      </c>
      <c r="N29" s="119">
        <f t="shared" si="8"/>
        <v>3609813.521217064</v>
      </c>
      <c r="O29" s="98">
        <f t="shared" si="9"/>
        <v>-2.2281050958059954</v>
      </c>
      <c r="P29" s="121">
        <f t="shared" si="10"/>
        <v>185.9726664496016</v>
      </c>
      <c r="R29" s="84">
        <v>75</v>
      </c>
      <c r="S29" s="85" t="s">
        <v>42</v>
      </c>
      <c r="T29" s="102">
        <v>19534</v>
      </c>
      <c r="U29" s="87">
        <v>-1510394.7144577308</v>
      </c>
      <c r="V29" s="87">
        <v>-92688.728919482513</v>
      </c>
      <c r="W29" s="90">
        <v>-1603083.4433772133</v>
      </c>
      <c r="X29" s="105">
        <v>1605503.3102308079</v>
      </c>
      <c r="Y29" s="91">
        <v>2419.8668535945471</v>
      </c>
      <c r="Z29" s="209">
        <v>-1622547</v>
      </c>
      <c r="AA29" s="115">
        <f t="shared" si="11"/>
        <v>-1620127.1331464055</v>
      </c>
      <c r="AB29" s="109">
        <v>-7067.6644800000358</v>
      </c>
      <c r="AC29" s="110">
        <v>-1627194.7976264055</v>
      </c>
      <c r="AD29" s="116">
        <v>-82.938831429630667</v>
      </c>
      <c r="AE29" s="86">
        <v>-83.300644907668968</v>
      </c>
      <c r="AF29" s="94">
        <v>8</v>
      </c>
      <c r="AG29" s="94">
        <v>8</v>
      </c>
    </row>
    <row r="30" spans="1:33">
      <c r="A30" s="84">
        <v>77</v>
      </c>
      <c r="B30" s="85" t="s">
        <v>43</v>
      </c>
      <c r="C30" s="102">
        <v>4509</v>
      </c>
      <c r="D30" s="87">
        <v>509235.27651788178</v>
      </c>
      <c r="E30" s="110">
        <v>2365104.721047218</v>
      </c>
      <c r="F30" s="90">
        <v>2874339.9975651</v>
      </c>
      <c r="G30" s="105">
        <v>791235.4766919316</v>
      </c>
      <c r="H30" s="91">
        <v>3665575.4742570315</v>
      </c>
      <c r="I30" s="107">
        <v>352696</v>
      </c>
      <c r="J30" s="96">
        <v>4018271.4742570315</v>
      </c>
      <c r="K30" s="93">
        <v>891.16688273609032</v>
      </c>
      <c r="L30" s="94">
        <v>13</v>
      </c>
      <c r="M30" s="94">
        <v>13</v>
      </c>
      <c r="N30" s="119">
        <f t="shared" si="8"/>
        <v>-409490.76629697718</v>
      </c>
      <c r="O30" s="98">
        <f t="shared" si="9"/>
        <v>-9.2482555306705225E-2</v>
      </c>
      <c r="P30" s="121">
        <f t="shared" si="10"/>
        <v>-82.181598370528377</v>
      </c>
      <c r="R30" s="84">
        <v>77</v>
      </c>
      <c r="S30" s="85" t="s">
        <v>43</v>
      </c>
      <c r="T30" s="102">
        <v>4549</v>
      </c>
      <c r="U30" s="87">
        <v>680488.88104942581</v>
      </c>
      <c r="V30" s="87">
        <v>2655370.6859034211</v>
      </c>
      <c r="W30" s="90">
        <v>3335859.5669528469</v>
      </c>
      <c r="X30" s="105">
        <v>739206.67360116122</v>
      </c>
      <c r="Y30" s="91">
        <v>4075066.2405540082</v>
      </c>
      <c r="Z30" s="209">
        <v>352696</v>
      </c>
      <c r="AA30" s="115">
        <f t="shared" si="11"/>
        <v>4427762.2405540086</v>
      </c>
      <c r="AB30" s="109">
        <v>2775.3918300000369</v>
      </c>
      <c r="AC30" s="110">
        <v>4430537.6323840087</v>
      </c>
      <c r="AD30" s="116">
        <v>973.34848110661869</v>
      </c>
      <c r="AE30" s="86">
        <v>973.95859142317181</v>
      </c>
      <c r="AF30" s="94">
        <v>13</v>
      </c>
      <c r="AG30" s="94">
        <v>13</v>
      </c>
    </row>
    <row r="31" spans="1:33">
      <c r="A31" s="84">
        <v>78</v>
      </c>
      <c r="B31" s="85" t="s">
        <v>44</v>
      </c>
      <c r="C31" s="102">
        <v>7702</v>
      </c>
      <c r="D31" s="87">
        <v>-1356704.8753888621</v>
      </c>
      <c r="E31" s="110">
        <v>-42530.239781621407</v>
      </c>
      <c r="F31" s="90">
        <v>-1399235.1151704835</v>
      </c>
      <c r="G31" s="105">
        <v>687735.68224470445</v>
      </c>
      <c r="H31" s="91">
        <v>-711499.43292577902</v>
      </c>
      <c r="I31" s="107">
        <v>-111844</v>
      </c>
      <c r="J31" s="96">
        <v>-823343.43292577902</v>
      </c>
      <c r="K31" s="93">
        <v>-106.89995234040236</v>
      </c>
      <c r="L31" s="94">
        <v>1</v>
      </c>
      <c r="M31" s="95">
        <v>33</v>
      </c>
      <c r="N31" s="119">
        <f t="shared" si="8"/>
        <v>237886.64345811761</v>
      </c>
      <c r="O31" s="98">
        <f t="shared" si="9"/>
        <v>-0.22416123397925905</v>
      </c>
      <c r="P31" s="121">
        <f t="shared" si="10"/>
        <v>30.547279415056323</v>
      </c>
      <c r="R31" s="84">
        <v>78</v>
      </c>
      <c r="S31" s="85" t="s">
        <v>44</v>
      </c>
      <c r="T31" s="102">
        <v>7721</v>
      </c>
      <c r="U31" s="87">
        <v>-1481407.7488994149</v>
      </c>
      <c r="V31" s="87">
        <v>-100723.51854938859</v>
      </c>
      <c r="W31" s="90">
        <v>-1582131.2674488034</v>
      </c>
      <c r="X31" s="105">
        <v>632745.19106490666</v>
      </c>
      <c r="Y31" s="91">
        <v>-949386.07638389675</v>
      </c>
      <c r="Z31" s="209">
        <v>-111844</v>
      </c>
      <c r="AA31" s="115">
        <f t="shared" si="11"/>
        <v>-1061230.0763838966</v>
      </c>
      <c r="AB31" s="109">
        <v>45464.75205000001</v>
      </c>
      <c r="AC31" s="110">
        <v>-1015765.3243338966</v>
      </c>
      <c r="AD31" s="116">
        <v>-137.44723175545869</v>
      </c>
      <c r="AE31" s="86">
        <v>-131.55877792175841</v>
      </c>
      <c r="AF31" s="94">
        <v>1</v>
      </c>
      <c r="AG31" s="95">
        <v>33</v>
      </c>
    </row>
    <row r="32" spans="1:33">
      <c r="A32" s="84">
        <v>79</v>
      </c>
      <c r="B32" s="85" t="s">
        <v>45</v>
      </c>
      <c r="C32" s="102">
        <v>6647</v>
      </c>
      <c r="D32" s="87">
        <v>-599926.18759408686</v>
      </c>
      <c r="E32" s="110">
        <v>-303311.77333421767</v>
      </c>
      <c r="F32" s="90">
        <v>-903237.96092830459</v>
      </c>
      <c r="G32" s="105">
        <v>644866.78150360694</v>
      </c>
      <c r="H32" s="91">
        <v>-258371.17942469765</v>
      </c>
      <c r="I32" s="107">
        <v>-55124</v>
      </c>
      <c r="J32" s="96">
        <v>-313495.17942469765</v>
      </c>
      <c r="K32" s="93">
        <v>-47.163408970166643</v>
      </c>
      <c r="L32" s="94">
        <v>4</v>
      </c>
      <c r="M32" s="94">
        <v>4</v>
      </c>
      <c r="N32" s="119">
        <f t="shared" si="8"/>
        <v>336504.18624134385</v>
      </c>
      <c r="O32" s="98">
        <f t="shared" si="9"/>
        <v>-0.51769925328547772</v>
      </c>
      <c r="P32" s="121">
        <f t="shared" si="10"/>
        <v>49.808001691632782</v>
      </c>
      <c r="R32" s="84">
        <v>79</v>
      </c>
      <c r="S32" s="85" t="s">
        <v>45</v>
      </c>
      <c r="T32" s="102">
        <v>6703</v>
      </c>
      <c r="U32" s="87">
        <v>-898095.10677376646</v>
      </c>
      <c r="V32" s="87">
        <v>-288177.29764688265</v>
      </c>
      <c r="W32" s="90">
        <v>-1186272.4044206492</v>
      </c>
      <c r="X32" s="105">
        <v>591397.03875460767</v>
      </c>
      <c r="Y32" s="91">
        <v>-594875.3656660415</v>
      </c>
      <c r="Z32" s="209">
        <v>-55124</v>
      </c>
      <c r="AA32" s="115">
        <f t="shared" si="11"/>
        <v>-649999.3656660415</v>
      </c>
      <c r="AB32" s="109">
        <v>53340.864000000089</v>
      </c>
      <c r="AC32" s="110">
        <v>-596658.50166604144</v>
      </c>
      <c r="AD32" s="116">
        <v>-96.971410661799425</v>
      </c>
      <c r="AE32" s="86">
        <v>-89.013650852758687</v>
      </c>
      <c r="AF32" s="94">
        <v>4</v>
      </c>
      <c r="AG32" s="94">
        <v>4</v>
      </c>
    </row>
    <row r="33" spans="1:33">
      <c r="A33" s="84">
        <v>81</v>
      </c>
      <c r="B33" s="85" t="s">
        <v>46</v>
      </c>
      <c r="C33" s="102">
        <v>2482</v>
      </c>
      <c r="D33" s="87">
        <v>-48799.530400593998</v>
      </c>
      <c r="E33" s="110">
        <v>430039.96840449452</v>
      </c>
      <c r="F33" s="90">
        <v>381240.43800390052</v>
      </c>
      <c r="G33" s="105">
        <v>491360.19863831357</v>
      </c>
      <c r="H33" s="91">
        <v>872600.63664221414</v>
      </c>
      <c r="I33" s="107">
        <v>-723321</v>
      </c>
      <c r="J33" s="96">
        <v>149279.63664221414</v>
      </c>
      <c r="K33" s="93">
        <v>60.144897921923508</v>
      </c>
      <c r="L33" s="94">
        <v>7</v>
      </c>
      <c r="M33" s="94">
        <v>7</v>
      </c>
      <c r="N33" s="119">
        <f t="shared" si="8"/>
        <v>-123197.84122977324</v>
      </c>
      <c r="O33" s="98">
        <f t="shared" si="9"/>
        <v>-0.45213953898844</v>
      </c>
      <c r="P33" s="121">
        <f t="shared" si="10"/>
        <v>-47.51115813180521</v>
      </c>
      <c r="R33" s="84">
        <v>81</v>
      </c>
      <c r="S33" s="85" t="s">
        <v>46</v>
      </c>
      <c r="T33" s="102">
        <v>2531</v>
      </c>
      <c r="U33" s="87">
        <v>-157448.02236581218</v>
      </c>
      <c r="V33" s="87">
        <v>693673.22814464103</v>
      </c>
      <c r="W33" s="90">
        <v>536225.20577882882</v>
      </c>
      <c r="X33" s="105">
        <v>459573.27209315856</v>
      </c>
      <c r="Y33" s="91">
        <v>995798.47787198739</v>
      </c>
      <c r="Z33" s="209">
        <v>-723321</v>
      </c>
      <c r="AA33" s="115">
        <f t="shared" si="11"/>
        <v>272477.47787198739</v>
      </c>
      <c r="AB33" s="109">
        <v>-120100.28910000001</v>
      </c>
      <c r="AC33" s="110">
        <v>152377.18877198739</v>
      </c>
      <c r="AD33" s="116">
        <v>107.65605605372872</v>
      </c>
      <c r="AE33" s="86">
        <v>60.204341672061396</v>
      </c>
      <c r="AF33" s="94">
        <v>7</v>
      </c>
      <c r="AG33" s="94">
        <v>7</v>
      </c>
    </row>
    <row r="34" spans="1:33">
      <c r="A34" s="84">
        <v>82</v>
      </c>
      <c r="B34" s="85" t="s">
        <v>47</v>
      </c>
      <c r="C34" s="102">
        <v>9361</v>
      </c>
      <c r="D34" s="87">
        <v>3423342.0825010762</v>
      </c>
      <c r="E34" s="110">
        <v>754548.66648894246</v>
      </c>
      <c r="F34" s="90">
        <v>4177890.7489900189</v>
      </c>
      <c r="G34" s="105">
        <v>738349.50140428625</v>
      </c>
      <c r="H34" s="91">
        <v>4916240.2503943052</v>
      </c>
      <c r="I34" s="107">
        <v>-2034140</v>
      </c>
      <c r="J34" s="96">
        <v>2882100.2503943052</v>
      </c>
      <c r="K34" s="93">
        <v>307.88379984983499</v>
      </c>
      <c r="L34" s="94">
        <v>5</v>
      </c>
      <c r="M34" s="94">
        <v>5</v>
      </c>
      <c r="N34" s="119">
        <f t="shared" si="8"/>
        <v>347145.34240158834</v>
      </c>
      <c r="O34" s="98">
        <f t="shared" si="9"/>
        <v>0.13694339939027653</v>
      </c>
      <c r="P34" s="121">
        <f t="shared" si="10"/>
        <v>37.373191804512487</v>
      </c>
      <c r="R34" s="84">
        <v>82</v>
      </c>
      <c r="S34" s="85" t="s">
        <v>47</v>
      </c>
      <c r="T34" s="102">
        <v>9371</v>
      </c>
      <c r="U34" s="87">
        <v>3382562.5047684177</v>
      </c>
      <c r="V34" s="87">
        <v>490327.33947179036</v>
      </c>
      <c r="W34" s="90">
        <v>3872889.8442402082</v>
      </c>
      <c r="X34" s="105">
        <v>696205.06375250907</v>
      </c>
      <c r="Y34" s="91">
        <v>4569094.9079927169</v>
      </c>
      <c r="Z34" s="209">
        <v>-2034140</v>
      </c>
      <c r="AA34" s="115">
        <f t="shared" si="11"/>
        <v>2534954.9079927169</v>
      </c>
      <c r="AB34" s="109">
        <v>80161.317180000013</v>
      </c>
      <c r="AC34" s="110">
        <v>2615116.2251727171</v>
      </c>
      <c r="AD34" s="116">
        <v>270.5106080453225</v>
      </c>
      <c r="AE34" s="86">
        <v>279.0647983323783</v>
      </c>
      <c r="AF34" s="94">
        <v>5</v>
      </c>
      <c r="AG34" s="94">
        <v>5</v>
      </c>
    </row>
    <row r="35" spans="1:33">
      <c r="A35" s="84">
        <v>86</v>
      </c>
      <c r="B35" s="85" t="s">
        <v>48</v>
      </c>
      <c r="C35" s="102">
        <v>7901</v>
      </c>
      <c r="D35" s="87">
        <v>2140539.3683799026</v>
      </c>
      <c r="E35" s="110">
        <v>2705050.1380287986</v>
      </c>
      <c r="F35" s="90">
        <v>4845589.5064087007</v>
      </c>
      <c r="G35" s="105">
        <v>783822.01470357366</v>
      </c>
      <c r="H35" s="91">
        <v>5629411.5211122744</v>
      </c>
      <c r="I35" s="107">
        <v>-1124940</v>
      </c>
      <c r="J35" s="96">
        <v>4504471.5211122744</v>
      </c>
      <c r="K35" s="93">
        <v>570.11410215317994</v>
      </c>
      <c r="L35" s="94">
        <v>5</v>
      </c>
      <c r="M35" s="94">
        <v>5</v>
      </c>
      <c r="N35" s="119">
        <f t="shared" si="8"/>
        <v>-232132.91419023089</v>
      </c>
      <c r="O35" s="98">
        <f t="shared" si="9"/>
        <v>-4.9008296420134906E-2</v>
      </c>
      <c r="P35" s="121">
        <f t="shared" si="10"/>
        <v>-22.109508162212023</v>
      </c>
      <c r="R35" s="84">
        <v>86</v>
      </c>
      <c r="S35" s="85" t="s">
        <v>48</v>
      </c>
      <c r="T35" s="102">
        <v>7998</v>
      </c>
      <c r="U35" s="87">
        <v>2472031.3305316176</v>
      </c>
      <c r="V35" s="87">
        <v>2656717.1701602526</v>
      </c>
      <c r="W35" s="90">
        <v>5128748.5006918702</v>
      </c>
      <c r="X35" s="105">
        <v>732795.93461063458</v>
      </c>
      <c r="Y35" s="91">
        <v>5861544.4353025053</v>
      </c>
      <c r="Z35" s="209">
        <v>-1124940</v>
      </c>
      <c r="AA35" s="115">
        <f t="shared" si="11"/>
        <v>4736604.4353025053</v>
      </c>
      <c r="AB35" s="109">
        <v>-585832.70790000015</v>
      </c>
      <c r="AC35" s="110">
        <v>4150771.727402505</v>
      </c>
      <c r="AD35" s="116">
        <v>592.22361031539197</v>
      </c>
      <c r="AE35" s="86">
        <v>518.97620997780757</v>
      </c>
      <c r="AF35" s="94">
        <v>5</v>
      </c>
      <c r="AG35" s="94">
        <v>5</v>
      </c>
    </row>
    <row r="36" spans="1:33">
      <c r="A36" s="84">
        <v>90</v>
      </c>
      <c r="B36" s="85" t="s">
        <v>49</v>
      </c>
      <c r="C36" s="102">
        <v>2929</v>
      </c>
      <c r="D36" s="87">
        <v>-244446.98387501948</v>
      </c>
      <c r="E36" s="110">
        <v>888289.33511765522</v>
      </c>
      <c r="F36" s="90">
        <v>643842.35124263575</v>
      </c>
      <c r="G36" s="105">
        <v>553283.38204413035</v>
      </c>
      <c r="H36" s="91">
        <v>1197125.7332867661</v>
      </c>
      <c r="I36" s="107">
        <v>-377625</v>
      </c>
      <c r="J36" s="96">
        <v>819500.7332867661</v>
      </c>
      <c r="K36" s="93">
        <v>279.78857401391809</v>
      </c>
      <c r="L36" s="94">
        <v>12</v>
      </c>
      <c r="M36" s="94">
        <v>12</v>
      </c>
      <c r="N36" s="119">
        <f t="shared" si="8"/>
        <v>9184.8614323197398</v>
      </c>
      <c r="O36" s="98">
        <f t="shared" si="9"/>
        <v>1.1334914878687676E-2</v>
      </c>
      <c r="P36" s="121">
        <f t="shared" si="10"/>
        <v>9.7732884909436279</v>
      </c>
      <c r="R36" s="84">
        <v>90</v>
      </c>
      <c r="S36" s="85" t="s">
        <v>49</v>
      </c>
      <c r="T36" s="102">
        <v>3001</v>
      </c>
      <c r="U36" s="87">
        <v>-152075.97779678646</v>
      </c>
      <c r="V36" s="87">
        <v>821466.77204264642</v>
      </c>
      <c r="W36" s="90">
        <v>669390.79424585996</v>
      </c>
      <c r="X36" s="105">
        <v>518550.07760858641</v>
      </c>
      <c r="Y36" s="91">
        <v>1187940.8718544464</v>
      </c>
      <c r="Z36" s="209">
        <v>-377625</v>
      </c>
      <c r="AA36" s="115">
        <f t="shared" si="11"/>
        <v>810315.87185444636</v>
      </c>
      <c r="AB36" s="109">
        <v>-48423.503099999987</v>
      </c>
      <c r="AC36" s="110">
        <v>761892.36875444639</v>
      </c>
      <c r="AD36" s="116">
        <v>270.01528552297447</v>
      </c>
      <c r="AE36" s="86">
        <v>253.87949641934236</v>
      </c>
      <c r="AF36" s="94">
        <v>12</v>
      </c>
      <c r="AG36" s="94">
        <v>12</v>
      </c>
    </row>
    <row r="37" spans="1:33">
      <c r="A37" s="84">
        <v>91</v>
      </c>
      <c r="B37" s="85" t="s">
        <v>50</v>
      </c>
      <c r="C37" s="102">
        <v>684018</v>
      </c>
      <c r="D37" s="87">
        <v>395683483.19558352</v>
      </c>
      <c r="E37" s="110">
        <v>-59993570.067990564</v>
      </c>
      <c r="F37" s="90">
        <v>335689913.12759298</v>
      </c>
      <c r="G37" s="105">
        <v>73422406.978055447</v>
      </c>
      <c r="H37" s="91">
        <v>409112320.1056484</v>
      </c>
      <c r="I37" s="107">
        <v>55938847</v>
      </c>
      <c r="J37" s="96">
        <v>465051167.1056484</v>
      </c>
      <c r="K37" s="93">
        <v>679.88147549574489</v>
      </c>
      <c r="L37" s="94">
        <v>1</v>
      </c>
      <c r="M37" s="95">
        <v>31</v>
      </c>
      <c r="N37" s="119">
        <f t="shared" si="8"/>
        <v>41896342.897922993</v>
      </c>
      <c r="O37" s="98">
        <f t="shared" si="9"/>
        <v>9.9009488965098522E-2</v>
      </c>
      <c r="P37" s="121">
        <f t="shared" si="10"/>
        <v>52.520727967612288</v>
      </c>
      <c r="R37" s="84">
        <v>91</v>
      </c>
      <c r="S37" s="85" t="s">
        <v>50</v>
      </c>
      <c r="T37" s="102">
        <v>674500</v>
      </c>
      <c r="U37" s="87">
        <v>354853819.86788362</v>
      </c>
      <c r="V37" s="87">
        <v>-59661438.269037366</v>
      </c>
      <c r="W37" s="90">
        <v>295192381.59884626</v>
      </c>
      <c r="X37" s="105">
        <v>72023595.608879149</v>
      </c>
      <c r="Y37" s="91">
        <v>367215977.20772541</v>
      </c>
      <c r="Z37" s="209">
        <v>55938847</v>
      </c>
      <c r="AA37" s="115">
        <f t="shared" si="11"/>
        <v>423154824.20772541</v>
      </c>
      <c r="AB37" s="109">
        <v>-107484712.61542059</v>
      </c>
      <c r="AC37" s="110">
        <v>315670111.59230483</v>
      </c>
      <c r="AD37" s="116">
        <v>627.36074752813261</v>
      </c>
      <c r="AE37" s="86">
        <v>468.00609576323916</v>
      </c>
      <c r="AF37" s="94">
        <v>1</v>
      </c>
      <c r="AG37" s="95">
        <v>31</v>
      </c>
    </row>
    <row r="38" spans="1:33">
      <c r="A38" s="84">
        <v>92</v>
      </c>
      <c r="B38" s="85" t="s">
        <v>51</v>
      </c>
      <c r="C38" s="102">
        <v>251269</v>
      </c>
      <c r="D38" s="87">
        <v>204969582.75674215</v>
      </c>
      <c r="E38" s="110">
        <v>-2398474.254377271</v>
      </c>
      <c r="F38" s="90">
        <v>202571108.50236487</v>
      </c>
      <c r="G38" s="105">
        <v>20195157.702178806</v>
      </c>
      <c r="H38" s="91">
        <v>222766266.20454368</v>
      </c>
      <c r="I38" s="107">
        <v>35006896</v>
      </c>
      <c r="J38" s="96">
        <v>257773162.20454368</v>
      </c>
      <c r="K38" s="93">
        <v>1025.8852552624624</v>
      </c>
      <c r="L38" s="94">
        <v>1</v>
      </c>
      <c r="M38" s="95">
        <v>32</v>
      </c>
      <c r="N38" s="119">
        <f t="shared" si="8"/>
        <v>20716463.843649447</v>
      </c>
      <c r="O38" s="98">
        <f t="shared" si="9"/>
        <v>8.7390333143469251E-2</v>
      </c>
      <c r="P38" s="121">
        <f t="shared" si="10"/>
        <v>67.859777229564997</v>
      </c>
      <c r="R38" s="84">
        <v>92</v>
      </c>
      <c r="S38" s="85" t="s">
        <v>51</v>
      </c>
      <c r="T38" s="102">
        <v>247443</v>
      </c>
      <c r="U38" s="87">
        <v>186716848.28324309</v>
      </c>
      <c r="V38" s="87">
        <v>-4106519.3348600878</v>
      </c>
      <c r="W38" s="90">
        <v>182610328.948383</v>
      </c>
      <c r="X38" s="105">
        <v>19439473.412511222</v>
      </c>
      <c r="Y38" s="91">
        <v>202049802.36089423</v>
      </c>
      <c r="Z38" s="209">
        <v>35006896</v>
      </c>
      <c r="AA38" s="115">
        <f t="shared" si="11"/>
        <v>237056698.36089423</v>
      </c>
      <c r="AB38" s="109">
        <v>-6029814.6229559956</v>
      </c>
      <c r="AC38" s="110">
        <v>231026883.73793823</v>
      </c>
      <c r="AD38" s="116">
        <v>958.02547803289735</v>
      </c>
      <c r="AE38" s="86">
        <v>933.65697852813867</v>
      </c>
      <c r="AF38" s="94">
        <v>1</v>
      </c>
      <c r="AG38" s="95">
        <v>32</v>
      </c>
    </row>
    <row r="39" spans="1:33">
      <c r="A39" s="84">
        <v>97</v>
      </c>
      <c r="B39" s="85" t="s">
        <v>52</v>
      </c>
      <c r="C39" s="102">
        <v>2059</v>
      </c>
      <c r="D39" s="87">
        <v>269000.80186743016</v>
      </c>
      <c r="E39" s="110">
        <v>214601.94066887748</v>
      </c>
      <c r="F39" s="90">
        <v>483602.74253630766</v>
      </c>
      <c r="G39" s="105">
        <v>370969.03282891575</v>
      </c>
      <c r="H39" s="91">
        <v>854571.77536522341</v>
      </c>
      <c r="I39" s="107">
        <v>-539473</v>
      </c>
      <c r="J39" s="96">
        <v>315098.77536522341</v>
      </c>
      <c r="K39" s="93">
        <v>153.0348593323086</v>
      </c>
      <c r="L39" s="94">
        <v>10</v>
      </c>
      <c r="M39" s="94">
        <v>10</v>
      </c>
      <c r="N39" s="119">
        <f t="shared" si="8"/>
        <v>54777.376439177431</v>
      </c>
      <c r="O39" s="98">
        <f t="shared" si="9"/>
        <v>0.2104221038499374</v>
      </c>
      <c r="P39" s="121">
        <f t="shared" si="10"/>
        <v>26.787818146059337</v>
      </c>
      <c r="R39" s="84">
        <v>97</v>
      </c>
      <c r="S39" s="85" t="s">
        <v>52</v>
      </c>
      <c r="T39" s="102">
        <v>2062</v>
      </c>
      <c r="U39" s="87">
        <v>144066.82946932869</v>
      </c>
      <c r="V39" s="87">
        <v>303754.22466936085</v>
      </c>
      <c r="W39" s="90">
        <v>447821.05413868953</v>
      </c>
      <c r="X39" s="105">
        <v>351973.3447873565</v>
      </c>
      <c r="Y39" s="91">
        <v>799794.39892604598</v>
      </c>
      <c r="Z39" s="209">
        <v>-539473</v>
      </c>
      <c r="AA39" s="115">
        <f t="shared" si="11"/>
        <v>260321.39892604598</v>
      </c>
      <c r="AB39" s="109">
        <v>35721.709860000017</v>
      </c>
      <c r="AC39" s="110">
        <v>296043.10878604598</v>
      </c>
      <c r="AD39" s="116">
        <v>126.24704118624926</v>
      </c>
      <c r="AE39" s="86">
        <v>143.57085780118621</v>
      </c>
      <c r="AF39" s="94">
        <v>10</v>
      </c>
      <c r="AG39" s="94">
        <v>10</v>
      </c>
    </row>
    <row r="40" spans="1:33">
      <c r="A40" s="84">
        <v>98</v>
      </c>
      <c r="B40" s="85" t="s">
        <v>53</v>
      </c>
      <c r="C40" s="102">
        <v>22849</v>
      </c>
      <c r="D40" s="87">
        <v>14526946.520762008</v>
      </c>
      <c r="E40" s="110">
        <v>6806095.468114417</v>
      </c>
      <c r="F40" s="90">
        <v>21333041.988876425</v>
      </c>
      <c r="G40" s="105">
        <v>2007751.8467076276</v>
      </c>
      <c r="H40" s="91">
        <v>23340793.835584052</v>
      </c>
      <c r="I40" s="107">
        <v>-5195002</v>
      </c>
      <c r="J40" s="96">
        <v>18145791.835584052</v>
      </c>
      <c r="K40" s="93">
        <v>794.16131277447823</v>
      </c>
      <c r="L40" s="94">
        <v>7</v>
      </c>
      <c r="M40" s="94">
        <v>7</v>
      </c>
      <c r="N40" s="119">
        <f t="shared" si="8"/>
        <v>-273875.45775610209</v>
      </c>
      <c r="O40" s="98">
        <f t="shared" si="9"/>
        <v>-1.4868643032174906E-2</v>
      </c>
      <c r="P40" s="121">
        <f t="shared" si="10"/>
        <v>-10.718184421945352</v>
      </c>
      <c r="R40" s="84">
        <v>98</v>
      </c>
      <c r="S40" s="85" t="s">
        <v>53</v>
      </c>
      <c r="T40" s="102">
        <v>22885</v>
      </c>
      <c r="U40" s="87">
        <v>15442748.576127321</v>
      </c>
      <c r="V40" s="87">
        <v>6279039.7376398472</v>
      </c>
      <c r="W40" s="90">
        <v>21721788.313767169</v>
      </c>
      <c r="X40" s="105">
        <v>1892880.9795729837</v>
      </c>
      <c r="Y40" s="91">
        <v>23614669.293340154</v>
      </c>
      <c r="Z40" s="209">
        <v>-5195002</v>
      </c>
      <c r="AA40" s="115">
        <f t="shared" si="11"/>
        <v>18419667.293340154</v>
      </c>
      <c r="AB40" s="109">
        <v>-2572437.3435389996</v>
      </c>
      <c r="AC40" s="110">
        <v>15847229.949801154</v>
      </c>
      <c r="AD40" s="116">
        <v>804.87949719642359</v>
      </c>
      <c r="AE40" s="86">
        <v>692.47235961551905</v>
      </c>
      <c r="AF40" s="94">
        <v>7</v>
      </c>
      <c r="AG40" s="94">
        <v>7</v>
      </c>
    </row>
    <row r="41" spans="1:33">
      <c r="A41" s="84">
        <v>102</v>
      </c>
      <c r="B41" s="85" t="s">
        <v>54</v>
      </c>
      <c r="C41" s="102">
        <v>9555</v>
      </c>
      <c r="D41" s="87">
        <v>2116669.7190793063</v>
      </c>
      <c r="E41" s="110">
        <v>4144198.2641316624</v>
      </c>
      <c r="F41" s="90">
        <v>6260867.9832109688</v>
      </c>
      <c r="G41" s="105">
        <v>1527964.0238848082</v>
      </c>
      <c r="H41" s="91">
        <v>7788832.0070957765</v>
      </c>
      <c r="I41" s="107">
        <v>1074556</v>
      </c>
      <c r="J41" s="96">
        <v>8863388.0070957765</v>
      </c>
      <c r="K41" s="93">
        <v>927.6177924747019</v>
      </c>
      <c r="L41" s="94">
        <v>4</v>
      </c>
      <c r="M41" s="94">
        <v>4</v>
      </c>
      <c r="N41" s="119">
        <f t="shared" si="8"/>
        <v>299463.35239091329</v>
      </c>
      <c r="O41" s="98">
        <f t="shared" si="9"/>
        <v>3.4968004094523837E-2</v>
      </c>
      <c r="P41" s="121">
        <f t="shared" si="10"/>
        <v>39.796451534948346</v>
      </c>
      <c r="R41" s="84">
        <v>102</v>
      </c>
      <c r="S41" s="85" t="s">
        <v>54</v>
      </c>
      <c r="T41" s="102">
        <v>9646</v>
      </c>
      <c r="U41" s="87">
        <v>2066654.8969129708</v>
      </c>
      <c r="V41" s="87">
        <v>3982234.5564156026</v>
      </c>
      <c r="W41" s="90">
        <v>6048889.4533285731</v>
      </c>
      <c r="X41" s="105">
        <v>1440479.2013762896</v>
      </c>
      <c r="Y41" s="91">
        <v>7489368.6547048632</v>
      </c>
      <c r="Z41" s="209">
        <v>1074556</v>
      </c>
      <c r="AA41" s="115">
        <f t="shared" si="11"/>
        <v>8563924.6547048632</v>
      </c>
      <c r="AB41" s="109">
        <v>217247.33766000011</v>
      </c>
      <c r="AC41" s="110">
        <v>8781171.9923648629</v>
      </c>
      <c r="AD41" s="116">
        <v>887.82134093975355</v>
      </c>
      <c r="AE41" s="86">
        <v>910.34335396691506</v>
      </c>
      <c r="AF41" s="94">
        <v>4</v>
      </c>
      <c r="AG41" s="94">
        <v>4</v>
      </c>
    </row>
    <row r="42" spans="1:33">
      <c r="A42" s="84">
        <v>103</v>
      </c>
      <c r="B42" s="85" t="s">
        <v>55</v>
      </c>
      <c r="C42" s="102">
        <v>2094</v>
      </c>
      <c r="D42" s="87">
        <v>262445.08347148763</v>
      </c>
      <c r="E42" s="110">
        <v>1168131.8849938537</v>
      </c>
      <c r="F42" s="90">
        <v>1430576.9684653413</v>
      </c>
      <c r="G42" s="105">
        <v>369718.04728867603</v>
      </c>
      <c r="H42" s="91">
        <v>1800295.0157540173</v>
      </c>
      <c r="I42" s="107">
        <v>-547163</v>
      </c>
      <c r="J42" s="96">
        <v>1253132.0157540173</v>
      </c>
      <c r="K42" s="93">
        <v>598.43935804871887</v>
      </c>
      <c r="L42" s="94">
        <v>5</v>
      </c>
      <c r="M42" s="94">
        <v>5</v>
      </c>
      <c r="N42" s="119">
        <f t="shared" si="8"/>
        <v>-109831.35139450058</v>
      </c>
      <c r="O42" s="98">
        <f t="shared" si="9"/>
        <v>-8.0582761093778252E-2</v>
      </c>
      <c r="P42" s="121">
        <f t="shared" si="10"/>
        <v>-42.955167668230729</v>
      </c>
      <c r="R42" s="84">
        <v>103</v>
      </c>
      <c r="S42" s="85" t="s">
        <v>55</v>
      </c>
      <c r="T42" s="102">
        <v>2125</v>
      </c>
      <c r="U42" s="87">
        <v>430658.77888175414</v>
      </c>
      <c r="V42" s="87">
        <v>1131983.2281112976</v>
      </c>
      <c r="W42" s="90">
        <v>1562642.0069930516</v>
      </c>
      <c r="X42" s="105">
        <v>347484.36015546625</v>
      </c>
      <c r="Y42" s="91">
        <v>1910126.3671485179</v>
      </c>
      <c r="Z42" s="209">
        <v>-547163</v>
      </c>
      <c r="AA42" s="115">
        <f t="shared" si="11"/>
        <v>1362963.3671485179</v>
      </c>
      <c r="AB42" s="109">
        <v>-24920.184899999993</v>
      </c>
      <c r="AC42" s="110">
        <v>1338043.1822485179</v>
      </c>
      <c r="AD42" s="116">
        <v>641.3945257169496</v>
      </c>
      <c r="AE42" s="86">
        <v>629.66737988165551</v>
      </c>
      <c r="AF42" s="94">
        <v>5</v>
      </c>
      <c r="AG42" s="94">
        <v>5</v>
      </c>
    </row>
    <row r="43" spans="1:33">
      <c r="A43" s="84">
        <v>105</v>
      </c>
      <c r="B43" s="85" t="s">
        <v>56</v>
      </c>
      <c r="C43" s="102">
        <v>2002</v>
      </c>
      <c r="D43" s="87">
        <v>1880592.9084086474</v>
      </c>
      <c r="E43" s="110">
        <v>1106279.1210337044</v>
      </c>
      <c r="F43" s="90">
        <v>2986872.0294423518</v>
      </c>
      <c r="G43" s="105">
        <v>386044.70679849142</v>
      </c>
      <c r="H43" s="91">
        <v>3372916.7362408433</v>
      </c>
      <c r="I43" s="107">
        <v>-485611</v>
      </c>
      <c r="J43" s="96">
        <v>2887305.7362408433</v>
      </c>
      <c r="K43" s="93">
        <v>1442.2106574629588</v>
      </c>
      <c r="L43" s="94">
        <v>18</v>
      </c>
      <c r="M43" s="94">
        <v>18</v>
      </c>
      <c r="N43" s="119">
        <f t="shared" si="8"/>
        <v>-84949.308495586738</v>
      </c>
      <c r="O43" s="98">
        <f t="shared" si="9"/>
        <v>-2.8580760135649721E-2</v>
      </c>
      <c r="P43" s="121">
        <f t="shared" si="10"/>
        <v>1.4665737322607129</v>
      </c>
      <c r="R43" s="84">
        <v>105</v>
      </c>
      <c r="S43" s="85" t="s">
        <v>56</v>
      </c>
      <c r="T43" s="102">
        <v>2063</v>
      </c>
      <c r="U43" s="87">
        <v>2081284.7998079809</v>
      </c>
      <c r="V43" s="87">
        <v>1015450.043168533</v>
      </c>
      <c r="W43" s="90">
        <v>3096734.8429765138</v>
      </c>
      <c r="X43" s="105">
        <v>361131.20175991615</v>
      </c>
      <c r="Y43" s="91">
        <v>3457866.04473643</v>
      </c>
      <c r="Z43" s="209">
        <v>-485611</v>
      </c>
      <c r="AA43" s="115">
        <f t="shared" si="11"/>
        <v>2972255.04473643</v>
      </c>
      <c r="AB43" s="109">
        <v>-33504.730200000005</v>
      </c>
      <c r="AC43" s="110">
        <v>2938750.3145364299</v>
      </c>
      <c r="AD43" s="116">
        <v>1440.7440837306981</v>
      </c>
      <c r="AE43" s="86">
        <v>1424.5033032168831</v>
      </c>
      <c r="AF43" s="94">
        <v>18</v>
      </c>
      <c r="AG43" s="94">
        <v>18</v>
      </c>
    </row>
    <row r="44" spans="1:33">
      <c r="A44" s="84">
        <v>106</v>
      </c>
      <c r="B44" s="85" t="s">
        <v>57</v>
      </c>
      <c r="C44" s="102">
        <v>47031</v>
      </c>
      <c r="D44" s="87">
        <v>13064306.382023897</v>
      </c>
      <c r="E44" s="110">
        <v>-11274.350671232371</v>
      </c>
      <c r="F44" s="90">
        <v>13053032.031352665</v>
      </c>
      <c r="G44" s="105">
        <v>3906344.7738615233</v>
      </c>
      <c r="H44" s="91">
        <v>16959376.805214189</v>
      </c>
      <c r="I44" s="107">
        <v>-438732</v>
      </c>
      <c r="J44" s="96">
        <v>16520644.805214189</v>
      </c>
      <c r="K44" s="93">
        <v>351.27139132092003</v>
      </c>
      <c r="L44" s="94">
        <v>1</v>
      </c>
      <c r="M44" s="95">
        <v>35</v>
      </c>
      <c r="N44" s="119">
        <f t="shared" si="8"/>
        <v>573153.37720123306</v>
      </c>
      <c r="O44" s="98">
        <f t="shared" si="9"/>
        <v>3.594003356505629E-2</v>
      </c>
      <c r="P44" s="121">
        <f t="shared" si="10"/>
        <v>11.246841140477045</v>
      </c>
      <c r="R44" s="84">
        <v>106</v>
      </c>
      <c r="S44" s="85" t="s">
        <v>57</v>
      </c>
      <c r="T44" s="102">
        <v>46901</v>
      </c>
      <c r="U44" s="87">
        <v>12773685.970555173</v>
      </c>
      <c r="V44" s="87">
        <v>-136556.22956492784</v>
      </c>
      <c r="W44" s="90">
        <v>12637129.740990246</v>
      </c>
      <c r="X44" s="105">
        <v>3749093.6870227093</v>
      </c>
      <c r="Y44" s="91">
        <v>16386223.428012956</v>
      </c>
      <c r="Z44" s="209">
        <v>-438732</v>
      </c>
      <c r="AA44" s="115">
        <f t="shared" si="11"/>
        <v>15947491.428012956</v>
      </c>
      <c r="AB44" s="109">
        <v>-27870.601440000348</v>
      </c>
      <c r="AC44" s="110">
        <v>15919620.826572955</v>
      </c>
      <c r="AD44" s="116">
        <v>340.02455018044299</v>
      </c>
      <c r="AE44" s="86">
        <v>339.43030695663111</v>
      </c>
      <c r="AF44" s="94">
        <v>1</v>
      </c>
      <c r="AG44" s="95">
        <v>35</v>
      </c>
    </row>
    <row r="45" spans="1:33">
      <c r="A45" s="84">
        <v>108</v>
      </c>
      <c r="B45" s="85" t="s">
        <v>58</v>
      </c>
      <c r="C45" s="102">
        <v>10348</v>
      </c>
      <c r="D45" s="87">
        <v>4962880.0060672965</v>
      </c>
      <c r="E45" s="110">
        <v>4698097.8302524779</v>
      </c>
      <c r="F45" s="90">
        <v>9660977.8363197744</v>
      </c>
      <c r="G45" s="105">
        <v>1003920.0031634908</v>
      </c>
      <c r="H45" s="91">
        <v>10664897.839483265</v>
      </c>
      <c r="I45" s="107">
        <v>-1268321</v>
      </c>
      <c r="J45" s="96">
        <v>9396576.8394832648</v>
      </c>
      <c r="K45" s="93">
        <v>908.05729024770631</v>
      </c>
      <c r="L45" s="94">
        <v>6</v>
      </c>
      <c r="M45" s="94">
        <v>6</v>
      </c>
      <c r="N45" s="119">
        <f t="shared" si="8"/>
        <v>849304.29254323244</v>
      </c>
      <c r="O45" s="98">
        <f t="shared" si="9"/>
        <v>9.9365533025770628E-2</v>
      </c>
      <c r="P45" s="121">
        <f t="shared" si="10"/>
        <v>79.752944192852851</v>
      </c>
      <c r="R45" s="84">
        <v>108</v>
      </c>
      <c r="S45" s="85" t="s">
        <v>58</v>
      </c>
      <c r="T45" s="102">
        <v>10319</v>
      </c>
      <c r="U45" s="87">
        <v>5067467.999450488</v>
      </c>
      <c r="V45" s="87">
        <v>3827579.1002644775</v>
      </c>
      <c r="W45" s="90">
        <v>8895047.0997149646</v>
      </c>
      <c r="X45" s="105">
        <v>920546.44722506776</v>
      </c>
      <c r="Y45" s="91">
        <v>9815593.5469400324</v>
      </c>
      <c r="Z45" s="209">
        <v>-1268321</v>
      </c>
      <c r="AA45" s="115">
        <f t="shared" si="11"/>
        <v>8547272.5469400324</v>
      </c>
      <c r="AB45" s="109">
        <v>-99464.042339999985</v>
      </c>
      <c r="AC45" s="110">
        <v>8447808.5046000332</v>
      </c>
      <c r="AD45" s="116">
        <v>828.30434605485345</v>
      </c>
      <c r="AE45" s="86">
        <v>818.66542345188805</v>
      </c>
      <c r="AF45" s="94">
        <v>6</v>
      </c>
      <c r="AG45" s="94">
        <v>6</v>
      </c>
    </row>
    <row r="46" spans="1:33">
      <c r="A46" s="84">
        <v>109</v>
      </c>
      <c r="B46" s="85" t="s">
        <v>59</v>
      </c>
      <c r="C46" s="102">
        <v>68433</v>
      </c>
      <c r="D46" s="87">
        <v>17101935.346959863</v>
      </c>
      <c r="E46" s="110">
        <v>5447760.1652390379</v>
      </c>
      <c r="F46" s="90">
        <v>22549695.512198903</v>
      </c>
      <c r="G46" s="105">
        <v>6525005.2306398107</v>
      </c>
      <c r="H46" s="91">
        <v>29074700.742838714</v>
      </c>
      <c r="I46" s="107">
        <v>-12751843</v>
      </c>
      <c r="J46" s="96">
        <v>16322857.742838714</v>
      </c>
      <c r="K46" s="93">
        <v>238.5231941145166</v>
      </c>
      <c r="L46" s="94">
        <v>5</v>
      </c>
      <c r="M46" s="94">
        <v>5</v>
      </c>
      <c r="N46" s="119">
        <f t="shared" si="8"/>
        <v>-1113094.0693945438</v>
      </c>
      <c r="O46" s="98">
        <f t="shared" si="9"/>
        <v>-6.3839019594765373E-2</v>
      </c>
      <c r="P46" s="121">
        <f t="shared" si="10"/>
        <v>-16.690608959785692</v>
      </c>
      <c r="R46" s="84">
        <v>109</v>
      </c>
      <c r="S46" s="85" t="s">
        <v>59</v>
      </c>
      <c r="T46" s="102">
        <v>68319</v>
      </c>
      <c r="U46" s="87">
        <v>17270640.592768643</v>
      </c>
      <c r="V46" s="87">
        <v>6805371.7640928486</v>
      </c>
      <c r="W46" s="90">
        <v>24076012.356861491</v>
      </c>
      <c r="X46" s="105">
        <v>6111782.4553717664</v>
      </c>
      <c r="Y46" s="91">
        <v>30187794.812233258</v>
      </c>
      <c r="Z46" s="209">
        <v>-12751843</v>
      </c>
      <c r="AA46" s="115">
        <f t="shared" si="11"/>
        <v>17435951.812233258</v>
      </c>
      <c r="AB46" s="109">
        <v>83345.099999999162</v>
      </c>
      <c r="AC46" s="110">
        <v>17519296.912233256</v>
      </c>
      <c r="AD46" s="116">
        <v>255.21380307430229</v>
      </c>
      <c r="AE46" s="86">
        <v>256.43374335445856</v>
      </c>
      <c r="AF46" s="94">
        <v>5</v>
      </c>
      <c r="AG46" s="94">
        <v>5</v>
      </c>
    </row>
    <row r="47" spans="1:33">
      <c r="A47" s="84">
        <v>111</v>
      </c>
      <c r="B47" s="85" t="s">
        <v>60</v>
      </c>
      <c r="C47" s="102">
        <v>17829</v>
      </c>
      <c r="D47" s="87">
        <v>4531396.7188045653</v>
      </c>
      <c r="E47" s="110">
        <v>4812496.6436639484</v>
      </c>
      <c r="F47" s="90">
        <v>9343893.3624685146</v>
      </c>
      <c r="G47" s="105">
        <v>2081636.843299624</v>
      </c>
      <c r="H47" s="91">
        <v>11425530.205768138</v>
      </c>
      <c r="I47" s="107">
        <v>-2282506</v>
      </c>
      <c r="J47" s="96">
        <v>9143024.2057681382</v>
      </c>
      <c r="K47" s="93">
        <v>512.8175559912579</v>
      </c>
      <c r="L47" s="94">
        <v>7</v>
      </c>
      <c r="M47" s="94">
        <v>7</v>
      </c>
      <c r="N47" s="119">
        <f t="shared" si="8"/>
        <v>-1012662.1874626093</v>
      </c>
      <c r="O47" s="98">
        <f t="shared" si="9"/>
        <v>-9.971381039666577E-2</v>
      </c>
      <c r="P47" s="121">
        <f t="shared" si="10"/>
        <v>-52.864301816949478</v>
      </c>
      <c r="R47" s="84">
        <v>111</v>
      </c>
      <c r="S47" s="85" t="s">
        <v>60</v>
      </c>
      <c r="T47" s="102">
        <v>17953</v>
      </c>
      <c r="U47" s="87">
        <v>4777594.4116267264</v>
      </c>
      <c r="V47" s="87">
        <v>5716852.6871153358</v>
      </c>
      <c r="W47" s="90">
        <v>10494447.098742062</v>
      </c>
      <c r="X47" s="105">
        <v>1943745.2944886847</v>
      </c>
      <c r="Y47" s="91">
        <v>12438192.393230747</v>
      </c>
      <c r="Z47" s="209">
        <v>-2282506</v>
      </c>
      <c r="AA47" s="115">
        <f t="shared" si="11"/>
        <v>10155686.393230747</v>
      </c>
      <c r="AB47" s="109">
        <v>164223.18504000001</v>
      </c>
      <c r="AC47" s="110">
        <v>10319909.578270748</v>
      </c>
      <c r="AD47" s="116">
        <v>565.68185780820738</v>
      </c>
      <c r="AE47" s="86">
        <v>574.82925295330858</v>
      </c>
      <c r="AF47" s="94">
        <v>7</v>
      </c>
      <c r="AG47" s="94">
        <v>7</v>
      </c>
    </row>
    <row r="48" spans="1:33">
      <c r="A48" s="84">
        <v>139</v>
      </c>
      <c r="B48" s="85" t="s">
        <v>61</v>
      </c>
      <c r="C48" s="102">
        <v>9806</v>
      </c>
      <c r="D48" s="87">
        <v>7720555.5825770339</v>
      </c>
      <c r="E48" s="110">
        <v>5897518.1055894503</v>
      </c>
      <c r="F48" s="90">
        <v>13618073.688166484</v>
      </c>
      <c r="G48" s="105">
        <v>786867.13080035895</v>
      </c>
      <c r="H48" s="91">
        <v>14404940.818966843</v>
      </c>
      <c r="I48" s="107">
        <v>116217</v>
      </c>
      <c r="J48" s="96">
        <v>14521157.818966843</v>
      </c>
      <c r="K48" s="93">
        <v>1480.8441585730006</v>
      </c>
      <c r="L48" s="94">
        <v>17</v>
      </c>
      <c r="M48" s="94">
        <v>17</v>
      </c>
      <c r="N48" s="119">
        <f t="shared" si="8"/>
        <v>629994.0343771968</v>
      </c>
      <c r="O48" s="98">
        <f t="shared" si="9"/>
        <v>4.5352142134850455E-2</v>
      </c>
      <c r="P48" s="121">
        <f t="shared" si="10"/>
        <v>58.443607212193001</v>
      </c>
      <c r="R48" s="84">
        <v>139</v>
      </c>
      <c r="S48" s="85" t="s">
        <v>61</v>
      </c>
      <c r="T48" s="102">
        <v>9766</v>
      </c>
      <c r="U48" s="87">
        <v>7560124.670449269</v>
      </c>
      <c r="V48" s="87">
        <v>5493137.8700356977</v>
      </c>
      <c r="W48" s="90">
        <v>13053262.540484967</v>
      </c>
      <c r="X48" s="105">
        <v>721684.24410468037</v>
      </c>
      <c r="Y48" s="91">
        <v>13774946.784589646</v>
      </c>
      <c r="Z48" s="209">
        <v>116217</v>
      </c>
      <c r="AA48" s="115">
        <f t="shared" si="11"/>
        <v>13891163.784589646</v>
      </c>
      <c r="AB48" s="109">
        <v>100855.90551000001</v>
      </c>
      <c r="AC48" s="110">
        <v>13992019.690099647</v>
      </c>
      <c r="AD48" s="116">
        <v>1422.4005513608076</v>
      </c>
      <c r="AE48" s="86">
        <v>1432.7277995187023</v>
      </c>
      <c r="AF48" s="94">
        <v>17</v>
      </c>
      <c r="AG48" s="94">
        <v>17</v>
      </c>
    </row>
    <row r="49" spans="1:33">
      <c r="A49" s="84">
        <v>140</v>
      </c>
      <c r="B49" s="85" t="s">
        <v>62</v>
      </c>
      <c r="C49" s="102">
        <v>20463</v>
      </c>
      <c r="D49" s="87">
        <v>13201637.339894105</v>
      </c>
      <c r="E49" s="110">
        <v>7968105.9027141975</v>
      </c>
      <c r="F49" s="90">
        <v>21169743.242608301</v>
      </c>
      <c r="G49" s="105">
        <v>2454170.8028353425</v>
      </c>
      <c r="H49" s="91">
        <v>23623914.045443643</v>
      </c>
      <c r="I49" s="107">
        <v>-1016332</v>
      </c>
      <c r="J49" s="96">
        <v>22607582.045443643</v>
      </c>
      <c r="K49" s="93">
        <v>1104.8029147946852</v>
      </c>
      <c r="L49" s="94">
        <v>11</v>
      </c>
      <c r="M49" s="94">
        <v>11</v>
      </c>
      <c r="N49" s="119">
        <f t="shared" si="8"/>
        <v>-168132.43785502017</v>
      </c>
      <c r="O49" s="98">
        <f t="shared" si="9"/>
        <v>-7.382092797936635E-3</v>
      </c>
      <c r="P49" s="121">
        <f t="shared" si="10"/>
        <v>0.15093675129287476</v>
      </c>
      <c r="R49" s="84">
        <v>140</v>
      </c>
      <c r="S49" s="85" t="s">
        <v>62</v>
      </c>
      <c r="T49" s="102">
        <v>20618</v>
      </c>
      <c r="U49" s="87">
        <v>14059595.48453591</v>
      </c>
      <c r="V49" s="87">
        <v>7436128.0022081425</v>
      </c>
      <c r="W49" s="90">
        <v>21495723.486744054</v>
      </c>
      <c r="X49" s="105">
        <v>2296322.9965546103</v>
      </c>
      <c r="Y49" s="91">
        <v>23792046.483298663</v>
      </c>
      <c r="Z49" s="209">
        <v>-1016332</v>
      </c>
      <c r="AA49" s="115">
        <f t="shared" si="11"/>
        <v>22775714.483298663</v>
      </c>
      <c r="AB49" s="109">
        <v>-35821.723979999893</v>
      </c>
      <c r="AC49" s="110">
        <v>22739892.759318665</v>
      </c>
      <c r="AD49" s="116">
        <v>1104.6519780433923</v>
      </c>
      <c r="AE49" s="86">
        <v>1102.9145775205484</v>
      </c>
      <c r="AF49" s="94">
        <v>11</v>
      </c>
      <c r="AG49" s="94">
        <v>11</v>
      </c>
    </row>
    <row r="50" spans="1:33">
      <c r="A50" s="84">
        <v>142</v>
      </c>
      <c r="B50" s="85" t="s">
        <v>63</v>
      </c>
      <c r="C50" s="102">
        <v>6401</v>
      </c>
      <c r="D50" s="87">
        <v>1289458.4810036134</v>
      </c>
      <c r="E50" s="110">
        <v>2761623.6512721409</v>
      </c>
      <c r="F50" s="90">
        <v>4051082.1322757546</v>
      </c>
      <c r="G50" s="105">
        <v>853093.74127698643</v>
      </c>
      <c r="H50" s="91">
        <v>4904175.8735527415</v>
      </c>
      <c r="I50" s="107">
        <v>-642496</v>
      </c>
      <c r="J50" s="96">
        <v>4261679.8735527415</v>
      </c>
      <c r="K50" s="93">
        <v>665.78345157830677</v>
      </c>
      <c r="L50" s="94">
        <v>7</v>
      </c>
      <c r="M50" s="94">
        <v>7</v>
      </c>
      <c r="N50" s="119">
        <f t="shared" si="8"/>
        <v>-53345.480949047953</v>
      </c>
      <c r="O50" s="98">
        <f t="shared" si="9"/>
        <v>-1.2362727114313143E-2</v>
      </c>
      <c r="P50" s="121">
        <f t="shared" si="10"/>
        <v>-3.8356288844165647</v>
      </c>
      <c r="R50" s="84">
        <v>142</v>
      </c>
      <c r="S50" s="85" t="s">
        <v>63</v>
      </c>
      <c r="T50" s="102">
        <v>6444</v>
      </c>
      <c r="U50" s="87">
        <v>1471502.0642348365</v>
      </c>
      <c r="V50" s="87">
        <v>2687570.5485506472</v>
      </c>
      <c r="W50" s="90">
        <v>4159072.6127854837</v>
      </c>
      <c r="X50" s="105">
        <v>798448.74171630526</v>
      </c>
      <c r="Y50" s="91">
        <v>4957521.3545017894</v>
      </c>
      <c r="Z50" s="209">
        <v>-642496</v>
      </c>
      <c r="AA50" s="115">
        <f t="shared" si="11"/>
        <v>4315025.3545017894</v>
      </c>
      <c r="AB50" s="109">
        <v>561129.22026000009</v>
      </c>
      <c r="AC50" s="110">
        <v>4876154.5747617893</v>
      </c>
      <c r="AD50" s="116">
        <v>669.61908046272333</v>
      </c>
      <c r="AE50" s="86">
        <v>756.69686138451107</v>
      </c>
      <c r="AF50" s="94">
        <v>7</v>
      </c>
      <c r="AG50" s="94">
        <v>7</v>
      </c>
    </row>
    <row r="51" spans="1:33">
      <c r="A51" s="84">
        <v>143</v>
      </c>
      <c r="B51" s="85" t="s">
        <v>64</v>
      </c>
      <c r="C51" s="102">
        <v>6758</v>
      </c>
      <c r="D51" s="87">
        <v>979169.7267882633</v>
      </c>
      <c r="E51" s="110">
        <v>2856968.0266955979</v>
      </c>
      <c r="F51" s="90">
        <v>3836137.7534838612</v>
      </c>
      <c r="G51" s="105">
        <v>916933.98736683442</v>
      </c>
      <c r="H51" s="91">
        <v>4753071.7408506954</v>
      </c>
      <c r="I51" s="107">
        <v>-875471</v>
      </c>
      <c r="J51" s="96">
        <v>3877600.7408506954</v>
      </c>
      <c r="K51" s="93">
        <v>573.77933424840126</v>
      </c>
      <c r="L51" s="94">
        <v>6</v>
      </c>
      <c r="M51" s="94">
        <v>6</v>
      </c>
      <c r="N51" s="119">
        <f t="shared" si="8"/>
        <v>332405.04976605438</v>
      </c>
      <c r="O51" s="98">
        <f t="shared" si="9"/>
        <v>9.376211603832682E-2</v>
      </c>
      <c r="P51" s="121">
        <f t="shared" si="10"/>
        <v>56.232518031665336</v>
      </c>
      <c r="R51" s="84">
        <v>143</v>
      </c>
      <c r="S51" s="85" t="s">
        <v>64</v>
      </c>
      <c r="T51" s="102">
        <v>6850</v>
      </c>
      <c r="U51" s="87">
        <v>936934.59066321165</v>
      </c>
      <c r="V51" s="87">
        <v>2634901.2489665342</v>
      </c>
      <c r="W51" s="90">
        <v>3571835.839629746</v>
      </c>
      <c r="X51" s="105">
        <v>848830.85145489522</v>
      </c>
      <c r="Y51" s="91">
        <v>4420666.691084641</v>
      </c>
      <c r="Z51" s="209">
        <v>-875471</v>
      </c>
      <c r="AA51" s="115">
        <f t="shared" si="11"/>
        <v>3545195.691084641</v>
      </c>
      <c r="AB51" s="109">
        <v>175324.75236000007</v>
      </c>
      <c r="AC51" s="110">
        <v>3720520.4434446413</v>
      </c>
      <c r="AD51" s="116">
        <v>517.54681621673592</v>
      </c>
      <c r="AE51" s="86">
        <v>543.14167057586008</v>
      </c>
      <c r="AF51" s="94">
        <v>6</v>
      </c>
      <c r="AG51" s="94">
        <v>6</v>
      </c>
    </row>
    <row r="52" spans="1:33">
      <c r="A52" s="84">
        <v>145</v>
      </c>
      <c r="B52" s="85" t="s">
        <v>65</v>
      </c>
      <c r="C52" s="102">
        <v>12429</v>
      </c>
      <c r="D52" s="87">
        <v>8011192.2710054517</v>
      </c>
      <c r="E52" s="110">
        <v>6298923.4672034858</v>
      </c>
      <c r="F52" s="90">
        <v>14310115.738208938</v>
      </c>
      <c r="G52" s="105">
        <v>1217837.3063130216</v>
      </c>
      <c r="H52" s="91">
        <v>15527953.044521959</v>
      </c>
      <c r="I52" s="107">
        <v>-418180</v>
      </c>
      <c r="J52" s="96">
        <v>15109773.044521959</v>
      </c>
      <c r="K52" s="93">
        <v>1215.6869454116952</v>
      </c>
      <c r="L52" s="94">
        <v>14</v>
      </c>
      <c r="M52" s="94">
        <v>14</v>
      </c>
      <c r="N52" s="119">
        <f t="shared" si="8"/>
        <v>674809.78573021665</v>
      </c>
      <c r="O52" s="98">
        <f t="shared" si="9"/>
        <v>4.6748285647295829E-2</v>
      </c>
      <c r="P52" s="121">
        <f t="shared" si="10"/>
        <v>46.201143030447383</v>
      </c>
      <c r="R52" s="84">
        <v>145</v>
      </c>
      <c r="S52" s="85" t="s">
        <v>65</v>
      </c>
      <c r="T52" s="102">
        <v>12343</v>
      </c>
      <c r="U52" s="87">
        <v>7934953.6861384604</v>
      </c>
      <c r="V52" s="87">
        <v>5791882.8272914449</v>
      </c>
      <c r="W52" s="90">
        <v>13726836.513429906</v>
      </c>
      <c r="X52" s="105">
        <v>1126306.7453618362</v>
      </c>
      <c r="Y52" s="91">
        <v>14853143.258791743</v>
      </c>
      <c r="Z52" s="209">
        <v>-418180</v>
      </c>
      <c r="AA52" s="115">
        <f t="shared" si="11"/>
        <v>14434963.258791743</v>
      </c>
      <c r="AB52" s="109">
        <v>167148.59805000003</v>
      </c>
      <c r="AC52" s="110">
        <v>14602111.856841743</v>
      </c>
      <c r="AD52" s="116">
        <v>1169.4858023812478</v>
      </c>
      <c r="AE52" s="86">
        <v>1183.0277774318838</v>
      </c>
      <c r="AF52" s="94">
        <v>14</v>
      </c>
      <c r="AG52" s="94">
        <v>14</v>
      </c>
    </row>
    <row r="53" spans="1:33">
      <c r="A53" s="84">
        <v>146</v>
      </c>
      <c r="B53" s="85" t="s">
        <v>66</v>
      </c>
      <c r="C53" s="102">
        <v>4382</v>
      </c>
      <c r="D53" s="87">
        <v>2568263.6972354329</v>
      </c>
      <c r="E53" s="110">
        <v>978259.75956211041</v>
      </c>
      <c r="F53" s="90">
        <v>3546523.4567975434</v>
      </c>
      <c r="G53" s="105">
        <v>795411.60481011565</v>
      </c>
      <c r="H53" s="91">
        <v>4341935.0616076589</v>
      </c>
      <c r="I53" s="107">
        <v>-257617</v>
      </c>
      <c r="J53" s="96">
        <v>4084318.0616076589</v>
      </c>
      <c r="K53" s="93">
        <v>932.06710671101303</v>
      </c>
      <c r="L53" s="94">
        <v>12</v>
      </c>
      <c r="M53" s="94">
        <v>12</v>
      </c>
      <c r="N53" s="119">
        <f t="shared" si="8"/>
        <v>-129637.03721061721</v>
      </c>
      <c r="O53" s="98">
        <f t="shared" si="9"/>
        <v>-3.0763744313975123E-2</v>
      </c>
      <c r="P53" s="121">
        <f t="shared" si="10"/>
        <v>-24.345761836030988</v>
      </c>
      <c r="R53" s="84">
        <v>146</v>
      </c>
      <c r="S53" s="85" t="s">
        <v>66</v>
      </c>
      <c r="T53" s="102">
        <v>4406</v>
      </c>
      <c r="U53" s="87">
        <v>2474634.345674728</v>
      </c>
      <c r="V53" s="87">
        <v>1250649.6578673408</v>
      </c>
      <c r="W53" s="90">
        <v>3725284.0035420689</v>
      </c>
      <c r="X53" s="105">
        <v>746288.09527620673</v>
      </c>
      <c r="Y53" s="91">
        <v>4471572.0988182761</v>
      </c>
      <c r="Z53" s="209">
        <v>-257617</v>
      </c>
      <c r="AA53" s="115">
        <f t="shared" si="11"/>
        <v>4213955.0988182761</v>
      </c>
      <c r="AB53" s="109">
        <v>101764.36710000003</v>
      </c>
      <c r="AC53" s="110">
        <v>4315719.4659182765</v>
      </c>
      <c r="AD53" s="116">
        <v>956.41286854704401</v>
      </c>
      <c r="AE53" s="86">
        <v>979.50963820206005</v>
      </c>
      <c r="AF53" s="94">
        <v>12</v>
      </c>
      <c r="AG53" s="94">
        <v>12</v>
      </c>
    </row>
    <row r="54" spans="1:33">
      <c r="A54" s="84">
        <v>148</v>
      </c>
      <c r="B54" s="85" t="s">
        <v>67</v>
      </c>
      <c r="C54" s="102">
        <v>7224</v>
      </c>
      <c r="D54" s="87">
        <v>12379544.941825427</v>
      </c>
      <c r="E54" s="110">
        <v>-22847.74202038268</v>
      </c>
      <c r="F54" s="90">
        <v>12356697.199805044</v>
      </c>
      <c r="G54" s="105">
        <v>807056.68216537999</v>
      </c>
      <c r="H54" s="91">
        <v>13163753.881970424</v>
      </c>
      <c r="I54" s="107">
        <v>-608655</v>
      </c>
      <c r="J54" s="96">
        <v>12555098.881970424</v>
      </c>
      <c r="K54" s="93">
        <v>1737.9704986116312</v>
      </c>
      <c r="L54" s="94">
        <v>19</v>
      </c>
      <c r="M54" s="94">
        <v>19</v>
      </c>
      <c r="N54" s="119">
        <f t="shared" si="8"/>
        <v>144585.4588463027</v>
      </c>
      <c r="O54" s="98">
        <f t="shared" si="9"/>
        <v>1.1650239914885483E-2</v>
      </c>
      <c r="P54" s="121">
        <f t="shared" si="10"/>
        <v>-3.3671502061210958</v>
      </c>
      <c r="R54" s="84">
        <v>148</v>
      </c>
      <c r="S54" s="85" t="s">
        <v>67</v>
      </c>
      <c r="T54" s="102">
        <v>7127</v>
      </c>
      <c r="U54" s="87">
        <v>12260828.146905417</v>
      </c>
      <c r="V54" s="87">
        <v>-6188.502800136097</v>
      </c>
      <c r="W54" s="90">
        <v>12254639.64410528</v>
      </c>
      <c r="X54" s="105">
        <v>764528.77901884099</v>
      </c>
      <c r="Y54" s="91">
        <v>13019168.423124122</v>
      </c>
      <c r="Z54" s="209">
        <v>-608655</v>
      </c>
      <c r="AA54" s="115">
        <f t="shared" si="11"/>
        <v>12410513.423124122</v>
      </c>
      <c r="AB54" s="109">
        <v>1966.944359999994</v>
      </c>
      <c r="AC54" s="110">
        <v>12412480.367484121</v>
      </c>
      <c r="AD54" s="116">
        <v>1741.3376488177523</v>
      </c>
      <c r="AE54" s="86">
        <v>1741.6136337146233</v>
      </c>
      <c r="AF54" s="94">
        <v>19</v>
      </c>
      <c r="AG54" s="94">
        <v>19</v>
      </c>
    </row>
    <row r="55" spans="1:33">
      <c r="A55" s="84">
        <v>149</v>
      </c>
      <c r="B55" s="85" t="s">
        <v>68</v>
      </c>
      <c r="C55" s="102">
        <v>5402</v>
      </c>
      <c r="D55" s="87">
        <v>3005104.7388343089</v>
      </c>
      <c r="E55" s="110">
        <v>-55994.498332778596</v>
      </c>
      <c r="F55" s="90">
        <v>2949110.2405015305</v>
      </c>
      <c r="G55" s="105">
        <v>586993.44220854552</v>
      </c>
      <c r="H55" s="91">
        <v>3536103.6827100758</v>
      </c>
      <c r="I55" s="107">
        <v>-1394438</v>
      </c>
      <c r="J55" s="96">
        <v>2141665.6827100758</v>
      </c>
      <c r="K55" s="93">
        <v>396.45791979083225</v>
      </c>
      <c r="L55" s="94">
        <v>1</v>
      </c>
      <c r="M55" s="95">
        <v>33</v>
      </c>
      <c r="N55" s="119">
        <f t="shared" si="8"/>
        <v>-317513.94879533863</v>
      </c>
      <c r="O55" s="98">
        <f t="shared" si="9"/>
        <v>-0.12911376815567105</v>
      </c>
      <c r="P55" s="121">
        <f t="shared" si="10"/>
        <v>-60.723643976673657</v>
      </c>
      <c r="R55" s="84">
        <v>149</v>
      </c>
      <c r="S55" s="85" t="s">
        <v>68</v>
      </c>
      <c r="T55" s="102">
        <v>5379</v>
      </c>
      <c r="U55" s="87">
        <v>3321894.2784139467</v>
      </c>
      <c r="V55" s="87">
        <v>-35725.995839481118</v>
      </c>
      <c r="W55" s="90">
        <v>3286168.2825744655</v>
      </c>
      <c r="X55" s="105">
        <v>567449.34893094888</v>
      </c>
      <c r="Y55" s="91">
        <v>3853617.6315054144</v>
      </c>
      <c r="Z55" s="209">
        <v>-1394438</v>
      </c>
      <c r="AA55" s="115">
        <f t="shared" si="11"/>
        <v>2459179.6315054144</v>
      </c>
      <c r="AB55" s="109">
        <v>-2761506.5363399992</v>
      </c>
      <c r="AC55" s="110">
        <v>-302326.9048345848</v>
      </c>
      <c r="AD55" s="116">
        <v>457.18156376750591</v>
      </c>
      <c r="AE55" s="86">
        <v>-56.205039009961851</v>
      </c>
      <c r="AF55" s="94">
        <v>1</v>
      </c>
      <c r="AG55" s="95">
        <v>33</v>
      </c>
    </row>
    <row r="56" spans="1:33">
      <c r="A56" s="84">
        <v>151</v>
      </c>
      <c r="B56" s="85" t="s">
        <v>69</v>
      </c>
      <c r="C56" s="102">
        <v>1794</v>
      </c>
      <c r="D56" s="87">
        <v>210212.45746029413</v>
      </c>
      <c r="E56" s="110">
        <v>340906.95850419544</v>
      </c>
      <c r="F56" s="90">
        <v>551119.41596448957</v>
      </c>
      <c r="G56" s="105">
        <v>385802.98401060351</v>
      </c>
      <c r="H56" s="91">
        <v>936922.39997509308</v>
      </c>
      <c r="I56" s="107">
        <v>-426855</v>
      </c>
      <c r="J56" s="96">
        <v>510067.39997509308</v>
      </c>
      <c r="K56" s="93">
        <v>284.31850611766617</v>
      </c>
      <c r="L56" s="94">
        <v>14</v>
      </c>
      <c r="M56" s="94">
        <v>14</v>
      </c>
      <c r="N56" s="119">
        <f t="shared" si="8"/>
        <v>-23251.175770891248</v>
      </c>
      <c r="O56" s="98">
        <f t="shared" si="9"/>
        <v>-4.35971609246283E-2</v>
      </c>
      <c r="P56" s="121">
        <f t="shared" si="10"/>
        <v>-9.6829138084552824</v>
      </c>
      <c r="R56" s="84">
        <v>151</v>
      </c>
      <c r="S56" s="85" t="s">
        <v>69</v>
      </c>
      <c r="T56" s="102">
        <v>1814</v>
      </c>
      <c r="U56" s="87">
        <v>21570.824809040758</v>
      </c>
      <c r="V56" s="87">
        <v>577691.31165026431</v>
      </c>
      <c r="W56" s="90">
        <v>599262.13645930507</v>
      </c>
      <c r="X56" s="105">
        <v>360911.43928667926</v>
      </c>
      <c r="Y56" s="91">
        <v>960173.57574598433</v>
      </c>
      <c r="Z56" s="209">
        <v>-426855</v>
      </c>
      <c r="AA56" s="115">
        <f t="shared" si="11"/>
        <v>533318.57574598433</v>
      </c>
      <c r="AB56" s="109">
        <v>70009.884000000005</v>
      </c>
      <c r="AC56" s="110">
        <v>603328.45974598429</v>
      </c>
      <c r="AD56" s="116">
        <v>294.00141992612146</v>
      </c>
      <c r="AE56" s="86">
        <v>332.59562279271461</v>
      </c>
      <c r="AF56" s="94">
        <v>14</v>
      </c>
      <c r="AG56" s="94">
        <v>14</v>
      </c>
    </row>
    <row r="57" spans="1:33">
      <c r="A57" s="84">
        <v>152</v>
      </c>
      <c r="B57" s="85" t="s">
        <v>70</v>
      </c>
      <c r="C57" s="102">
        <v>4319</v>
      </c>
      <c r="D57" s="87">
        <v>1316513.5273646656</v>
      </c>
      <c r="E57" s="110">
        <v>2288423.0358013865</v>
      </c>
      <c r="F57" s="90">
        <v>3604936.5631660521</v>
      </c>
      <c r="G57" s="105">
        <v>664550.66462666681</v>
      </c>
      <c r="H57" s="91">
        <v>4269487.2277927194</v>
      </c>
      <c r="I57" s="107">
        <v>241944</v>
      </c>
      <c r="J57" s="96">
        <v>4511431.2277927194</v>
      </c>
      <c r="K57" s="93">
        <v>1044.5545792527714</v>
      </c>
      <c r="L57" s="94">
        <v>14</v>
      </c>
      <c r="M57" s="94">
        <v>14</v>
      </c>
      <c r="N57" s="119">
        <f t="shared" si="8"/>
        <v>75998.378773992881</v>
      </c>
      <c r="O57" s="98">
        <f t="shared" si="9"/>
        <v>1.7134377040745052E-2</v>
      </c>
      <c r="P57" s="121">
        <f t="shared" si="10"/>
        <v>26.553007295294606</v>
      </c>
      <c r="R57" s="84">
        <v>152</v>
      </c>
      <c r="S57" s="85" t="s">
        <v>70</v>
      </c>
      <c r="T57" s="102">
        <v>4357</v>
      </c>
      <c r="U57" s="87">
        <v>1431181.9371638191</v>
      </c>
      <c r="V57" s="87">
        <v>2138807.8025793675</v>
      </c>
      <c r="W57" s="90">
        <v>3569989.7397431866</v>
      </c>
      <c r="X57" s="105">
        <v>623499.10927553941</v>
      </c>
      <c r="Y57" s="91">
        <v>4193488.849018726</v>
      </c>
      <c r="Z57" s="209">
        <v>241944</v>
      </c>
      <c r="AA57" s="115">
        <f t="shared" si="11"/>
        <v>4435432.8490187265</v>
      </c>
      <c r="AB57" s="109">
        <v>353591.58675000013</v>
      </c>
      <c r="AC57" s="110">
        <v>4789024.4357687263</v>
      </c>
      <c r="AD57" s="116">
        <v>1018.0015719574768</v>
      </c>
      <c r="AE57" s="86">
        <v>1099.1564002223379</v>
      </c>
      <c r="AF57" s="94">
        <v>14</v>
      </c>
      <c r="AG57" s="94">
        <v>14</v>
      </c>
    </row>
    <row r="58" spans="1:33">
      <c r="A58" s="84">
        <v>153</v>
      </c>
      <c r="B58" s="85" t="s">
        <v>71</v>
      </c>
      <c r="C58" s="102">
        <v>24724</v>
      </c>
      <c r="D58" s="87">
        <v>11441753.032119393</v>
      </c>
      <c r="E58" s="110">
        <v>7123372.4971298063</v>
      </c>
      <c r="F58" s="90">
        <v>18565125.529249199</v>
      </c>
      <c r="G58" s="105">
        <v>2239436.7162525817</v>
      </c>
      <c r="H58" s="91">
        <v>20804562.245501779</v>
      </c>
      <c r="I58" s="107">
        <v>418539</v>
      </c>
      <c r="J58" s="96">
        <v>21223101.245501779</v>
      </c>
      <c r="K58" s="93">
        <v>858.40079459237097</v>
      </c>
      <c r="L58" s="94">
        <v>9</v>
      </c>
      <c r="M58" s="94">
        <v>9</v>
      </c>
      <c r="N58" s="119">
        <f t="shared" si="8"/>
        <v>140927.17571911961</v>
      </c>
      <c r="O58" s="98">
        <f t="shared" si="9"/>
        <v>6.6846604744200582E-3</v>
      </c>
      <c r="P58" s="121">
        <f t="shared" si="10"/>
        <v>12.372700777103091</v>
      </c>
      <c r="R58" s="84">
        <v>153</v>
      </c>
      <c r="S58" s="85" t="s">
        <v>71</v>
      </c>
      <c r="T58" s="102">
        <v>24919</v>
      </c>
      <c r="U58" s="87">
        <v>11289918.889636852</v>
      </c>
      <c r="V58" s="87">
        <v>7294934.9361189082</v>
      </c>
      <c r="W58" s="90">
        <v>18584853.82575576</v>
      </c>
      <c r="X58" s="105">
        <v>2078781.2440268996</v>
      </c>
      <c r="Y58" s="91">
        <v>20663635.069782659</v>
      </c>
      <c r="Z58" s="209">
        <v>418539</v>
      </c>
      <c r="AA58" s="115">
        <f t="shared" si="11"/>
        <v>21082174.069782659</v>
      </c>
      <c r="AB58" s="109">
        <v>-876772.11607800005</v>
      </c>
      <c r="AC58" s="110">
        <v>20205401.953704659</v>
      </c>
      <c r="AD58" s="116">
        <v>846.02809381526788</v>
      </c>
      <c r="AE58" s="86">
        <v>810.84321014906936</v>
      </c>
      <c r="AF58" s="94">
        <v>9</v>
      </c>
      <c r="AG58" s="94">
        <v>9</v>
      </c>
    </row>
    <row r="59" spans="1:33">
      <c r="A59" s="84">
        <v>165</v>
      </c>
      <c r="B59" s="85" t="s">
        <v>72</v>
      </c>
      <c r="C59" s="102">
        <v>16015</v>
      </c>
      <c r="D59" s="87">
        <v>5951696.5807774961</v>
      </c>
      <c r="E59" s="110">
        <v>3811748.9741285793</v>
      </c>
      <c r="F59" s="90">
        <v>9763445.5549060758</v>
      </c>
      <c r="G59" s="105">
        <v>1390502.3948606891</v>
      </c>
      <c r="H59" s="91">
        <v>11153947.949766764</v>
      </c>
      <c r="I59" s="107">
        <v>-1878758</v>
      </c>
      <c r="J59" s="96">
        <v>9275189.9497667644</v>
      </c>
      <c r="K59" s="93">
        <v>579.15641272349455</v>
      </c>
      <c r="L59" s="94">
        <v>5</v>
      </c>
      <c r="M59" s="94">
        <v>5</v>
      </c>
      <c r="N59" s="119">
        <f t="shared" si="8"/>
        <v>-222186.44938655198</v>
      </c>
      <c r="O59" s="98">
        <f t="shared" si="9"/>
        <v>-2.3394508130304251E-2</v>
      </c>
      <c r="P59" s="121">
        <f t="shared" si="10"/>
        <v>-9.9012315829817226</v>
      </c>
      <c r="R59" s="84">
        <v>165</v>
      </c>
      <c r="S59" s="85" t="s">
        <v>72</v>
      </c>
      <c r="T59" s="102">
        <v>16123</v>
      </c>
      <c r="U59" s="87">
        <v>6097597.8132187752</v>
      </c>
      <c r="V59" s="87">
        <v>3981597.5143024991</v>
      </c>
      <c r="W59" s="90">
        <v>10079195.327521274</v>
      </c>
      <c r="X59" s="105">
        <v>1296939.0716320421</v>
      </c>
      <c r="Y59" s="91">
        <v>11376134.399153316</v>
      </c>
      <c r="Z59" s="209">
        <v>-1878758</v>
      </c>
      <c r="AA59" s="115">
        <f t="shared" si="11"/>
        <v>9497376.3991533164</v>
      </c>
      <c r="AB59" s="109">
        <v>292107.90648000059</v>
      </c>
      <c r="AC59" s="110">
        <v>9789484.3056333177</v>
      </c>
      <c r="AD59" s="116">
        <v>589.05764430647628</v>
      </c>
      <c r="AE59" s="86">
        <v>607.17511044057051</v>
      </c>
      <c r="AF59" s="94">
        <v>5</v>
      </c>
      <c r="AG59" s="94">
        <v>5</v>
      </c>
    </row>
    <row r="60" spans="1:33">
      <c r="A60" s="84">
        <v>167</v>
      </c>
      <c r="B60" s="85" t="s">
        <v>73</v>
      </c>
      <c r="C60" s="102">
        <v>78741</v>
      </c>
      <c r="D60" s="87">
        <v>17495772.664517354</v>
      </c>
      <c r="E60" s="110">
        <v>28337702.70656468</v>
      </c>
      <c r="F60" s="90">
        <v>45833475.371082038</v>
      </c>
      <c r="G60" s="105">
        <v>9262806.1410281658</v>
      </c>
      <c r="H60" s="91">
        <v>55096281.512110204</v>
      </c>
      <c r="I60" s="107">
        <v>2980371</v>
      </c>
      <c r="J60" s="96">
        <v>58076652.512110204</v>
      </c>
      <c r="K60" s="93">
        <v>737.56559495193358</v>
      </c>
      <c r="L60" s="94">
        <v>12</v>
      </c>
      <c r="M60" s="94">
        <v>12</v>
      </c>
      <c r="N60" s="119">
        <f t="shared" si="8"/>
        <v>5779317.7428195775</v>
      </c>
      <c r="O60" s="98">
        <f t="shared" si="9"/>
        <v>0.11050883889810069</v>
      </c>
      <c r="P60" s="121">
        <f t="shared" si="10"/>
        <v>67.619465346099446</v>
      </c>
      <c r="R60" s="84">
        <v>167</v>
      </c>
      <c r="S60" s="85" t="s">
        <v>73</v>
      </c>
      <c r="T60" s="102">
        <v>78062</v>
      </c>
      <c r="U60" s="87">
        <v>17478956.671859406</v>
      </c>
      <c r="V60" s="87">
        <v>23199948.710940171</v>
      </c>
      <c r="W60" s="90">
        <v>40678905.382799581</v>
      </c>
      <c r="X60" s="105">
        <v>8638058.3864910454</v>
      </c>
      <c r="Y60" s="91">
        <v>49316963.769290626</v>
      </c>
      <c r="Z60" s="209">
        <v>2980371</v>
      </c>
      <c r="AA60" s="115">
        <f t="shared" si="11"/>
        <v>52297334.769290626</v>
      </c>
      <c r="AB60" s="109">
        <v>-10745334.527030999</v>
      </c>
      <c r="AC60" s="110">
        <v>41552000.242259629</v>
      </c>
      <c r="AD60" s="116">
        <v>669.94612960583413</v>
      </c>
      <c r="AE60" s="86">
        <v>532.29484566446706</v>
      </c>
      <c r="AF60" s="94">
        <v>12</v>
      </c>
      <c r="AG60" s="94">
        <v>12</v>
      </c>
    </row>
    <row r="61" spans="1:33">
      <c r="A61" s="84">
        <v>169</v>
      </c>
      <c r="B61" s="85" t="s">
        <v>74</v>
      </c>
      <c r="C61" s="102">
        <v>4848</v>
      </c>
      <c r="D61" s="87">
        <v>1463117.2290408707</v>
      </c>
      <c r="E61" s="110">
        <v>2113543.3363823979</v>
      </c>
      <c r="F61" s="90">
        <v>3576660.5654232688</v>
      </c>
      <c r="G61" s="105">
        <v>526842.4029010986</v>
      </c>
      <c r="H61" s="91">
        <v>4103502.9683243674</v>
      </c>
      <c r="I61" s="107">
        <v>-1211760</v>
      </c>
      <c r="J61" s="96">
        <v>2891742.9683243674</v>
      </c>
      <c r="K61" s="93">
        <v>596.48163538043877</v>
      </c>
      <c r="L61" s="94">
        <v>5</v>
      </c>
      <c r="M61" s="94">
        <v>5</v>
      </c>
      <c r="N61" s="119">
        <f t="shared" si="8"/>
        <v>-82185.749754133169</v>
      </c>
      <c r="O61" s="98">
        <f t="shared" si="9"/>
        <v>-2.7635413469908113E-2</v>
      </c>
      <c r="P61" s="121">
        <f t="shared" si="10"/>
        <v>-8.4672495012740683</v>
      </c>
      <c r="R61" s="84">
        <v>169</v>
      </c>
      <c r="S61" s="85" t="s">
        <v>74</v>
      </c>
      <c r="T61" s="102">
        <v>4916</v>
      </c>
      <c r="U61" s="87">
        <v>1651517.6771533731</v>
      </c>
      <c r="V61" s="87">
        <v>2046238.3386998295</v>
      </c>
      <c r="W61" s="90">
        <v>3697756.0158532029</v>
      </c>
      <c r="X61" s="105">
        <v>487932.70222529746</v>
      </c>
      <c r="Y61" s="91">
        <v>4185688.7180785006</v>
      </c>
      <c r="Z61" s="209">
        <v>-1211760</v>
      </c>
      <c r="AA61" s="115">
        <f t="shared" si="11"/>
        <v>2973928.7180785006</v>
      </c>
      <c r="AB61" s="109">
        <v>-16502.329800000007</v>
      </c>
      <c r="AC61" s="110">
        <v>2957426.3882785006</v>
      </c>
      <c r="AD61" s="116">
        <v>604.94888488171284</v>
      </c>
      <c r="AE61" s="86">
        <v>601.59202365307169</v>
      </c>
      <c r="AF61" s="94">
        <v>5</v>
      </c>
      <c r="AG61" s="94">
        <v>5</v>
      </c>
    </row>
    <row r="62" spans="1:33">
      <c r="A62" s="84">
        <v>171</v>
      </c>
      <c r="B62" s="85" t="s">
        <v>75</v>
      </c>
      <c r="C62" s="102">
        <v>4552</v>
      </c>
      <c r="D62" s="87">
        <v>1131788.3304519192</v>
      </c>
      <c r="E62" s="110">
        <v>1676032.4279574323</v>
      </c>
      <c r="F62" s="90">
        <v>2807820.7584093516</v>
      </c>
      <c r="G62" s="105">
        <v>721739.02398685063</v>
      </c>
      <c r="H62" s="91">
        <v>3529559.782396202</v>
      </c>
      <c r="I62" s="107">
        <v>271505</v>
      </c>
      <c r="J62" s="96">
        <v>3801064.782396202</v>
      </c>
      <c r="K62" s="93">
        <v>835.03180632605495</v>
      </c>
      <c r="L62" s="94">
        <v>11</v>
      </c>
      <c r="M62" s="94">
        <v>11</v>
      </c>
      <c r="N62" s="119">
        <f t="shared" si="8"/>
        <v>224116.18963477807</v>
      </c>
      <c r="O62" s="98">
        <f t="shared" si="9"/>
        <v>6.2655692085795162E-2</v>
      </c>
      <c r="P62" s="121">
        <f t="shared" si="10"/>
        <v>55.74017391615871</v>
      </c>
      <c r="R62" s="84">
        <v>171</v>
      </c>
      <c r="S62" s="85" t="s">
        <v>75</v>
      </c>
      <c r="T62" s="102">
        <v>4590</v>
      </c>
      <c r="U62" s="87">
        <v>1185075.7924807498</v>
      </c>
      <c r="V62" s="87">
        <v>1440171.4098159471</v>
      </c>
      <c r="W62" s="90">
        <v>2625247.2022966966</v>
      </c>
      <c r="X62" s="105">
        <v>680196.3904647273</v>
      </c>
      <c r="Y62" s="91">
        <v>3305443.5927614239</v>
      </c>
      <c r="Z62" s="209">
        <v>271505</v>
      </c>
      <c r="AA62" s="115">
        <f t="shared" si="11"/>
        <v>3576948.5927614239</v>
      </c>
      <c r="AB62" s="109">
        <v>-20002.824000000008</v>
      </c>
      <c r="AC62" s="110">
        <v>3556945.7687614239</v>
      </c>
      <c r="AD62" s="116">
        <v>779.29163240989624</v>
      </c>
      <c r="AE62" s="86">
        <v>774.93371868440613</v>
      </c>
      <c r="AF62" s="94">
        <v>11</v>
      </c>
      <c r="AG62" s="94">
        <v>11</v>
      </c>
    </row>
    <row r="63" spans="1:33">
      <c r="A63" s="84">
        <v>172</v>
      </c>
      <c r="B63" s="85" t="s">
        <v>76</v>
      </c>
      <c r="C63" s="102">
        <v>4099</v>
      </c>
      <c r="D63" s="87">
        <v>761799.05284194287</v>
      </c>
      <c r="E63" s="110">
        <v>1708231.6649382366</v>
      </c>
      <c r="F63" s="90">
        <v>2470030.7177801793</v>
      </c>
      <c r="G63" s="105">
        <v>726552.72905258299</v>
      </c>
      <c r="H63" s="91">
        <v>3196583.4468327621</v>
      </c>
      <c r="I63" s="107">
        <v>959031</v>
      </c>
      <c r="J63" s="96">
        <v>4155614.4468327621</v>
      </c>
      <c r="K63" s="93">
        <v>1013.8117703910129</v>
      </c>
      <c r="L63" s="94">
        <v>13</v>
      </c>
      <c r="M63" s="94">
        <v>13</v>
      </c>
      <c r="N63" s="119">
        <f t="shared" si="8"/>
        <v>111476.79115444701</v>
      </c>
      <c r="O63" s="98">
        <f t="shared" si="9"/>
        <v>2.7565033795999516E-2</v>
      </c>
      <c r="P63" s="121">
        <f t="shared" si="10"/>
        <v>22.358557427464234</v>
      </c>
      <c r="R63" s="84">
        <v>172</v>
      </c>
      <c r="S63" s="85" t="s">
        <v>76</v>
      </c>
      <c r="T63" s="102">
        <v>4079</v>
      </c>
      <c r="U63" s="87">
        <v>636344.97596731526</v>
      </c>
      <c r="V63" s="87">
        <v>1767282.9971952213</v>
      </c>
      <c r="W63" s="90">
        <v>2403627.9731625365</v>
      </c>
      <c r="X63" s="105">
        <v>681478.68251577846</v>
      </c>
      <c r="Y63" s="91">
        <v>3085106.6556783151</v>
      </c>
      <c r="Z63" s="209">
        <v>959031</v>
      </c>
      <c r="AA63" s="115">
        <f t="shared" si="11"/>
        <v>4044137.6556783151</v>
      </c>
      <c r="AB63" s="109">
        <v>-115216.26624000026</v>
      </c>
      <c r="AC63" s="110">
        <v>3928921.3894383148</v>
      </c>
      <c r="AD63" s="116">
        <v>991.45321296354871</v>
      </c>
      <c r="AE63" s="86">
        <v>963.20700893314904</v>
      </c>
      <c r="AF63" s="94">
        <v>13</v>
      </c>
      <c r="AG63" s="94">
        <v>13</v>
      </c>
    </row>
    <row r="64" spans="1:33">
      <c r="A64" s="84">
        <v>176</v>
      </c>
      <c r="B64" s="85" t="s">
        <v>77</v>
      </c>
      <c r="C64" s="102">
        <v>4160</v>
      </c>
      <c r="D64" s="87">
        <v>-394688.66546544712</v>
      </c>
      <c r="E64" s="110">
        <v>2136402.2770266682</v>
      </c>
      <c r="F64" s="90">
        <v>1741713.6115612211</v>
      </c>
      <c r="G64" s="105">
        <v>792085.32181878027</v>
      </c>
      <c r="H64" s="91">
        <v>2533798.9333800012</v>
      </c>
      <c r="I64" s="107">
        <v>123803</v>
      </c>
      <c r="J64" s="96">
        <v>2657601.9333800012</v>
      </c>
      <c r="K64" s="93">
        <v>638.84661860096185</v>
      </c>
      <c r="L64" s="94">
        <v>12</v>
      </c>
      <c r="M64" s="94">
        <v>12</v>
      </c>
      <c r="N64" s="119">
        <f t="shared" si="8"/>
        <v>-175783.53190806787</v>
      </c>
      <c r="O64" s="98">
        <f t="shared" si="9"/>
        <v>-6.2040105048042249E-2</v>
      </c>
      <c r="P64" s="121">
        <f t="shared" si="10"/>
        <v>-26.423507083017739</v>
      </c>
      <c r="R64" s="84">
        <v>176</v>
      </c>
      <c r="S64" s="85" t="s">
        <v>77</v>
      </c>
      <c r="T64" s="102">
        <v>4259</v>
      </c>
      <c r="U64" s="87">
        <v>-275161.79727829318</v>
      </c>
      <c r="V64" s="87">
        <v>2239859.6049235193</v>
      </c>
      <c r="W64" s="90">
        <v>1964697.8076452261</v>
      </c>
      <c r="X64" s="105">
        <v>744884.6576428432</v>
      </c>
      <c r="Y64" s="91">
        <v>2709582.4652880691</v>
      </c>
      <c r="Z64" s="209">
        <v>123803</v>
      </c>
      <c r="AA64" s="115">
        <f t="shared" si="11"/>
        <v>2833385.4652880691</v>
      </c>
      <c r="AB64" s="109">
        <v>-183525.91019999998</v>
      </c>
      <c r="AC64" s="110">
        <v>2649859.5550880693</v>
      </c>
      <c r="AD64" s="116">
        <v>665.27012568397959</v>
      </c>
      <c r="AE64" s="86">
        <v>622.17881077437642</v>
      </c>
      <c r="AF64" s="94">
        <v>12</v>
      </c>
      <c r="AG64" s="94">
        <v>12</v>
      </c>
    </row>
    <row r="65" spans="1:34">
      <c r="A65" s="84">
        <v>177</v>
      </c>
      <c r="B65" s="85" t="s">
        <v>78</v>
      </c>
      <c r="C65" s="102">
        <v>1668</v>
      </c>
      <c r="D65" s="87">
        <v>922678.19941705628</v>
      </c>
      <c r="E65" s="110">
        <v>-19391.55675552454</v>
      </c>
      <c r="F65" s="90">
        <v>903286.64266153169</v>
      </c>
      <c r="G65" s="105">
        <v>292306.01787096821</v>
      </c>
      <c r="H65" s="91">
        <v>1195592.6605324999</v>
      </c>
      <c r="I65" s="107">
        <v>-490119</v>
      </c>
      <c r="J65" s="96">
        <v>705473.6605324999</v>
      </c>
      <c r="K65" s="93">
        <v>422.94583964778172</v>
      </c>
      <c r="L65" s="94">
        <v>6</v>
      </c>
      <c r="M65" s="94">
        <v>6</v>
      </c>
      <c r="N65" s="119">
        <f t="shared" si="8"/>
        <v>-522279.51336030476</v>
      </c>
      <c r="O65" s="98">
        <f t="shared" si="9"/>
        <v>-0.42539455361726075</v>
      </c>
      <c r="P65" s="121">
        <f t="shared" si="10"/>
        <v>-295.87920361498442</v>
      </c>
      <c r="R65" s="84">
        <v>177</v>
      </c>
      <c r="S65" s="85" t="s">
        <v>78</v>
      </c>
      <c r="T65" s="102">
        <v>1708</v>
      </c>
      <c r="U65" s="87">
        <v>1140242.6500048246</v>
      </c>
      <c r="V65" s="87">
        <v>301354.5710537156</v>
      </c>
      <c r="W65" s="90">
        <v>1441597.2210585403</v>
      </c>
      <c r="X65" s="105">
        <v>276274.95283426438</v>
      </c>
      <c r="Y65" s="91">
        <v>1717872.1738928047</v>
      </c>
      <c r="Z65" s="209">
        <v>-490119</v>
      </c>
      <c r="AA65" s="115">
        <f t="shared" si="11"/>
        <v>1227753.1738928047</v>
      </c>
      <c r="AB65" s="109">
        <v>172791.06132000004</v>
      </c>
      <c r="AC65" s="110">
        <v>1400544.2352128047</v>
      </c>
      <c r="AD65" s="116">
        <v>718.82504326276614</v>
      </c>
      <c r="AE65" s="86">
        <v>819.99077003091611</v>
      </c>
      <c r="AF65" s="94">
        <v>6</v>
      </c>
      <c r="AG65" s="94">
        <v>6</v>
      </c>
    </row>
    <row r="66" spans="1:34" s="184" customFormat="1">
      <c r="A66" s="84">
        <v>178</v>
      </c>
      <c r="B66" s="85" t="s">
        <v>79</v>
      </c>
      <c r="C66" s="102">
        <v>5674</v>
      </c>
      <c r="D66" s="87">
        <v>1135815.1067445439</v>
      </c>
      <c r="E66" s="110">
        <v>2514142.2818771331</v>
      </c>
      <c r="F66" s="90">
        <v>3649957.3886216767</v>
      </c>
      <c r="G66" s="105">
        <v>1011690.8258793262</v>
      </c>
      <c r="H66" s="91">
        <v>4661648.2145010028</v>
      </c>
      <c r="I66" s="107">
        <v>-558427</v>
      </c>
      <c r="J66" s="96">
        <v>4103221.2145010028</v>
      </c>
      <c r="K66" s="93">
        <v>723.16200467060321</v>
      </c>
      <c r="L66" s="94">
        <v>10</v>
      </c>
      <c r="M66" s="94">
        <v>10</v>
      </c>
      <c r="N66" s="119">
        <f t="shared" si="8"/>
        <v>169523.63376672566</v>
      </c>
      <c r="O66" s="98">
        <f t="shared" si="9"/>
        <v>4.309523807752446E-2</v>
      </c>
      <c r="P66" s="121">
        <f t="shared" si="10"/>
        <v>37.131732481158338</v>
      </c>
      <c r="Q66" s="1"/>
      <c r="R66" s="84">
        <v>178</v>
      </c>
      <c r="S66" s="85" t="s">
        <v>79</v>
      </c>
      <c r="T66" s="102">
        <v>5734</v>
      </c>
      <c r="U66" s="87">
        <v>1061852.5967781157</v>
      </c>
      <c r="V66" s="87">
        <v>2480279.0207978301</v>
      </c>
      <c r="W66" s="90">
        <v>3542131.6175759458</v>
      </c>
      <c r="X66" s="105">
        <v>949992.963158331</v>
      </c>
      <c r="Y66" s="91">
        <v>4492124.5807342771</v>
      </c>
      <c r="Z66" s="209">
        <v>-558427</v>
      </c>
      <c r="AA66" s="115">
        <f t="shared" si="11"/>
        <v>3933697.5807342771</v>
      </c>
      <c r="AB66" s="109">
        <v>36588.498900000006</v>
      </c>
      <c r="AC66" s="110">
        <v>3970286.0796342772</v>
      </c>
      <c r="AD66" s="116">
        <v>686.03027218944487</v>
      </c>
      <c r="AE66" s="86">
        <v>692.41124514026455</v>
      </c>
      <c r="AF66" s="94">
        <v>10</v>
      </c>
      <c r="AG66" s="94">
        <v>10</v>
      </c>
      <c r="AH66" s="1"/>
    </row>
    <row r="67" spans="1:34">
      <c r="A67" s="84">
        <v>179</v>
      </c>
      <c r="B67" s="85" t="s">
        <v>80</v>
      </c>
      <c r="C67" s="102">
        <v>149194</v>
      </c>
      <c r="D67" s="87">
        <v>27109499.418464102</v>
      </c>
      <c r="E67" s="110">
        <v>39195362.280002125</v>
      </c>
      <c r="F67" s="90">
        <v>66304861.698466226</v>
      </c>
      <c r="G67" s="105">
        <v>14002527.501315633</v>
      </c>
      <c r="H67" s="91">
        <v>80307389.199781865</v>
      </c>
      <c r="I67" s="107">
        <v>-23428424</v>
      </c>
      <c r="J67" s="96">
        <v>56878965.199781865</v>
      </c>
      <c r="K67" s="93">
        <v>381.24163974276354</v>
      </c>
      <c r="L67" s="94">
        <v>13</v>
      </c>
      <c r="M67" s="94">
        <v>13</v>
      </c>
      <c r="N67" s="119">
        <f t="shared" si="8"/>
        <v>8117387.7126290202</v>
      </c>
      <c r="O67" s="98">
        <f t="shared" si="9"/>
        <v>0.16647098250190323</v>
      </c>
      <c r="P67" s="121">
        <f t="shared" si="10"/>
        <v>51.2051075378115</v>
      </c>
      <c r="R67" s="84">
        <v>179</v>
      </c>
      <c r="S67" s="85" t="s">
        <v>80</v>
      </c>
      <c r="T67" s="102">
        <v>147746</v>
      </c>
      <c r="U67" s="87">
        <v>23699040.597695038</v>
      </c>
      <c r="V67" s="87">
        <v>35385386.731883623</v>
      </c>
      <c r="W67" s="90">
        <v>59084427.32957866</v>
      </c>
      <c r="X67" s="105">
        <v>13105574.157574179</v>
      </c>
      <c r="Y67" s="91">
        <v>72190001.487152845</v>
      </c>
      <c r="Z67" s="209">
        <v>-23428424</v>
      </c>
      <c r="AA67" s="115">
        <f t="shared" si="11"/>
        <v>48761577.487152845</v>
      </c>
      <c r="AB67" s="109">
        <v>-11851368.593659494</v>
      </c>
      <c r="AC67" s="110">
        <v>36910208.893493354</v>
      </c>
      <c r="AD67" s="116">
        <v>330.03653220495204</v>
      </c>
      <c r="AE67" s="86">
        <v>249.82205199121029</v>
      </c>
      <c r="AF67" s="94">
        <v>13</v>
      </c>
      <c r="AG67" s="94">
        <v>13</v>
      </c>
    </row>
    <row r="68" spans="1:34">
      <c r="A68" s="84">
        <v>181</v>
      </c>
      <c r="B68" s="85" t="s">
        <v>81</v>
      </c>
      <c r="C68" s="102">
        <v>1658</v>
      </c>
      <c r="D68" s="87">
        <v>1065277.4778965677</v>
      </c>
      <c r="E68" s="110">
        <v>983738.32671524037</v>
      </c>
      <c r="F68" s="90">
        <v>2049015.8046118082</v>
      </c>
      <c r="G68" s="105">
        <v>306352.09675682121</v>
      </c>
      <c r="H68" s="91">
        <v>2355367.9013686292</v>
      </c>
      <c r="I68" s="107">
        <v>-387180</v>
      </c>
      <c r="J68" s="96">
        <v>1968187.9013686292</v>
      </c>
      <c r="K68" s="93">
        <v>1187.0855858676896</v>
      </c>
      <c r="L68" s="94">
        <v>4</v>
      </c>
      <c r="M68" s="94">
        <v>4</v>
      </c>
      <c r="N68" s="119">
        <f t="shared" si="8"/>
        <v>-4046.2281932639889</v>
      </c>
      <c r="O68" s="98">
        <f t="shared" si="9"/>
        <v>-2.0515962748108448E-3</v>
      </c>
      <c r="P68" s="121">
        <f t="shared" si="10"/>
        <v>14.532595640642512</v>
      </c>
      <c r="R68" s="84">
        <v>181</v>
      </c>
      <c r="S68" s="85" t="s">
        <v>81</v>
      </c>
      <c r="T68" s="102">
        <v>1682</v>
      </c>
      <c r="U68" s="87">
        <v>1120241.5392492306</v>
      </c>
      <c r="V68" s="87">
        <v>952975.62416897062</v>
      </c>
      <c r="W68" s="90">
        <v>2073217.1634182013</v>
      </c>
      <c r="X68" s="105">
        <v>286196.96614369191</v>
      </c>
      <c r="Y68" s="91">
        <v>2359414.1295618932</v>
      </c>
      <c r="Z68" s="209">
        <v>-387180</v>
      </c>
      <c r="AA68" s="115">
        <f t="shared" si="11"/>
        <v>1972234.1295618932</v>
      </c>
      <c r="AB68" s="109">
        <v>-65875.967040000003</v>
      </c>
      <c r="AC68" s="110">
        <v>1906358.1625218932</v>
      </c>
      <c r="AD68" s="116">
        <v>1172.5529902270471</v>
      </c>
      <c r="AE68" s="86">
        <v>1133.3877303935155</v>
      </c>
      <c r="AF68" s="94">
        <v>4</v>
      </c>
      <c r="AG68" s="94">
        <v>4</v>
      </c>
    </row>
    <row r="69" spans="1:34">
      <c r="A69" s="84">
        <v>182</v>
      </c>
      <c r="B69" s="85" t="s">
        <v>82</v>
      </c>
      <c r="C69" s="102">
        <v>19116</v>
      </c>
      <c r="D69" s="87">
        <v>295911.00450860895</v>
      </c>
      <c r="E69" s="110">
        <v>3130660.9204345988</v>
      </c>
      <c r="F69" s="90">
        <v>3426571.9249432078</v>
      </c>
      <c r="G69" s="105">
        <v>1966155.178992568</v>
      </c>
      <c r="H69" s="91">
        <v>5392727.1039357763</v>
      </c>
      <c r="I69" s="107">
        <v>-1366107</v>
      </c>
      <c r="J69" s="96">
        <v>4026620.1039357763</v>
      </c>
      <c r="K69" s="93">
        <v>210.64135299936055</v>
      </c>
      <c r="L69" s="94">
        <v>13</v>
      </c>
      <c r="M69" s="94">
        <v>13</v>
      </c>
      <c r="N69" s="119">
        <f t="shared" si="8"/>
        <v>11645.758715344593</v>
      </c>
      <c r="O69" s="98">
        <f t="shared" si="9"/>
        <v>2.9005811031415727E-3</v>
      </c>
      <c r="P69" s="121">
        <f t="shared" si="10"/>
        <v>1.3318782198572876</v>
      </c>
      <c r="R69" s="84">
        <v>182</v>
      </c>
      <c r="S69" s="85" t="s">
        <v>82</v>
      </c>
      <c r="T69" s="102">
        <v>19182</v>
      </c>
      <c r="U69" s="87">
        <v>486622.24845050648</v>
      </c>
      <c r="V69" s="87">
        <v>3079051.4545352706</v>
      </c>
      <c r="W69" s="90">
        <v>3565673.7029857771</v>
      </c>
      <c r="X69" s="105">
        <v>1815407.6422346549</v>
      </c>
      <c r="Y69" s="91">
        <v>5381081.3452204317</v>
      </c>
      <c r="Z69" s="209">
        <v>-1366107</v>
      </c>
      <c r="AA69" s="115">
        <f t="shared" si="11"/>
        <v>4014974.3452204317</v>
      </c>
      <c r="AB69" s="109">
        <v>-91696.2790199999</v>
      </c>
      <c r="AC69" s="110">
        <v>3923278.0662004319</v>
      </c>
      <c r="AD69" s="116">
        <v>209.30947477950326</v>
      </c>
      <c r="AE69" s="86">
        <v>204.52914535504286</v>
      </c>
      <c r="AF69" s="94">
        <v>13</v>
      </c>
      <c r="AG69" s="94">
        <v>13</v>
      </c>
    </row>
    <row r="70" spans="1:34">
      <c r="A70" s="84">
        <v>186</v>
      </c>
      <c r="B70" s="85" t="s">
        <v>83</v>
      </c>
      <c r="C70" s="102">
        <v>46871</v>
      </c>
      <c r="D70" s="87">
        <v>15454399.823017387</v>
      </c>
      <c r="E70" s="110">
        <v>223293.37083199364</v>
      </c>
      <c r="F70" s="90">
        <v>15677693.193849381</v>
      </c>
      <c r="G70" s="105">
        <v>2694186.5074818018</v>
      </c>
      <c r="H70" s="91">
        <v>18371879.701331183</v>
      </c>
      <c r="I70" s="107">
        <v>2290989</v>
      </c>
      <c r="J70" s="96">
        <v>20662868.701331183</v>
      </c>
      <c r="K70" s="93">
        <v>440.84548444307103</v>
      </c>
      <c r="L70" s="94">
        <v>1</v>
      </c>
      <c r="M70" s="95">
        <v>35</v>
      </c>
      <c r="N70" s="119">
        <f t="shared" si="8"/>
        <v>1801537.2303273119</v>
      </c>
      <c r="O70" s="98">
        <f t="shared" si="9"/>
        <v>9.5514849155632131E-2</v>
      </c>
      <c r="P70" s="121">
        <f t="shared" si="10"/>
        <v>35.138203931049702</v>
      </c>
      <c r="R70" s="84">
        <v>186</v>
      </c>
      <c r="S70" s="85" t="s">
        <v>83</v>
      </c>
      <c r="T70" s="102">
        <v>46490</v>
      </c>
      <c r="U70" s="87">
        <v>13836969.543695511</v>
      </c>
      <c r="V70" s="87">
        <v>149676.58656306693</v>
      </c>
      <c r="W70" s="90">
        <v>13986646.130258579</v>
      </c>
      <c r="X70" s="105">
        <v>2583696.3407452931</v>
      </c>
      <c r="Y70" s="91">
        <v>16570342.471003871</v>
      </c>
      <c r="Z70" s="209">
        <v>2290989</v>
      </c>
      <c r="AA70" s="115">
        <f t="shared" si="11"/>
        <v>18861331.471003871</v>
      </c>
      <c r="AB70" s="109">
        <v>-3134324.5874834992</v>
      </c>
      <c r="AC70" s="110">
        <v>15727006.883520372</v>
      </c>
      <c r="AD70" s="116">
        <v>405.70728051202133</v>
      </c>
      <c r="AE70" s="86">
        <v>338.28795189331839</v>
      </c>
      <c r="AF70" s="94">
        <v>1</v>
      </c>
      <c r="AG70" s="95">
        <v>35</v>
      </c>
    </row>
    <row r="71" spans="1:34">
      <c r="A71" s="84">
        <v>202</v>
      </c>
      <c r="B71" s="85" t="s">
        <v>84</v>
      </c>
      <c r="C71" s="102">
        <v>36551</v>
      </c>
      <c r="D71" s="87">
        <v>28983793.264728244</v>
      </c>
      <c r="E71" s="110">
        <v>905654.38784712844</v>
      </c>
      <c r="F71" s="90">
        <v>29889447.652575374</v>
      </c>
      <c r="G71" s="105">
        <v>1389259.1029336911</v>
      </c>
      <c r="H71" s="91">
        <v>31278706.755509064</v>
      </c>
      <c r="I71" s="107">
        <v>-3858928</v>
      </c>
      <c r="J71" s="96">
        <v>27419778.755509064</v>
      </c>
      <c r="K71" s="93">
        <v>750.17862043470939</v>
      </c>
      <c r="L71" s="94">
        <v>2</v>
      </c>
      <c r="M71" s="94">
        <v>2</v>
      </c>
      <c r="N71" s="119">
        <f t="shared" si="8"/>
        <v>676891.10311470181</v>
      </c>
      <c r="O71" s="98">
        <f t="shared" si="9"/>
        <v>2.5311070065169194E-2</v>
      </c>
      <c r="P71" s="121">
        <f t="shared" si="10"/>
        <v>14.250618772738449</v>
      </c>
      <c r="R71" s="84">
        <v>202</v>
      </c>
      <c r="S71" s="85" t="s">
        <v>84</v>
      </c>
      <c r="T71" s="102">
        <v>36339</v>
      </c>
      <c r="U71" s="87">
        <v>29286129.328174546</v>
      </c>
      <c r="V71" s="87">
        <v>11574.649326649977</v>
      </c>
      <c r="W71" s="90">
        <v>29297703.977501195</v>
      </c>
      <c r="X71" s="105">
        <v>1304111.674893165</v>
      </c>
      <c r="Y71" s="91">
        <v>30601815.652394362</v>
      </c>
      <c r="Z71" s="209">
        <v>-3858928</v>
      </c>
      <c r="AA71" s="115">
        <f t="shared" si="11"/>
        <v>26742887.652394362</v>
      </c>
      <c r="AB71" s="109">
        <v>-3188335.5460874978</v>
      </c>
      <c r="AC71" s="110">
        <v>23554552.106306866</v>
      </c>
      <c r="AD71" s="116">
        <v>735.92800166197094</v>
      </c>
      <c r="AE71" s="86">
        <v>648.18933119532369</v>
      </c>
      <c r="AF71" s="94">
        <v>2</v>
      </c>
      <c r="AG71" s="94">
        <v>2</v>
      </c>
    </row>
    <row r="72" spans="1:34">
      <c r="A72" s="84">
        <v>204</v>
      </c>
      <c r="B72" s="85" t="s">
        <v>85</v>
      </c>
      <c r="C72" s="102">
        <v>2589</v>
      </c>
      <c r="D72" s="87">
        <v>-1262601.7055268215</v>
      </c>
      <c r="E72" s="110">
        <v>1349265.607151181</v>
      </c>
      <c r="F72" s="90">
        <v>86663.901624359423</v>
      </c>
      <c r="G72" s="105">
        <v>438520.59004751605</v>
      </c>
      <c r="H72" s="91">
        <v>525184.49167187547</v>
      </c>
      <c r="I72" s="107">
        <v>-642976</v>
      </c>
      <c r="J72" s="96">
        <v>-117791.50832812453</v>
      </c>
      <c r="K72" s="93">
        <v>-45.496913220596575</v>
      </c>
      <c r="L72" s="94">
        <v>11</v>
      </c>
      <c r="M72" s="94">
        <v>11</v>
      </c>
      <c r="N72" s="119">
        <f t="shared" si="8"/>
        <v>352461.86088536604</v>
      </c>
      <c r="O72" s="98">
        <f t="shared" si="9"/>
        <v>-0.74951480193510678</v>
      </c>
      <c r="P72" s="121">
        <f t="shared" si="10"/>
        <v>133.44272498849421</v>
      </c>
      <c r="R72" s="84">
        <v>204</v>
      </c>
      <c r="S72" s="85" t="s">
        <v>85</v>
      </c>
      <c r="T72" s="102">
        <v>2628</v>
      </c>
      <c r="U72" s="87">
        <v>-1401822.0336444217</v>
      </c>
      <c r="V72" s="87">
        <v>1169540.0573727668</v>
      </c>
      <c r="W72" s="90">
        <v>-232281.97627165494</v>
      </c>
      <c r="X72" s="105">
        <v>405004.60705816437</v>
      </c>
      <c r="Y72" s="91">
        <v>172722.63078650943</v>
      </c>
      <c r="Z72" s="209">
        <v>-642976</v>
      </c>
      <c r="AA72" s="115">
        <f t="shared" si="11"/>
        <v>-470253.36921349057</v>
      </c>
      <c r="AB72" s="109">
        <v>-883041.33450000011</v>
      </c>
      <c r="AC72" s="110">
        <v>-1353294.7037134906</v>
      </c>
      <c r="AD72" s="116">
        <v>-178.93963820909079</v>
      </c>
      <c r="AE72" s="86">
        <v>-514.95232256982138</v>
      </c>
      <c r="AF72" s="94">
        <v>11</v>
      </c>
      <c r="AG72" s="94">
        <v>11</v>
      </c>
    </row>
    <row r="73" spans="1:34">
      <c r="A73" s="84">
        <v>205</v>
      </c>
      <c r="B73" s="85" t="s">
        <v>86</v>
      </c>
      <c r="C73" s="102">
        <v>36433</v>
      </c>
      <c r="D73" s="87">
        <v>6546333.4293951169</v>
      </c>
      <c r="E73" s="110">
        <v>11759626.507878726</v>
      </c>
      <c r="F73" s="90">
        <v>18305959.937273845</v>
      </c>
      <c r="G73" s="105">
        <v>3394248.0936455284</v>
      </c>
      <c r="H73" s="91">
        <v>21700208.030919373</v>
      </c>
      <c r="I73" s="107">
        <v>30871096</v>
      </c>
      <c r="J73" s="96">
        <v>52571304.030919373</v>
      </c>
      <c r="K73" s="93">
        <v>1442.9584176685798</v>
      </c>
      <c r="L73" s="94">
        <v>18</v>
      </c>
      <c r="M73" s="94">
        <v>18</v>
      </c>
      <c r="N73" s="119">
        <f t="shared" si="8"/>
        <v>-985384.9994519949</v>
      </c>
      <c r="O73" s="98">
        <f t="shared" si="9"/>
        <v>-1.8398915565769846E-2</v>
      </c>
      <c r="P73" s="121">
        <f t="shared" si="10"/>
        <v>-23.825714842344269</v>
      </c>
      <c r="R73" s="84">
        <v>205</v>
      </c>
      <c r="S73" s="85" t="s">
        <v>86</v>
      </c>
      <c r="T73" s="102">
        <v>36513</v>
      </c>
      <c r="U73" s="87">
        <v>7014771.2325415518</v>
      </c>
      <c r="V73" s="87">
        <v>12534728.131517362</v>
      </c>
      <c r="W73" s="90">
        <v>19549499.364058912</v>
      </c>
      <c r="X73" s="105">
        <v>3136093.6663124566</v>
      </c>
      <c r="Y73" s="91">
        <v>22685593.030371368</v>
      </c>
      <c r="Z73" s="209">
        <v>30871096</v>
      </c>
      <c r="AA73" s="115">
        <f t="shared" si="11"/>
        <v>53556689.030371368</v>
      </c>
      <c r="AB73" s="109">
        <v>-243284.34690000012</v>
      </c>
      <c r="AC73" s="110">
        <v>53313404.683471367</v>
      </c>
      <c r="AD73" s="116">
        <v>1466.7841325109241</v>
      </c>
      <c r="AE73" s="86">
        <v>1460.1211810443231</v>
      </c>
      <c r="AF73" s="94">
        <v>18</v>
      </c>
      <c r="AG73" s="94">
        <v>18</v>
      </c>
    </row>
    <row r="74" spans="1:34">
      <c r="A74" s="84">
        <v>208</v>
      </c>
      <c r="B74" s="85" t="s">
        <v>87</v>
      </c>
      <c r="C74" s="102">
        <v>12271</v>
      </c>
      <c r="D74" s="87">
        <v>7731196.8344697077</v>
      </c>
      <c r="E74" s="110">
        <v>5245710.7524297796</v>
      </c>
      <c r="F74" s="90">
        <v>12976907.586899487</v>
      </c>
      <c r="G74" s="105">
        <v>1753830.3937640765</v>
      </c>
      <c r="H74" s="91">
        <v>14730737.980663564</v>
      </c>
      <c r="I74" s="107">
        <v>-212410</v>
      </c>
      <c r="J74" s="96">
        <v>14518327.980663564</v>
      </c>
      <c r="K74" s="93">
        <v>1183.1413886939583</v>
      </c>
      <c r="L74" s="94">
        <v>17</v>
      </c>
      <c r="M74" s="94">
        <v>17</v>
      </c>
      <c r="N74" s="119">
        <f t="shared" si="8"/>
        <v>-12971.060340188444</v>
      </c>
      <c r="O74" s="98">
        <f t="shared" si="9"/>
        <v>-8.9262909692982716E-4</v>
      </c>
      <c r="P74" s="121">
        <f t="shared" si="10"/>
        <v>8.6102667246927922</v>
      </c>
      <c r="R74" s="84">
        <v>208</v>
      </c>
      <c r="S74" s="85" t="s">
        <v>87</v>
      </c>
      <c r="T74" s="102">
        <v>12372</v>
      </c>
      <c r="U74" s="87">
        <v>7951085.152277601</v>
      </c>
      <c r="V74" s="87">
        <v>5144655.1889274018</v>
      </c>
      <c r="W74" s="90">
        <v>13095740.341205003</v>
      </c>
      <c r="X74" s="105">
        <v>1647968.6997987493</v>
      </c>
      <c r="Y74" s="91">
        <v>14743709.041003752</v>
      </c>
      <c r="Z74" s="209">
        <v>-212410</v>
      </c>
      <c r="AA74" s="115">
        <f t="shared" si="11"/>
        <v>14531299.041003752</v>
      </c>
      <c r="AB74" s="109">
        <v>42222.627659999998</v>
      </c>
      <c r="AC74" s="110">
        <v>14573521.668663753</v>
      </c>
      <c r="AD74" s="116">
        <v>1174.5311219692655</v>
      </c>
      <c r="AE74" s="86">
        <v>1177.9438788121365</v>
      </c>
      <c r="AF74" s="94">
        <v>17</v>
      </c>
      <c r="AG74" s="94">
        <v>17</v>
      </c>
    </row>
    <row r="75" spans="1:34">
      <c r="A75" s="84">
        <v>211</v>
      </c>
      <c r="B75" s="85" t="s">
        <v>88</v>
      </c>
      <c r="C75" s="102">
        <v>33951</v>
      </c>
      <c r="D75" s="87">
        <v>17250618.047235388</v>
      </c>
      <c r="E75" s="110">
        <v>6017763.8794890363</v>
      </c>
      <c r="F75" s="90">
        <v>23268381.926724426</v>
      </c>
      <c r="G75" s="105">
        <v>1530915.6575591215</v>
      </c>
      <c r="H75" s="91">
        <v>24799297.584283549</v>
      </c>
      <c r="I75" s="107">
        <v>-4087185</v>
      </c>
      <c r="J75" s="96">
        <v>20712112.584283549</v>
      </c>
      <c r="K75" s="93">
        <v>610.05898454488965</v>
      </c>
      <c r="L75" s="94">
        <v>6</v>
      </c>
      <c r="M75" s="94">
        <v>6</v>
      </c>
      <c r="N75" s="119">
        <f t="shared" ref="N75:N138" si="12">J75-AA75</f>
        <v>891419.37870002538</v>
      </c>
      <c r="O75" s="98">
        <f t="shared" ref="O75:O138" si="13">N75/AA75</f>
        <v>4.4974177716897962E-2</v>
      </c>
      <c r="P75" s="121">
        <f t="shared" ref="P75:P138" si="14">K75-AD75</f>
        <v>17.919253848999688</v>
      </c>
      <c r="R75" s="84">
        <v>211</v>
      </c>
      <c r="S75" s="85" t="s">
        <v>88</v>
      </c>
      <c r="T75" s="102">
        <v>33473</v>
      </c>
      <c r="U75" s="87">
        <v>17226188.712196745</v>
      </c>
      <c r="V75" s="87">
        <v>5286275.4812672921</v>
      </c>
      <c r="W75" s="90">
        <v>22512464.193464037</v>
      </c>
      <c r="X75" s="105">
        <v>1395414.0121194879</v>
      </c>
      <c r="Y75" s="91">
        <v>23907878.205583524</v>
      </c>
      <c r="Z75" s="209">
        <v>-4087185</v>
      </c>
      <c r="AA75" s="115">
        <f t="shared" ref="AA75:AA138" si="15">Y75+Z75</f>
        <v>19820693.205583524</v>
      </c>
      <c r="AB75" s="109">
        <v>-1179982.8400544999</v>
      </c>
      <c r="AC75" s="110">
        <v>18640710.365529023</v>
      </c>
      <c r="AD75" s="116">
        <v>592.13973069588997</v>
      </c>
      <c r="AE75" s="86">
        <v>556.88795045347069</v>
      </c>
      <c r="AF75" s="94">
        <v>6</v>
      </c>
      <c r="AG75" s="94">
        <v>6</v>
      </c>
    </row>
    <row r="76" spans="1:34">
      <c r="A76" s="84">
        <v>213</v>
      </c>
      <c r="B76" s="85" t="s">
        <v>89</v>
      </c>
      <c r="C76" s="102">
        <v>5062</v>
      </c>
      <c r="D76" s="87">
        <v>426646.66225440998</v>
      </c>
      <c r="E76" s="110">
        <v>1456605.5113414307</v>
      </c>
      <c r="F76" s="90">
        <v>1883252.1735958406</v>
      </c>
      <c r="G76" s="105">
        <v>828803.6483971735</v>
      </c>
      <c r="H76" s="91">
        <v>2712055.8219930138</v>
      </c>
      <c r="I76" s="107">
        <v>-238234</v>
      </c>
      <c r="J76" s="96">
        <v>2473821.8219930138</v>
      </c>
      <c r="K76" s="93">
        <v>488.70442947313586</v>
      </c>
      <c r="L76" s="94">
        <v>10</v>
      </c>
      <c r="M76" s="94">
        <v>10</v>
      </c>
      <c r="N76" s="119">
        <f t="shared" si="12"/>
        <v>86799.942723619752</v>
      </c>
      <c r="O76" s="98">
        <f t="shared" si="13"/>
        <v>3.6363279062271089E-2</v>
      </c>
      <c r="P76" s="121">
        <f t="shared" si="14"/>
        <v>21.94223172784956</v>
      </c>
      <c r="R76" s="84">
        <v>213</v>
      </c>
      <c r="S76" s="85" t="s">
        <v>89</v>
      </c>
      <c r="T76" s="102">
        <v>5114</v>
      </c>
      <c r="U76" s="87">
        <v>321929.93688178889</v>
      </c>
      <c r="V76" s="87">
        <v>1530842.8044305677</v>
      </c>
      <c r="W76" s="90">
        <v>1852772.7413123567</v>
      </c>
      <c r="X76" s="105">
        <v>772483.13795703754</v>
      </c>
      <c r="Y76" s="91">
        <v>2625255.8792693941</v>
      </c>
      <c r="Z76" s="209">
        <v>-238234</v>
      </c>
      <c r="AA76" s="115">
        <f t="shared" si="15"/>
        <v>2387021.8792693941</v>
      </c>
      <c r="AB76" s="109">
        <v>-89220.92955000003</v>
      </c>
      <c r="AC76" s="110">
        <v>2297800.9497193941</v>
      </c>
      <c r="AD76" s="116">
        <v>466.7621977452863</v>
      </c>
      <c r="AE76" s="86">
        <v>449.31578993339735</v>
      </c>
      <c r="AF76" s="94">
        <v>10</v>
      </c>
      <c r="AG76" s="94">
        <v>10</v>
      </c>
    </row>
    <row r="77" spans="1:34">
      <c r="A77" s="84">
        <v>214</v>
      </c>
      <c r="B77" s="85" t="s">
        <v>90</v>
      </c>
      <c r="C77" s="102">
        <v>12478</v>
      </c>
      <c r="D77" s="87">
        <v>3880610.4680955335</v>
      </c>
      <c r="E77" s="110">
        <v>5233499.7336376207</v>
      </c>
      <c r="F77" s="90">
        <v>9114110.2017331533</v>
      </c>
      <c r="G77" s="105">
        <v>1907964.4346804216</v>
      </c>
      <c r="H77" s="91">
        <v>11022074.636413574</v>
      </c>
      <c r="I77" s="107">
        <v>936794</v>
      </c>
      <c r="J77" s="96">
        <v>11958868.636413574</v>
      </c>
      <c r="K77" s="93">
        <v>958.39626834537376</v>
      </c>
      <c r="L77" s="94">
        <v>4</v>
      </c>
      <c r="M77" s="94">
        <v>4</v>
      </c>
      <c r="N77" s="119">
        <f t="shared" si="12"/>
        <v>515824.68605585769</v>
      </c>
      <c r="O77" s="98">
        <f t="shared" si="13"/>
        <v>4.5077576237023249E-2</v>
      </c>
      <c r="P77" s="121">
        <f t="shared" si="14"/>
        <v>35.123398379445348</v>
      </c>
      <c r="R77" s="84">
        <v>214</v>
      </c>
      <c r="S77" s="85" t="s">
        <v>90</v>
      </c>
      <c r="T77" s="102">
        <v>12394</v>
      </c>
      <c r="U77" s="87">
        <v>3623693.7733871159</v>
      </c>
      <c r="V77" s="87">
        <v>5103836.7024859544</v>
      </c>
      <c r="W77" s="90">
        <v>8727530.4758730698</v>
      </c>
      <c r="X77" s="105">
        <v>1778719.4744846458</v>
      </c>
      <c r="Y77" s="91">
        <v>10506249.950357717</v>
      </c>
      <c r="Z77" s="209">
        <v>936794</v>
      </c>
      <c r="AA77" s="115">
        <f t="shared" si="15"/>
        <v>11443043.950357717</v>
      </c>
      <c r="AB77" s="109">
        <v>343965.22770000016</v>
      </c>
      <c r="AC77" s="110">
        <v>11787009.178057717</v>
      </c>
      <c r="AD77" s="116">
        <v>923.27286996592841</v>
      </c>
      <c r="AE77" s="86">
        <v>951.02542989008532</v>
      </c>
      <c r="AF77" s="94">
        <v>4</v>
      </c>
      <c r="AG77" s="94">
        <v>4</v>
      </c>
    </row>
    <row r="78" spans="1:34">
      <c r="A78" s="84">
        <v>216</v>
      </c>
      <c r="B78" s="85" t="s">
        <v>91</v>
      </c>
      <c r="C78" s="102">
        <v>1186</v>
      </c>
      <c r="D78" s="87">
        <v>745739.37762669625</v>
      </c>
      <c r="E78" s="110">
        <v>475933.76911176706</v>
      </c>
      <c r="F78" s="90">
        <v>1221673.1467384633</v>
      </c>
      <c r="G78" s="105">
        <v>242895.08186880525</v>
      </c>
      <c r="H78" s="91">
        <v>1464568.2286072685</v>
      </c>
      <c r="I78" s="107">
        <v>-242943</v>
      </c>
      <c r="J78" s="96">
        <v>1221625.2286072685</v>
      </c>
      <c r="K78" s="93">
        <v>1030.0381354192821</v>
      </c>
      <c r="L78" s="94">
        <v>13</v>
      </c>
      <c r="M78" s="94">
        <v>13</v>
      </c>
      <c r="N78" s="119">
        <f t="shared" si="12"/>
        <v>-105114.19312952273</v>
      </c>
      <c r="O78" s="98">
        <f t="shared" si="13"/>
        <v>-7.9227458992603958E-2</v>
      </c>
      <c r="P78" s="121">
        <f t="shared" si="14"/>
        <v>-60.133944890324528</v>
      </c>
      <c r="R78" s="84">
        <v>216</v>
      </c>
      <c r="S78" s="85" t="s">
        <v>91</v>
      </c>
      <c r="T78" s="102">
        <v>1217</v>
      </c>
      <c r="U78" s="87">
        <v>800935.30990853882</v>
      </c>
      <c r="V78" s="87">
        <v>541433.61945032887</v>
      </c>
      <c r="W78" s="90">
        <v>1342368.9293588677</v>
      </c>
      <c r="X78" s="105">
        <v>227313.49237792363</v>
      </c>
      <c r="Y78" s="91">
        <v>1569682.4217367913</v>
      </c>
      <c r="Z78" s="209">
        <v>-242943</v>
      </c>
      <c r="AA78" s="115">
        <f t="shared" si="15"/>
        <v>1326739.4217367913</v>
      </c>
      <c r="AB78" s="109">
        <v>38338.745999999999</v>
      </c>
      <c r="AC78" s="110">
        <v>1365078.1677367913</v>
      </c>
      <c r="AD78" s="116">
        <v>1090.1720803096066</v>
      </c>
      <c r="AE78" s="86">
        <v>1121.6747475240684</v>
      </c>
      <c r="AF78" s="94">
        <v>13</v>
      </c>
      <c r="AG78" s="94">
        <v>13</v>
      </c>
    </row>
    <row r="79" spans="1:34">
      <c r="A79" s="84">
        <v>217</v>
      </c>
      <c r="B79" s="85" t="s">
        <v>92</v>
      </c>
      <c r="C79" s="102">
        <v>5264</v>
      </c>
      <c r="D79" s="87">
        <v>1724025.6744326602</v>
      </c>
      <c r="E79" s="110">
        <v>2821826.3139511505</v>
      </c>
      <c r="F79" s="90">
        <v>4545851.988383811</v>
      </c>
      <c r="G79" s="105">
        <v>644233.27308707358</v>
      </c>
      <c r="H79" s="91">
        <v>5190085.2614708841</v>
      </c>
      <c r="I79" s="107">
        <v>195283</v>
      </c>
      <c r="J79" s="96">
        <v>5385368.2614708841</v>
      </c>
      <c r="K79" s="93">
        <v>1023.0562806745601</v>
      </c>
      <c r="L79" s="94">
        <v>16</v>
      </c>
      <c r="M79" s="94">
        <v>16</v>
      </c>
      <c r="N79" s="119">
        <f t="shared" si="12"/>
        <v>339736.64376227744</v>
      </c>
      <c r="O79" s="98">
        <f t="shared" si="13"/>
        <v>6.7332827582954502E-2</v>
      </c>
      <c r="P79" s="121">
        <f t="shared" si="14"/>
        <v>61.250787401855746</v>
      </c>
      <c r="R79" s="84">
        <v>217</v>
      </c>
      <c r="S79" s="85" t="s">
        <v>92</v>
      </c>
      <c r="T79" s="102">
        <v>5246</v>
      </c>
      <c r="U79" s="87">
        <v>1495452.7424927892</v>
      </c>
      <c r="V79" s="87">
        <v>2761036.5745834182</v>
      </c>
      <c r="W79" s="90">
        <v>4256489.3170762071</v>
      </c>
      <c r="X79" s="105">
        <v>593859.30063239927</v>
      </c>
      <c r="Y79" s="91">
        <v>4850348.6177086066</v>
      </c>
      <c r="Z79" s="209">
        <v>195283</v>
      </c>
      <c r="AA79" s="115">
        <f t="shared" si="15"/>
        <v>5045631.6177086066</v>
      </c>
      <c r="AB79" s="109">
        <v>-29920.890899999999</v>
      </c>
      <c r="AC79" s="110">
        <v>5015710.7268086066</v>
      </c>
      <c r="AD79" s="116">
        <v>961.80549327270433</v>
      </c>
      <c r="AE79" s="86">
        <v>956.10193038669593</v>
      </c>
      <c r="AF79" s="94">
        <v>16</v>
      </c>
      <c r="AG79" s="94">
        <v>16</v>
      </c>
    </row>
    <row r="80" spans="1:34">
      <c r="A80" s="84">
        <v>218</v>
      </c>
      <c r="B80" s="85" t="s">
        <v>93</v>
      </c>
      <c r="C80" s="102">
        <v>1159</v>
      </c>
      <c r="D80" s="87">
        <v>377099.13848499121</v>
      </c>
      <c r="E80" s="110">
        <v>751720.58373519522</v>
      </c>
      <c r="F80" s="90">
        <v>1128819.7222201864</v>
      </c>
      <c r="G80" s="105">
        <v>265726.20879529812</v>
      </c>
      <c r="H80" s="91">
        <v>1394545.9310154845</v>
      </c>
      <c r="I80" s="107">
        <v>-254658</v>
      </c>
      <c r="J80" s="96">
        <v>1139887.9310154845</v>
      </c>
      <c r="K80" s="93">
        <v>983.50986282612985</v>
      </c>
      <c r="L80" s="94">
        <v>14</v>
      </c>
      <c r="M80" s="94">
        <v>14</v>
      </c>
      <c r="N80" s="119">
        <f t="shared" si="12"/>
        <v>-30027.679472322809</v>
      </c>
      <c r="O80" s="98">
        <f t="shared" si="13"/>
        <v>-2.5666534580047601E-2</v>
      </c>
      <c r="P80" s="121">
        <f t="shared" si="14"/>
        <v>-1.2675870794319053</v>
      </c>
      <c r="R80" s="84">
        <v>218</v>
      </c>
      <c r="S80" s="85" t="s">
        <v>93</v>
      </c>
      <c r="T80" s="102">
        <v>1188</v>
      </c>
      <c r="U80" s="87">
        <v>469824.08329906268</v>
      </c>
      <c r="V80" s="87">
        <v>705355.68350785447</v>
      </c>
      <c r="W80" s="90">
        <v>1175179.7668069173</v>
      </c>
      <c r="X80" s="105">
        <v>249393.84368089002</v>
      </c>
      <c r="Y80" s="91">
        <v>1424573.6104878073</v>
      </c>
      <c r="Z80" s="209">
        <v>-254658</v>
      </c>
      <c r="AA80" s="115">
        <f t="shared" si="15"/>
        <v>1169915.6104878073</v>
      </c>
      <c r="AB80" s="109">
        <v>-324962.54490000004</v>
      </c>
      <c r="AC80" s="110">
        <v>844953.06558780721</v>
      </c>
      <c r="AD80" s="116">
        <v>984.77744990556175</v>
      </c>
      <c r="AE80" s="86">
        <v>711.23995419849098</v>
      </c>
      <c r="AF80" s="94">
        <v>14</v>
      </c>
      <c r="AG80" s="94">
        <v>14</v>
      </c>
    </row>
    <row r="81" spans="1:33">
      <c r="A81" s="84">
        <v>224</v>
      </c>
      <c r="B81" s="85" t="s">
        <v>94</v>
      </c>
      <c r="C81" s="102">
        <v>8440</v>
      </c>
      <c r="D81" s="87">
        <v>2590412.6694476488</v>
      </c>
      <c r="E81" s="110">
        <v>3995490.8054825561</v>
      </c>
      <c r="F81" s="90">
        <v>6585903.4749302045</v>
      </c>
      <c r="G81" s="105">
        <v>863247.42315055674</v>
      </c>
      <c r="H81" s="91">
        <v>7449150.8980807615</v>
      </c>
      <c r="I81" s="107">
        <v>-427083</v>
      </c>
      <c r="J81" s="96">
        <v>7022067.8980807615</v>
      </c>
      <c r="K81" s="93">
        <v>831.99856612331303</v>
      </c>
      <c r="L81" s="94">
        <v>1</v>
      </c>
      <c r="M81" s="95">
        <v>33</v>
      </c>
      <c r="N81" s="119">
        <f t="shared" si="12"/>
        <v>-8246.8638821048662</v>
      </c>
      <c r="O81" s="98">
        <f t="shared" si="13"/>
        <v>-1.1730433360856148E-3</v>
      </c>
      <c r="P81" s="121">
        <f t="shared" si="14"/>
        <v>12.710049404647748</v>
      </c>
      <c r="R81" s="84">
        <v>224</v>
      </c>
      <c r="S81" s="85" t="s">
        <v>94</v>
      </c>
      <c r="T81" s="102">
        <v>8581</v>
      </c>
      <c r="U81" s="87">
        <v>2937064.2186617563</v>
      </c>
      <c r="V81" s="87">
        <v>3717679.6953826873</v>
      </c>
      <c r="W81" s="90">
        <v>6654743.9140444435</v>
      </c>
      <c r="X81" s="105">
        <v>802653.84791842243</v>
      </c>
      <c r="Y81" s="91">
        <v>7457397.7619628664</v>
      </c>
      <c r="Z81" s="209">
        <v>-427083</v>
      </c>
      <c r="AA81" s="115">
        <f t="shared" si="15"/>
        <v>7030314.7619628664</v>
      </c>
      <c r="AB81" s="109">
        <v>381070.46622</v>
      </c>
      <c r="AC81" s="110">
        <v>7411385.2281828662</v>
      </c>
      <c r="AD81" s="116">
        <v>819.28851671866528</v>
      </c>
      <c r="AE81" s="86">
        <v>863.69714813924554</v>
      </c>
      <c r="AF81" s="94">
        <v>1</v>
      </c>
      <c r="AG81" s="95">
        <v>33</v>
      </c>
    </row>
    <row r="82" spans="1:33">
      <c r="A82" s="84">
        <v>226</v>
      </c>
      <c r="B82" s="85" t="s">
        <v>95</v>
      </c>
      <c r="C82" s="102">
        <v>3573</v>
      </c>
      <c r="D82" s="87">
        <v>1294431.4501484241</v>
      </c>
      <c r="E82" s="110">
        <v>1390874.2049351381</v>
      </c>
      <c r="F82" s="90">
        <v>2685305.6550835622</v>
      </c>
      <c r="G82" s="105">
        <v>603439.93181085342</v>
      </c>
      <c r="H82" s="91">
        <v>3288745.5868944158</v>
      </c>
      <c r="I82" s="107">
        <v>65480</v>
      </c>
      <c r="J82" s="96">
        <v>3354225.5868944158</v>
      </c>
      <c r="K82" s="93">
        <v>938.77010548402347</v>
      </c>
      <c r="L82" s="94">
        <v>13</v>
      </c>
      <c r="M82" s="94">
        <v>13</v>
      </c>
      <c r="N82" s="119">
        <f t="shared" si="12"/>
        <v>-477541.49075485254</v>
      </c>
      <c r="O82" s="98">
        <f t="shared" si="13"/>
        <v>-0.12462696220246693</v>
      </c>
      <c r="P82" s="121">
        <f t="shared" si="14"/>
        <v>-118.26908835025745</v>
      </c>
      <c r="R82" s="84">
        <v>226</v>
      </c>
      <c r="S82" s="85" t="s">
        <v>95</v>
      </c>
      <c r="T82" s="102">
        <v>3625</v>
      </c>
      <c r="U82" s="87">
        <v>1495317.3318458169</v>
      </c>
      <c r="V82" s="87">
        <v>1709455.0664329596</v>
      </c>
      <c r="W82" s="90">
        <v>3204772.3982787766</v>
      </c>
      <c r="X82" s="105">
        <v>561514.679370492</v>
      </c>
      <c r="Y82" s="91">
        <v>3766287.0776492683</v>
      </c>
      <c r="Z82" s="209">
        <v>65480</v>
      </c>
      <c r="AA82" s="115">
        <f t="shared" si="15"/>
        <v>3831767.0776492683</v>
      </c>
      <c r="AB82" s="109">
        <v>53340.864000000001</v>
      </c>
      <c r="AC82" s="110">
        <v>3885107.9416492684</v>
      </c>
      <c r="AD82" s="116">
        <v>1057.0391938342809</v>
      </c>
      <c r="AE82" s="86">
        <v>1071.7539149377292</v>
      </c>
      <c r="AF82" s="94">
        <v>13</v>
      </c>
      <c r="AG82" s="94">
        <v>13</v>
      </c>
    </row>
    <row r="83" spans="1:33">
      <c r="A83" s="84">
        <v>230</v>
      </c>
      <c r="B83" s="85" t="s">
        <v>96</v>
      </c>
      <c r="C83" s="102">
        <v>2170</v>
      </c>
      <c r="D83" s="87">
        <v>790285.47157184908</v>
      </c>
      <c r="E83" s="110">
        <v>1299609.3588581742</v>
      </c>
      <c r="F83" s="90">
        <v>2089894.8304300234</v>
      </c>
      <c r="G83" s="105">
        <v>497298.86839775101</v>
      </c>
      <c r="H83" s="91">
        <v>2587193.6988277743</v>
      </c>
      <c r="I83" s="107">
        <v>-399188</v>
      </c>
      <c r="J83" s="96">
        <v>2188005.6988277743</v>
      </c>
      <c r="K83" s="93">
        <v>1008.2975570634904</v>
      </c>
      <c r="L83" s="94">
        <v>4</v>
      </c>
      <c r="M83" s="94">
        <v>4</v>
      </c>
      <c r="N83" s="119">
        <f t="shared" si="12"/>
        <v>-49075.330937349703</v>
      </c>
      <c r="O83" s="98">
        <f t="shared" si="13"/>
        <v>-2.1937216526529767E-2</v>
      </c>
      <c r="P83" s="121">
        <f t="shared" si="14"/>
        <v>-1.2155430110240104</v>
      </c>
      <c r="R83" s="84">
        <v>230</v>
      </c>
      <c r="S83" s="85" t="s">
        <v>96</v>
      </c>
      <c r="T83" s="102">
        <v>2216</v>
      </c>
      <c r="U83" s="87">
        <v>848534.73686708754</v>
      </c>
      <c r="V83" s="87">
        <v>1316875.7598142105</v>
      </c>
      <c r="W83" s="90">
        <v>2165410.4966812981</v>
      </c>
      <c r="X83" s="105">
        <v>470858.53308382578</v>
      </c>
      <c r="Y83" s="91">
        <v>2636269.029765124</v>
      </c>
      <c r="Z83" s="209">
        <v>-399188</v>
      </c>
      <c r="AA83" s="115">
        <f t="shared" si="15"/>
        <v>2237081.029765124</v>
      </c>
      <c r="AB83" s="109">
        <v>111890.79674999998</v>
      </c>
      <c r="AC83" s="110">
        <v>2348971.8265151242</v>
      </c>
      <c r="AD83" s="116">
        <v>1009.5131000745145</v>
      </c>
      <c r="AE83" s="86">
        <v>1060.0053368750559</v>
      </c>
      <c r="AF83" s="94">
        <v>4</v>
      </c>
      <c r="AG83" s="94">
        <v>4</v>
      </c>
    </row>
    <row r="84" spans="1:33">
      <c r="A84" s="84">
        <v>231</v>
      </c>
      <c r="B84" s="85" t="s">
        <v>97</v>
      </c>
      <c r="C84" s="102">
        <v>1241</v>
      </c>
      <c r="D84" s="87">
        <v>-674815.79401439347</v>
      </c>
      <c r="E84" s="110">
        <v>-45177.021281145731</v>
      </c>
      <c r="F84" s="90">
        <v>-719992.81529553921</v>
      </c>
      <c r="G84" s="105">
        <v>153066.7540150054</v>
      </c>
      <c r="H84" s="91">
        <v>-566926.06128053379</v>
      </c>
      <c r="I84" s="107">
        <v>-14318</v>
      </c>
      <c r="J84" s="96">
        <v>-581244.06128053379</v>
      </c>
      <c r="K84" s="93">
        <v>-468.36749498834308</v>
      </c>
      <c r="L84" s="94">
        <v>15</v>
      </c>
      <c r="M84" s="94">
        <v>15</v>
      </c>
      <c r="N84" s="119">
        <f t="shared" si="12"/>
        <v>281107.13203231303</v>
      </c>
      <c r="O84" s="98">
        <f t="shared" si="13"/>
        <v>-0.32597755324301153</v>
      </c>
      <c r="P84" s="121">
        <f t="shared" si="14"/>
        <v>245.49938689315263</v>
      </c>
      <c r="R84" s="84">
        <v>231</v>
      </c>
      <c r="S84" s="85" t="s">
        <v>97</v>
      </c>
      <c r="T84" s="102">
        <v>1208</v>
      </c>
      <c r="U84" s="87">
        <v>-945178.74110052618</v>
      </c>
      <c r="V84" s="87">
        <v>-42034.061503473516</v>
      </c>
      <c r="W84" s="90">
        <v>-987212.80260399973</v>
      </c>
      <c r="X84" s="105">
        <v>139179.60929115291</v>
      </c>
      <c r="Y84" s="91">
        <v>-848033.19331284682</v>
      </c>
      <c r="Z84" s="209">
        <v>-14318</v>
      </c>
      <c r="AA84" s="115">
        <f t="shared" si="15"/>
        <v>-862351.19331284682</v>
      </c>
      <c r="AB84" s="109">
        <v>-173191.11780000001</v>
      </c>
      <c r="AC84" s="110">
        <v>-1035542.3111128468</v>
      </c>
      <c r="AD84" s="116">
        <v>-713.86688188149571</v>
      </c>
      <c r="AE84" s="86">
        <v>-857.23701251063483</v>
      </c>
      <c r="AF84" s="94">
        <v>15</v>
      </c>
      <c r="AG84" s="94">
        <v>15</v>
      </c>
    </row>
    <row r="85" spans="1:33">
      <c r="A85" s="84">
        <v>232</v>
      </c>
      <c r="B85" s="85" t="s">
        <v>98</v>
      </c>
      <c r="C85" s="102">
        <v>12518</v>
      </c>
      <c r="D85" s="87">
        <v>3873501.8142200648</v>
      </c>
      <c r="E85" s="110">
        <v>5719610.6432987908</v>
      </c>
      <c r="F85" s="90">
        <v>9593112.4575188551</v>
      </c>
      <c r="G85" s="105">
        <v>1964674.8830609508</v>
      </c>
      <c r="H85" s="91">
        <v>11557787.340579806</v>
      </c>
      <c r="I85" s="107">
        <v>-286238</v>
      </c>
      <c r="J85" s="96">
        <v>11271549.340579806</v>
      </c>
      <c r="K85" s="93">
        <v>900.42733188846512</v>
      </c>
      <c r="L85" s="94">
        <v>14</v>
      </c>
      <c r="M85" s="94">
        <v>14</v>
      </c>
      <c r="N85" s="119">
        <f t="shared" si="12"/>
        <v>311773.10877371021</v>
      </c>
      <c r="O85" s="98">
        <f t="shared" si="13"/>
        <v>2.8447032327988703E-2</v>
      </c>
      <c r="P85" s="121">
        <f t="shared" si="14"/>
        <v>31.844653824897591</v>
      </c>
      <c r="R85" s="84">
        <v>232</v>
      </c>
      <c r="S85" s="85" t="s">
        <v>98</v>
      </c>
      <c r="T85" s="102">
        <v>12618</v>
      </c>
      <c r="U85" s="87">
        <v>4126533.3787466022</v>
      </c>
      <c r="V85" s="87">
        <v>5292120.5407871753</v>
      </c>
      <c r="W85" s="90">
        <v>9418653.919533778</v>
      </c>
      <c r="X85" s="105">
        <v>1827360.3122723184</v>
      </c>
      <c r="Y85" s="91">
        <v>11246014.231806096</v>
      </c>
      <c r="Z85" s="209">
        <v>-286238</v>
      </c>
      <c r="AA85" s="115">
        <f t="shared" si="15"/>
        <v>10959776.231806096</v>
      </c>
      <c r="AB85" s="109">
        <v>69843.193800000008</v>
      </c>
      <c r="AC85" s="110">
        <v>11029619.425606096</v>
      </c>
      <c r="AD85" s="116">
        <v>868.58267806356753</v>
      </c>
      <c r="AE85" s="86">
        <v>874.11788124949248</v>
      </c>
      <c r="AF85" s="94">
        <v>14</v>
      </c>
      <c r="AG85" s="94">
        <v>14</v>
      </c>
    </row>
    <row r="86" spans="1:33">
      <c r="A86" s="84">
        <v>233</v>
      </c>
      <c r="B86" s="85" t="s">
        <v>99</v>
      </c>
      <c r="C86" s="102">
        <v>15050</v>
      </c>
      <c r="D86" s="87">
        <v>6469339.1185303442</v>
      </c>
      <c r="E86" s="110">
        <v>7621291.7697235011</v>
      </c>
      <c r="F86" s="90">
        <v>14090630.888253845</v>
      </c>
      <c r="G86" s="105">
        <v>2457962.0448457976</v>
      </c>
      <c r="H86" s="91">
        <v>16548592.933099642</v>
      </c>
      <c r="I86" s="107">
        <v>195952</v>
      </c>
      <c r="J86" s="96">
        <v>16744544.933099642</v>
      </c>
      <c r="K86" s="93">
        <v>1112.5943477142619</v>
      </c>
      <c r="L86" s="94">
        <v>14</v>
      </c>
      <c r="M86" s="94">
        <v>14</v>
      </c>
      <c r="N86" s="119">
        <f t="shared" si="12"/>
        <v>819831.87173158303</v>
      </c>
      <c r="O86" s="98">
        <f t="shared" si="13"/>
        <v>5.1481735876323098E-2</v>
      </c>
      <c r="P86" s="121">
        <f t="shared" si="14"/>
        <v>62.497871527775942</v>
      </c>
      <c r="R86" s="84">
        <v>233</v>
      </c>
      <c r="S86" s="85" t="s">
        <v>99</v>
      </c>
      <c r="T86" s="102">
        <v>15165</v>
      </c>
      <c r="U86" s="87">
        <v>6524055.7834877279</v>
      </c>
      <c r="V86" s="87">
        <v>6904052.1062687309</v>
      </c>
      <c r="W86" s="90">
        <v>13428107.88975646</v>
      </c>
      <c r="X86" s="105">
        <v>2300653.1716115987</v>
      </c>
      <c r="Y86" s="91">
        <v>15728761.061368059</v>
      </c>
      <c r="Z86" s="209">
        <v>195952</v>
      </c>
      <c r="AA86" s="115">
        <f t="shared" si="15"/>
        <v>15924713.061368059</v>
      </c>
      <c r="AB86" s="109">
        <v>52465.740450000041</v>
      </c>
      <c r="AC86" s="110">
        <v>15977178.80181806</v>
      </c>
      <c r="AD86" s="116">
        <v>1050.0964761864859</v>
      </c>
      <c r="AE86" s="86">
        <v>1053.5561359589885</v>
      </c>
      <c r="AF86" s="94">
        <v>14</v>
      </c>
      <c r="AG86" s="94">
        <v>14</v>
      </c>
    </row>
    <row r="87" spans="1:33">
      <c r="A87" s="84">
        <v>235</v>
      </c>
      <c r="B87" s="85" t="s">
        <v>100</v>
      </c>
      <c r="C87" s="102">
        <v>10253</v>
      </c>
      <c r="D87" s="87">
        <v>19719627.520358481</v>
      </c>
      <c r="E87" s="110">
        <v>-1696335.9763570959</v>
      </c>
      <c r="F87" s="90">
        <v>18023291.544001386</v>
      </c>
      <c r="G87" s="105">
        <v>411456.57874452154</v>
      </c>
      <c r="H87" s="91">
        <v>18434748.122745909</v>
      </c>
      <c r="I87" s="107">
        <v>3430041</v>
      </c>
      <c r="J87" s="96">
        <v>21864789.122745909</v>
      </c>
      <c r="K87" s="93">
        <v>2132.526004364177</v>
      </c>
      <c r="L87" s="94">
        <v>1</v>
      </c>
      <c r="M87" s="95">
        <v>33</v>
      </c>
      <c r="N87" s="119">
        <f t="shared" si="12"/>
        <v>-505950.46533754468</v>
      </c>
      <c r="O87" s="98">
        <f t="shared" si="13"/>
        <v>-2.2616617718220485E-2</v>
      </c>
      <c r="P87" s="121">
        <f t="shared" si="14"/>
        <v>-45.734909762741609</v>
      </c>
      <c r="R87" s="84">
        <v>235</v>
      </c>
      <c r="S87" s="85" t="s">
        <v>100</v>
      </c>
      <c r="T87" s="102">
        <v>10270</v>
      </c>
      <c r="U87" s="87">
        <v>19984671.000624746</v>
      </c>
      <c r="V87" s="87">
        <v>-1511262.1855156387</v>
      </c>
      <c r="W87" s="90">
        <v>18473408.815109108</v>
      </c>
      <c r="X87" s="105">
        <v>467289.7729743449</v>
      </c>
      <c r="Y87" s="91">
        <v>18940698.588083453</v>
      </c>
      <c r="Z87" s="209">
        <v>3430041</v>
      </c>
      <c r="AA87" s="115">
        <f t="shared" si="15"/>
        <v>22370739.588083453</v>
      </c>
      <c r="AB87" s="109">
        <v>2653535.8763685003</v>
      </c>
      <c r="AC87" s="110">
        <v>25024275.464451954</v>
      </c>
      <c r="AD87" s="116">
        <v>2178.2609141269186</v>
      </c>
      <c r="AE87" s="86">
        <v>2436.6383120206383</v>
      </c>
      <c r="AF87" s="94">
        <v>1</v>
      </c>
      <c r="AG87" s="95">
        <v>33</v>
      </c>
    </row>
    <row r="88" spans="1:33">
      <c r="A88" s="84">
        <v>236</v>
      </c>
      <c r="B88" s="85" t="s">
        <v>101</v>
      </c>
      <c r="C88" s="102">
        <v>4118</v>
      </c>
      <c r="D88" s="87">
        <v>2150770.6377619719</v>
      </c>
      <c r="E88" s="110">
        <v>2302067.6668410716</v>
      </c>
      <c r="F88" s="90">
        <v>4452838.3046030439</v>
      </c>
      <c r="G88" s="105">
        <v>554716.57765196671</v>
      </c>
      <c r="H88" s="91">
        <v>5007554.8822550103</v>
      </c>
      <c r="I88" s="107">
        <v>1300720</v>
      </c>
      <c r="J88" s="96">
        <v>6308274.8822550103</v>
      </c>
      <c r="K88" s="93">
        <v>1531.8783104067534</v>
      </c>
      <c r="L88" s="94">
        <v>16</v>
      </c>
      <c r="M88" s="94">
        <v>16</v>
      </c>
      <c r="N88" s="119">
        <f t="shared" si="12"/>
        <v>198136.60694582667</v>
      </c>
      <c r="O88" s="98">
        <f t="shared" si="13"/>
        <v>3.2427516042720102E-2</v>
      </c>
      <c r="P88" s="121">
        <f t="shared" si="14"/>
        <v>54.929247001100975</v>
      </c>
      <c r="R88" s="84">
        <v>236</v>
      </c>
      <c r="S88" s="85" t="s">
        <v>101</v>
      </c>
      <c r="T88" s="102">
        <v>4137</v>
      </c>
      <c r="U88" s="87">
        <v>2074019.0722040294</v>
      </c>
      <c r="V88" s="87">
        <v>2221900.6451633046</v>
      </c>
      <c r="W88" s="90">
        <v>4295919.7173673343</v>
      </c>
      <c r="X88" s="105">
        <v>513498.55794184905</v>
      </c>
      <c r="Y88" s="91">
        <v>4809418.2753091836</v>
      </c>
      <c r="Z88" s="209">
        <v>1300720</v>
      </c>
      <c r="AA88" s="115">
        <f t="shared" si="15"/>
        <v>6110138.2753091836</v>
      </c>
      <c r="AB88" s="109">
        <v>393805.59749999997</v>
      </c>
      <c r="AC88" s="110">
        <v>6503943.8728091838</v>
      </c>
      <c r="AD88" s="116">
        <v>1476.9490634056524</v>
      </c>
      <c r="AE88" s="86">
        <v>1572.140167466566</v>
      </c>
      <c r="AF88" s="94">
        <v>16</v>
      </c>
      <c r="AG88" s="94">
        <v>16</v>
      </c>
    </row>
    <row r="89" spans="1:33">
      <c r="A89" s="84">
        <v>239</v>
      </c>
      <c r="B89" s="85" t="s">
        <v>102</v>
      </c>
      <c r="C89" s="102">
        <v>1985</v>
      </c>
      <c r="D89" s="87">
        <v>796771.42364966508</v>
      </c>
      <c r="E89" s="110">
        <v>-222560.51390819903</v>
      </c>
      <c r="F89" s="90">
        <v>574210.90974146605</v>
      </c>
      <c r="G89" s="105">
        <v>330235.65941765945</v>
      </c>
      <c r="H89" s="91">
        <v>904446.56915912544</v>
      </c>
      <c r="I89" s="107">
        <v>-475325</v>
      </c>
      <c r="J89" s="96">
        <v>429121.56915912544</v>
      </c>
      <c r="K89" s="93">
        <v>216.18215070988688</v>
      </c>
      <c r="L89" s="94">
        <v>11</v>
      </c>
      <c r="M89" s="94">
        <v>11</v>
      </c>
      <c r="N89" s="119">
        <f t="shared" si="12"/>
        <v>-335123.14768677857</v>
      </c>
      <c r="O89" s="98">
        <f t="shared" si="13"/>
        <v>-0.43850240675507351</v>
      </c>
      <c r="P89" s="121">
        <f t="shared" si="14"/>
        <v>-159.36807869841974</v>
      </c>
      <c r="R89" s="84">
        <v>239</v>
      </c>
      <c r="S89" s="85" t="s">
        <v>102</v>
      </c>
      <c r="T89" s="102">
        <v>2035</v>
      </c>
      <c r="U89" s="87">
        <v>781810.5151385871</v>
      </c>
      <c r="V89" s="87">
        <v>147818.25703470971</v>
      </c>
      <c r="W89" s="90">
        <v>929628.77217329678</v>
      </c>
      <c r="X89" s="105">
        <v>309940.94467260729</v>
      </c>
      <c r="Y89" s="91">
        <v>1239569.716845904</v>
      </c>
      <c r="Z89" s="209">
        <v>-475325</v>
      </c>
      <c r="AA89" s="115">
        <f t="shared" si="15"/>
        <v>764244.71684590401</v>
      </c>
      <c r="AB89" s="109">
        <v>76677.491999999998</v>
      </c>
      <c r="AC89" s="110">
        <v>840922.20884590398</v>
      </c>
      <c r="AD89" s="116">
        <v>375.55022940830662</v>
      </c>
      <c r="AE89" s="86">
        <v>413.22958665646388</v>
      </c>
      <c r="AF89" s="94">
        <v>11</v>
      </c>
      <c r="AG89" s="94">
        <v>11</v>
      </c>
    </row>
    <row r="90" spans="1:33">
      <c r="A90" s="84">
        <v>240</v>
      </c>
      <c r="B90" s="85" t="s">
        <v>103</v>
      </c>
      <c r="C90" s="102">
        <v>19402</v>
      </c>
      <c r="D90" s="87">
        <v>-6929980.3581993906</v>
      </c>
      <c r="E90" s="110">
        <v>2060443.3810989438</v>
      </c>
      <c r="F90" s="90">
        <v>-4869536.9771004468</v>
      </c>
      <c r="G90" s="105">
        <v>1961337.0864428615</v>
      </c>
      <c r="H90" s="91">
        <v>-2908199.8906575851</v>
      </c>
      <c r="I90" s="107">
        <v>1636034</v>
      </c>
      <c r="J90" s="96">
        <v>-1272165.8906575851</v>
      </c>
      <c r="K90" s="93">
        <v>-65.568801703823581</v>
      </c>
      <c r="L90" s="94">
        <v>19</v>
      </c>
      <c r="M90" s="94">
        <v>19</v>
      </c>
      <c r="N90" s="119">
        <f t="shared" si="12"/>
        <v>-1610511.0078484998</v>
      </c>
      <c r="O90" s="98">
        <f t="shared" si="13"/>
        <v>-4.7599652722038615</v>
      </c>
      <c r="P90" s="121">
        <f t="shared" si="14"/>
        <v>-83.035381497892786</v>
      </c>
      <c r="R90" s="84">
        <v>240</v>
      </c>
      <c r="S90" s="85" t="s">
        <v>103</v>
      </c>
      <c r="T90" s="102">
        <v>19371</v>
      </c>
      <c r="U90" s="87">
        <v>-7015904.8400435299</v>
      </c>
      <c r="V90" s="87">
        <v>3911932.8144537681</v>
      </c>
      <c r="W90" s="90">
        <v>-3103972.0255897618</v>
      </c>
      <c r="X90" s="105">
        <v>1806283.1427806765</v>
      </c>
      <c r="Y90" s="91">
        <v>-1297688.8828090853</v>
      </c>
      <c r="Z90" s="209">
        <v>1636034</v>
      </c>
      <c r="AA90" s="115">
        <f t="shared" si="15"/>
        <v>338345.11719091469</v>
      </c>
      <c r="AB90" s="109">
        <v>-131326.8740699999</v>
      </c>
      <c r="AC90" s="110">
        <v>207018.24312091479</v>
      </c>
      <c r="AD90" s="116">
        <v>17.466579794069212</v>
      </c>
      <c r="AE90" s="86">
        <v>10.687018900465375</v>
      </c>
      <c r="AF90" s="94">
        <v>19</v>
      </c>
      <c r="AG90" s="94">
        <v>19</v>
      </c>
    </row>
    <row r="91" spans="1:33">
      <c r="A91" s="84">
        <v>241</v>
      </c>
      <c r="B91" s="85" t="s">
        <v>104</v>
      </c>
      <c r="C91" s="102">
        <v>7604</v>
      </c>
      <c r="D91" s="87">
        <v>144688.62484040391</v>
      </c>
      <c r="E91" s="110">
        <v>1410616.1862292646</v>
      </c>
      <c r="F91" s="90">
        <v>1555304.8110696685</v>
      </c>
      <c r="G91" s="105">
        <v>553938.34443018527</v>
      </c>
      <c r="H91" s="91">
        <v>2109243.1554998537</v>
      </c>
      <c r="I91" s="107">
        <v>-368225</v>
      </c>
      <c r="J91" s="96">
        <v>1741018.1554998537</v>
      </c>
      <c r="K91" s="93">
        <v>228.96083054969142</v>
      </c>
      <c r="L91" s="94">
        <v>19</v>
      </c>
      <c r="M91" s="94">
        <v>19</v>
      </c>
      <c r="N91" s="119">
        <f t="shared" si="12"/>
        <v>-86450.053827879485</v>
      </c>
      <c r="O91" s="98">
        <f t="shared" si="13"/>
        <v>-4.7305913934164515E-2</v>
      </c>
      <c r="P91" s="121">
        <f t="shared" si="14"/>
        <v>-8.6504305773054853</v>
      </c>
      <c r="R91" s="84">
        <v>241</v>
      </c>
      <c r="S91" s="85" t="s">
        <v>104</v>
      </c>
      <c r="T91" s="102">
        <v>7691</v>
      </c>
      <c r="U91" s="87">
        <v>107520.69126779493</v>
      </c>
      <c r="V91" s="87">
        <v>1578737.650568021</v>
      </c>
      <c r="W91" s="90">
        <v>1686258.3418358159</v>
      </c>
      <c r="X91" s="105">
        <v>509434.86749191745</v>
      </c>
      <c r="Y91" s="91">
        <v>2195693.2093277331</v>
      </c>
      <c r="Z91" s="209">
        <v>-368225</v>
      </c>
      <c r="AA91" s="115">
        <f t="shared" si="15"/>
        <v>1827468.2093277331</v>
      </c>
      <c r="AB91" s="109">
        <v>263370.516</v>
      </c>
      <c r="AC91" s="110">
        <v>2090838.7253277332</v>
      </c>
      <c r="AD91" s="116">
        <v>237.61126112699691</v>
      </c>
      <c r="AE91" s="86">
        <v>271.85524968505177</v>
      </c>
      <c r="AF91" s="94">
        <v>19</v>
      </c>
      <c r="AG91" s="94">
        <v>19</v>
      </c>
    </row>
    <row r="92" spans="1:33">
      <c r="A92" s="84">
        <v>244</v>
      </c>
      <c r="B92" s="85" t="s">
        <v>105</v>
      </c>
      <c r="C92" s="102">
        <v>19657</v>
      </c>
      <c r="D92" s="87">
        <v>19640405.640587837</v>
      </c>
      <c r="E92" s="110">
        <v>3297951.8274104889</v>
      </c>
      <c r="F92" s="90">
        <v>22938357.467998326</v>
      </c>
      <c r="G92" s="105">
        <v>537378.37864743371</v>
      </c>
      <c r="H92" s="91">
        <v>23475735.846645761</v>
      </c>
      <c r="I92" s="107">
        <v>337030</v>
      </c>
      <c r="J92" s="96">
        <v>23812765.846645761</v>
      </c>
      <c r="K92" s="93">
        <v>1211.4140431726998</v>
      </c>
      <c r="L92" s="94">
        <v>17</v>
      </c>
      <c r="M92" s="94">
        <v>17</v>
      </c>
      <c r="N92" s="119">
        <f t="shared" si="12"/>
        <v>461718.60823644698</v>
      </c>
      <c r="O92" s="98">
        <f t="shared" si="13"/>
        <v>1.9772929390377933E-2</v>
      </c>
      <c r="P92" s="121">
        <f t="shared" si="14"/>
        <v>14.783560523867436</v>
      </c>
      <c r="R92" s="84">
        <v>244</v>
      </c>
      <c r="S92" s="85" t="s">
        <v>105</v>
      </c>
      <c r="T92" s="102">
        <v>19514</v>
      </c>
      <c r="U92" s="87">
        <v>19142698.113193505</v>
      </c>
      <c r="V92" s="87">
        <v>3391528.9710352202</v>
      </c>
      <c r="W92" s="90">
        <v>22534227.084228724</v>
      </c>
      <c r="X92" s="105">
        <v>479790.1541805889</v>
      </c>
      <c r="Y92" s="91">
        <v>23014017.238409314</v>
      </c>
      <c r="Z92" s="209">
        <v>337030</v>
      </c>
      <c r="AA92" s="115">
        <f t="shared" si="15"/>
        <v>23351047.238409314</v>
      </c>
      <c r="AB92" s="109">
        <v>256492.04489700025</v>
      </c>
      <c r="AC92" s="110">
        <v>23607539.283306316</v>
      </c>
      <c r="AD92" s="116">
        <v>1196.6304826488324</v>
      </c>
      <c r="AE92" s="86">
        <v>1209.7744841296667</v>
      </c>
      <c r="AF92" s="94">
        <v>17</v>
      </c>
      <c r="AG92" s="94">
        <v>17</v>
      </c>
    </row>
    <row r="93" spans="1:33">
      <c r="A93" s="84">
        <v>245</v>
      </c>
      <c r="B93" s="85" t="s">
        <v>106</v>
      </c>
      <c r="C93" s="102">
        <v>38461</v>
      </c>
      <c r="D93" s="87">
        <v>19906582.305876873</v>
      </c>
      <c r="E93" s="110">
        <v>3214249.051473652</v>
      </c>
      <c r="F93" s="90">
        <v>23120831.357350525</v>
      </c>
      <c r="G93" s="105">
        <v>2773615.9786030157</v>
      </c>
      <c r="H93" s="91">
        <v>25894447.335953541</v>
      </c>
      <c r="I93" s="107">
        <v>-3219324</v>
      </c>
      <c r="J93" s="96">
        <v>22675123.335953541</v>
      </c>
      <c r="K93" s="93">
        <v>589.56146059524042</v>
      </c>
      <c r="L93" s="94">
        <v>1</v>
      </c>
      <c r="M93" s="95">
        <v>32</v>
      </c>
      <c r="N93" s="119">
        <f t="shared" si="12"/>
        <v>3725587.5078058243</v>
      </c>
      <c r="O93" s="98">
        <f t="shared" si="13"/>
        <v>0.19660573966523345</v>
      </c>
      <c r="P93" s="121">
        <f t="shared" si="14"/>
        <v>93.643116973044812</v>
      </c>
      <c r="R93" s="84">
        <v>245</v>
      </c>
      <c r="S93" s="85" t="s">
        <v>106</v>
      </c>
      <c r="T93" s="102">
        <v>38211</v>
      </c>
      <c r="U93" s="87">
        <v>18517734.579444066</v>
      </c>
      <c r="V93" s="87">
        <v>994669.93669888272</v>
      </c>
      <c r="W93" s="90">
        <v>19512404.516142949</v>
      </c>
      <c r="X93" s="105">
        <v>2656455.3120047669</v>
      </c>
      <c r="Y93" s="91">
        <v>22168859.828147717</v>
      </c>
      <c r="Z93" s="209">
        <v>-3219324</v>
      </c>
      <c r="AA93" s="115">
        <f t="shared" si="15"/>
        <v>18949535.828147717</v>
      </c>
      <c r="AB93" s="109">
        <v>-1230314.5292190004</v>
      </c>
      <c r="AC93" s="110">
        <v>17719221.298928715</v>
      </c>
      <c r="AD93" s="116">
        <v>495.91834362219561</v>
      </c>
      <c r="AE93" s="86">
        <v>463.72042864433581</v>
      </c>
      <c r="AF93" s="94">
        <v>1</v>
      </c>
      <c r="AG93" s="95">
        <v>32</v>
      </c>
    </row>
    <row r="94" spans="1:33">
      <c r="A94" s="84">
        <v>249</v>
      </c>
      <c r="B94" s="85" t="s">
        <v>107</v>
      </c>
      <c r="C94" s="102">
        <v>9128</v>
      </c>
      <c r="D94" s="87">
        <v>3258913.5430632127</v>
      </c>
      <c r="E94" s="110">
        <v>3442062.1322827996</v>
      </c>
      <c r="F94" s="90">
        <v>6700975.6753460122</v>
      </c>
      <c r="G94" s="105">
        <v>1091759.4009314498</v>
      </c>
      <c r="H94" s="91">
        <v>7792735.0762774618</v>
      </c>
      <c r="I94" s="107">
        <v>500035</v>
      </c>
      <c r="J94" s="96">
        <v>8292770.0762774618</v>
      </c>
      <c r="K94" s="93">
        <v>908.49803640200059</v>
      </c>
      <c r="L94" s="94">
        <v>13</v>
      </c>
      <c r="M94" s="94">
        <v>13</v>
      </c>
      <c r="N94" s="119">
        <f t="shared" si="12"/>
        <v>169232.7425192995</v>
      </c>
      <c r="O94" s="98">
        <f t="shared" si="13"/>
        <v>2.0832395490574789E-2</v>
      </c>
      <c r="P94" s="121">
        <f t="shared" si="14"/>
        <v>23.966532290702389</v>
      </c>
      <c r="R94" s="84">
        <v>249</v>
      </c>
      <c r="S94" s="85" t="s">
        <v>107</v>
      </c>
      <c r="T94" s="102">
        <v>9184</v>
      </c>
      <c r="U94" s="87">
        <v>3409842.6748112021</v>
      </c>
      <c r="V94" s="87">
        <v>3208793.5802966766</v>
      </c>
      <c r="W94" s="90">
        <v>6618636.2551078787</v>
      </c>
      <c r="X94" s="105">
        <v>1004866.078650284</v>
      </c>
      <c r="Y94" s="91">
        <v>7623502.3337581623</v>
      </c>
      <c r="Z94" s="209">
        <v>500035</v>
      </c>
      <c r="AA94" s="115">
        <f t="shared" si="15"/>
        <v>8123537.3337581623</v>
      </c>
      <c r="AB94" s="109">
        <v>-30654.327779999992</v>
      </c>
      <c r="AC94" s="110">
        <v>8092883.0059781624</v>
      </c>
      <c r="AD94" s="116">
        <v>884.5315041112982</v>
      </c>
      <c r="AE94" s="86">
        <v>881.19370709692532</v>
      </c>
      <c r="AF94" s="94">
        <v>13</v>
      </c>
      <c r="AG94" s="94">
        <v>13</v>
      </c>
    </row>
    <row r="95" spans="1:33">
      <c r="A95" s="84">
        <v>250</v>
      </c>
      <c r="B95" s="85" t="s">
        <v>108</v>
      </c>
      <c r="C95" s="102">
        <v>1703</v>
      </c>
      <c r="D95" s="87">
        <v>406692.63253188226</v>
      </c>
      <c r="E95" s="110">
        <v>821524.7922313537</v>
      </c>
      <c r="F95" s="90">
        <v>1228217.424763236</v>
      </c>
      <c r="G95" s="105">
        <v>350972.41144690395</v>
      </c>
      <c r="H95" s="91">
        <v>1579189.83621014</v>
      </c>
      <c r="I95" s="107">
        <v>-387834</v>
      </c>
      <c r="J95" s="96">
        <v>1191355.83621014</v>
      </c>
      <c r="K95" s="93">
        <v>699.5630277217499</v>
      </c>
      <c r="L95" s="94">
        <v>6</v>
      </c>
      <c r="M95" s="94">
        <v>6</v>
      </c>
      <c r="N95" s="119">
        <f t="shared" si="12"/>
        <v>130554.74857097445</v>
      </c>
      <c r="O95" s="98">
        <f t="shared" si="13"/>
        <v>0.12307184644910829</v>
      </c>
      <c r="P95" s="121">
        <f t="shared" si="14"/>
        <v>93.044395566709568</v>
      </c>
      <c r="R95" s="84">
        <v>250</v>
      </c>
      <c r="S95" s="85" t="s">
        <v>108</v>
      </c>
      <c r="T95" s="102">
        <v>1749</v>
      </c>
      <c r="U95" s="87">
        <v>283326.8275147517</v>
      </c>
      <c r="V95" s="87">
        <v>835373.05991776683</v>
      </c>
      <c r="W95" s="90">
        <v>1118699.8874325184</v>
      </c>
      <c r="X95" s="105">
        <v>329935.20020664704</v>
      </c>
      <c r="Y95" s="91">
        <v>1448635.0876391656</v>
      </c>
      <c r="Z95" s="209">
        <v>-387834</v>
      </c>
      <c r="AA95" s="115">
        <f t="shared" si="15"/>
        <v>1060801.0876391656</v>
      </c>
      <c r="AB95" s="109">
        <v>21836.4162</v>
      </c>
      <c r="AC95" s="110">
        <v>1082637.5038391657</v>
      </c>
      <c r="AD95" s="116">
        <v>606.51863215504034</v>
      </c>
      <c r="AE95" s="86">
        <v>619.00371860444011</v>
      </c>
      <c r="AF95" s="94">
        <v>6</v>
      </c>
      <c r="AG95" s="94">
        <v>6</v>
      </c>
    </row>
    <row r="96" spans="1:33">
      <c r="A96" s="84">
        <v>256</v>
      </c>
      <c r="B96" s="85" t="s">
        <v>109</v>
      </c>
      <c r="C96" s="102">
        <v>1492</v>
      </c>
      <c r="D96" s="87">
        <v>819935.09015625867</v>
      </c>
      <c r="E96" s="110">
        <v>1005055.0454285414</v>
      </c>
      <c r="F96" s="90">
        <v>1824990.1355848</v>
      </c>
      <c r="G96" s="105">
        <v>269612.05960433965</v>
      </c>
      <c r="H96" s="91">
        <v>2094602.1951891398</v>
      </c>
      <c r="I96" s="107">
        <v>556306</v>
      </c>
      <c r="J96" s="96">
        <v>2650908.1951891398</v>
      </c>
      <c r="K96" s="93">
        <v>1776.7481200999596</v>
      </c>
      <c r="L96" s="94">
        <v>13</v>
      </c>
      <c r="M96" s="94">
        <v>13</v>
      </c>
      <c r="N96" s="119">
        <f t="shared" si="12"/>
        <v>30702.380951475352</v>
      </c>
      <c r="O96" s="98">
        <f t="shared" si="13"/>
        <v>1.1717545539607946E-2</v>
      </c>
      <c r="P96" s="121">
        <f t="shared" si="14"/>
        <v>56.32407923478263</v>
      </c>
      <c r="R96" s="84">
        <v>256</v>
      </c>
      <c r="S96" s="85" t="s">
        <v>109</v>
      </c>
      <c r="T96" s="102">
        <v>1523</v>
      </c>
      <c r="U96" s="87">
        <v>875011.36438767414</v>
      </c>
      <c r="V96" s="87">
        <v>936745.35433452902</v>
      </c>
      <c r="W96" s="90">
        <v>1811756.7187222033</v>
      </c>
      <c r="X96" s="105">
        <v>252143.09551546111</v>
      </c>
      <c r="Y96" s="91">
        <v>2063899.8142376645</v>
      </c>
      <c r="Z96" s="209">
        <v>556306</v>
      </c>
      <c r="AA96" s="115">
        <f t="shared" si="15"/>
        <v>2620205.8142376645</v>
      </c>
      <c r="AB96" s="109">
        <v>98347.218000000023</v>
      </c>
      <c r="AC96" s="110">
        <v>2718553.0322376643</v>
      </c>
      <c r="AD96" s="116">
        <v>1720.4240408651769</v>
      </c>
      <c r="AE96" s="86">
        <v>1784.9987079695761</v>
      </c>
      <c r="AF96" s="94">
        <v>13</v>
      </c>
      <c r="AG96" s="94">
        <v>13</v>
      </c>
    </row>
    <row r="97" spans="1:33">
      <c r="A97" s="84">
        <v>257</v>
      </c>
      <c r="B97" s="85" t="s">
        <v>110</v>
      </c>
      <c r="C97" s="102">
        <v>41635</v>
      </c>
      <c r="D97" s="87">
        <v>40236102.944250099</v>
      </c>
      <c r="E97" s="110">
        <v>-985725.02729174006</v>
      </c>
      <c r="F97" s="90">
        <v>39250377.916958362</v>
      </c>
      <c r="G97" s="105">
        <v>2492264.2162700198</v>
      </c>
      <c r="H97" s="91">
        <v>41742642.133228384</v>
      </c>
      <c r="I97" s="107">
        <v>-2287024</v>
      </c>
      <c r="J97" s="96">
        <v>39455618.133228384</v>
      </c>
      <c r="K97" s="93">
        <v>947.65505303778991</v>
      </c>
      <c r="L97" s="94">
        <v>1</v>
      </c>
      <c r="M97" s="95">
        <v>33</v>
      </c>
      <c r="N97" s="119">
        <f t="shared" si="12"/>
        <v>429274.06976766884</v>
      </c>
      <c r="O97" s="98">
        <f t="shared" si="13"/>
        <v>1.09995973250691E-2</v>
      </c>
      <c r="P97" s="121">
        <f t="shared" si="14"/>
        <v>-0.6450894382929846</v>
      </c>
      <c r="R97" s="84">
        <v>257</v>
      </c>
      <c r="S97" s="85" t="s">
        <v>110</v>
      </c>
      <c r="T97" s="102">
        <v>41154</v>
      </c>
      <c r="U97" s="87">
        <v>39894949.386649854</v>
      </c>
      <c r="V97" s="87">
        <v>-1072221.2766841317</v>
      </c>
      <c r="W97" s="90">
        <v>38822728.109965719</v>
      </c>
      <c r="X97" s="105">
        <v>2490639.9534949986</v>
      </c>
      <c r="Y97" s="91">
        <v>41313368.063460715</v>
      </c>
      <c r="Z97" s="209">
        <v>-2287024</v>
      </c>
      <c r="AA97" s="115">
        <f t="shared" si="15"/>
        <v>39026344.063460715</v>
      </c>
      <c r="AB97" s="109">
        <v>-432552.31776450039</v>
      </c>
      <c r="AC97" s="110">
        <v>38593791.745696217</v>
      </c>
      <c r="AD97" s="116">
        <v>948.3001424760829</v>
      </c>
      <c r="AE97" s="86">
        <v>937.78956470078765</v>
      </c>
      <c r="AF97" s="94">
        <v>1</v>
      </c>
      <c r="AG97" s="95">
        <v>33</v>
      </c>
    </row>
    <row r="98" spans="1:33">
      <c r="A98" s="84">
        <v>260</v>
      </c>
      <c r="B98" s="85" t="s">
        <v>111</v>
      </c>
      <c r="C98" s="102">
        <v>9566</v>
      </c>
      <c r="D98" s="87">
        <v>6597796.8982594777</v>
      </c>
      <c r="E98" s="110">
        <v>5668463.4870174387</v>
      </c>
      <c r="F98" s="90">
        <v>12266260.385276917</v>
      </c>
      <c r="G98" s="105">
        <v>1706909.8151509736</v>
      </c>
      <c r="H98" s="91">
        <v>13973170.200427892</v>
      </c>
      <c r="I98" s="107">
        <v>244155</v>
      </c>
      <c r="J98" s="96">
        <v>14217325.200427892</v>
      </c>
      <c r="K98" s="93">
        <v>1486.2351244436434</v>
      </c>
      <c r="L98" s="94">
        <v>12</v>
      </c>
      <c r="M98" s="94">
        <v>12</v>
      </c>
      <c r="N98" s="119">
        <f t="shared" si="12"/>
        <v>2851.5540634430945</v>
      </c>
      <c r="O98" s="98">
        <f t="shared" si="13"/>
        <v>2.006091913345254E-4</v>
      </c>
      <c r="P98" s="121">
        <f t="shared" si="14"/>
        <v>19.161778756322747</v>
      </c>
      <c r="R98" s="84">
        <v>260</v>
      </c>
      <c r="S98" s="85" t="s">
        <v>111</v>
      </c>
      <c r="T98" s="102">
        <v>9689</v>
      </c>
      <c r="U98" s="87">
        <v>6897913.6468371153</v>
      </c>
      <c r="V98" s="87">
        <v>5463114.2693543425</v>
      </c>
      <c r="W98" s="90">
        <v>12361027.916191459</v>
      </c>
      <c r="X98" s="105">
        <v>1609290.7301729894</v>
      </c>
      <c r="Y98" s="91">
        <v>13970318.646364449</v>
      </c>
      <c r="Z98" s="209">
        <v>244155</v>
      </c>
      <c r="AA98" s="115">
        <f t="shared" si="15"/>
        <v>14214473.646364449</v>
      </c>
      <c r="AB98" s="109">
        <v>30087.581099999952</v>
      </c>
      <c r="AC98" s="110">
        <v>14244561.227464449</v>
      </c>
      <c r="AD98" s="116">
        <v>1467.0733456873206</v>
      </c>
      <c r="AE98" s="86">
        <v>1470.178679684637</v>
      </c>
      <c r="AF98" s="94">
        <v>12</v>
      </c>
      <c r="AG98" s="94">
        <v>12</v>
      </c>
    </row>
    <row r="99" spans="1:33">
      <c r="A99" s="84">
        <v>261</v>
      </c>
      <c r="B99" s="85" t="s">
        <v>112</v>
      </c>
      <c r="C99" s="102">
        <v>6837</v>
      </c>
      <c r="D99" s="87">
        <v>12179525.121580387</v>
      </c>
      <c r="E99" s="110">
        <v>-541968.66932056879</v>
      </c>
      <c r="F99" s="90">
        <v>11637556.452259818</v>
      </c>
      <c r="G99" s="105">
        <v>838228.09291077871</v>
      </c>
      <c r="H99" s="91">
        <v>12475784.545170598</v>
      </c>
      <c r="I99" s="107">
        <v>357571</v>
      </c>
      <c r="J99" s="96">
        <v>12833355.545170598</v>
      </c>
      <c r="K99" s="93">
        <v>1877.0448362104137</v>
      </c>
      <c r="L99" s="94">
        <v>19</v>
      </c>
      <c r="M99" s="94">
        <v>19</v>
      </c>
      <c r="N99" s="119">
        <f t="shared" si="12"/>
        <v>-172666.19620665535</v>
      </c>
      <c r="O99" s="98">
        <f t="shared" si="13"/>
        <v>-1.3275865567511431E-2</v>
      </c>
      <c r="P99" s="121">
        <f t="shared" si="14"/>
        <v>-29.437389145384259</v>
      </c>
      <c r="R99" s="84">
        <v>261</v>
      </c>
      <c r="S99" s="85" t="s">
        <v>112</v>
      </c>
      <c r="T99" s="102">
        <v>6822</v>
      </c>
      <c r="U99" s="87">
        <v>12385805.213205518</v>
      </c>
      <c r="V99" s="87">
        <v>-524814.35613902181</v>
      </c>
      <c r="W99" s="90">
        <v>11860990.857066497</v>
      </c>
      <c r="X99" s="105">
        <v>787459.88431075623</v>
      </c>
      <c r="Y99" s="91">
        <v>12648450.741377253</v>
      </c>
      <c r="Z99" s="209">
        <v>357571</v>
      </c>
      <c r="AA99" s="115">
        <f t="shared" si="15"/>
        <v>13006021.741377253</v>
      </c>
      <c r="AB99" s="109">
        <v>-211896.58223999996</v>
      </c>
      <c r="AC99" s="110">
        <v>12794125.159137253</v>
      </c>
      <c r="AD99" s="116">
        <v>1906.4822253557979</v>
      </c>
      <c r="AE99" s="86">
        <v>1875.4214539925613</v>
      </c>
      <c r="AF99" s="94">
        <v>19</v>
      </c>
      <c r="AG99" s="94">
        <v>19</v>
      </c>
    </row>
    <row r="100" spans="1:33">
      <c r="A100" s="84">
        <v>263</v>
      </c>
      <c r="B100" s="85" t="s">
        <v>113</v>
      </c>
      <c r="C100" s="102">
        <v>7354</v>
      </c>
      <c r="D100" s="87">
        <v>3978208.26125638</v>
      </c>
      <c r="E100" s="110">
        <v>4834293.182032235</v>
      </c>
      <c r="F100" s="90">
        <v>8812501.443288615</v>
      </c>
      <c r="G100" s="105">
        <v>1386394.239863731</v>
      </c>
      <c r="H100" s="91">
        <v>10198895.683152346</v>
      </c>
      <c r="I100" s="107">
        <v>-363483</v>
      </c>
      <c r="J100" s="96">
        <v>9835412.6831523459</v>
      </c>
      <c r="K100" s="93">
        <v>1337.4235359195466</v>
      </c>
      <c r="L100" s="94">
        <v>11</v>
      </c>
      <c r="M100" s="94">
        <v>11</v>
      </c>
      <c r="N100" s="119">
        <f t="shared" si="12"/>
        <v>211152.9392610155</v>
      </c>
      <c r="O100" s="98">
        <f t="shared" si="13"/>
        <v>2.1939655088282255E-2</v>
      </c>
      <c r="P100" s="121">
        <f t="shared" si="14"/>
        <v>49.897148776893573</v>
      </c>
      <c r="R100" s="84">
        <v>263</v>
      </c>
      <c r="S100" s="85" t="s">
        <v>113</v>
      </c>
      <c r="T100" s="102">
        <v>7475</v>
      </c>
      <c r="U100" s="87">
        <v>4001191.8842459307</v>
      </c>
      <c r="V100" s="87">
        <v>4688486.1087121228</v>
      </c>
      <c r="W100" s="90">
        <v>8689677.9929580539</v>
      </c>
      <c r="X100" s="105">
        <v>1298064.750933276</v>
      </c>
      <c r="Y100" s="91">
        <v>9987742.7438913304</v>
      </c>
      <c r="Z100" s="209">
        <v>-363483</v>
      </c>
      <c r="AA100" s="115">
        <f t="shared" si="15"/>
        <v>9624259.7438913304</v>
      </c>
      <c r="AB100" s="109">
        <v>228282.22889999999</v>
      </c>
      <c r="AC100" s="110">
        <v>9852541.9727913309</v>
      </c>
      <c r="AD100" s="116">
        <v>1287.526387142653</v>
      </c>
      <c r="AE100" s="86">
        <v>1318.0658157580376</v>
      </c>
      <c r="AF100" s="94">
        <v>11</v>
      </c>
      <c r="AG100" s="94">
        <v>11</v>
      </c>
    </row>
    <row r="101" spans="1:33">
      <c r="A101" s="84">
        <v>265</v>
      </c>
      <c r="B101" s="85" t="s">
        <v>114</v>
      </c>
      <c r="C101" s="102">
        <v>1011</v>
      </c>
      <c r="D101" s="87">
        <v>1247889.6925605373</v>
      </c>
      <c r="E101" s="110">
        <v>425633.50303557457</v>
      </c>
      <c r="F101" s="90">
        <v>1673523.1955961119</v>
      </c>
      <c r="G101" s="105">
        <v>189280.50086900254</v>
      </c>
      <c r="H101" s="91">
        <v>1862803.6964651146</v>
      </c>
      <c r="I101" s="107">
        <v>-272240</v>
      </c>
      <c r="J101" s="96">
        <v>1590563.6964651146</v>
      </c>
      <c r="K101" s="93">
        <v>1573.257860005059</v>
      </c>
      <c r="L101" s="94">
        <v>13</v>
      </c>
      <c r="M101" s="94">
        <v>13</v>
      </c>
      <c r="N101" s="119">
        <f t="shared" si="12"/>
        <v>-145946.77193076233</v>
      </c>
      <c r="O101" s="98">
        <f t="shared" si="13"/>
        <v>-8.4046007546146537E-2</v>
      </c>
      <c r="P101" s="121">
        <f t="shared" si="14"/>
        <v>-104.53003216487036</v>
      </c>
      <c r="R101" s="84">
        <v>265</v>
      </c>
      <c r="S101" s="85" t="s">
        <v>114</v>
      </c>
      <c r="T101" s="102">
        <v>1035</v>
      </c>
      <c r="U101" s="87">
        <v>1401794.4823446684</v>
      </c>
      <c r="V101" s="87">
        <v>430897.04548206739</v>
      </c>
      <c r="W101" s="90">
        <v>1832691.5278267357</v>
      </c>
      <c r="X101" s="105">
        <v>176058.94056914118</v>
      </c>
      <c r="Y101" s="91">
        <v>2008750.4683958769</v>
      </c>
      <c r="Z101" s="209">
        <v>-272240</v>
      </c>
      <c r="AA101" s="115">
        <f t="shared" si="15"/>
        <v>1736510.4683958769</v>
      </c>
      <c r="AB101" s="109">
        <v>-60008.472000000002</v>
      </c>
      <c r="AC101" s="110">
        <v>1676501.9963958769</v>
      </c>
      <c r="AD101" s="116">
        <v>1677.7878921699294</v>
      </c>
      <c r="AE101" s="86">
        <v>1619.8086921699294</v>
      </c>
      <c r="AF101" s="94">
        <v>13</v>
      </c>
      <c r="AG101" s="94">
        <v>13</v>
      </c>
    </row>
    <row r="102" spans="1:33">
      <c r="A102" s="84">
        <v>271</v>
      </c>
      <c r="B102" s="85" t="s">
        <v>115</v>
      </c>
      <c r="C102" s="102">
        <v>6668</v>
      </c>
      <c r="D102" s="87">
        <v>-510198.90681998711</v>
      </c>
      <c r="E102" s="110">
        <v>3258878.7109009661</v>
      </c>
      <c r="F102" s="90">
        <v>2748679.804080979</v>
      </c>
      <c r="G102" s="105">
        <v>984135.552904148</v>
      </c>
      <c r="H102" s="91">
        <v>3732815.3569851271</v>
      </c>
      <c r="I102" s="107">
        <v>-248677</v>
      </c>
      <c r="J102" s="96">
        <v>3484138.3569851271</v>
      </c>
      <c r="K102" s="93">
        <v>522.51625029770958</v>
      </c>
      <c r="L102" s="94">
        <v>4</v>
      </c>
      <c r="M102" s="94">
        <v>4</v>
      </c>
      <c r="N102" s="119">
        <f t="shared" si="12"/>
        <v>76653.549352691974</v>
      </c>
      <c r="O102" s="98">
        <f t="shared" si="13"/>
        <v>2.2495639358683411E-2</v>
      </c>
      <c r="P102" s="121">
        <f t="shared" si="14"/>
        <v>18.897449287890595</v>
      </c>
      <c r="R102" s="84">
        <v>271</v>
      </c>
      <c r="S102" s="85" t="s">
        <v>115</v>
      </c>
      <c r="T102" s="102">
        <v>6766</v>
      </c>
      <c r="U102" s="87">
        <v>-400436.6332243497</v>
      </c>
      <c r="V102" s="87">
        <v>3140629.5772181698</v>
      </c>
      <c r="W102" s="90">
        <v>2740192.9439938199</v>
      </c>
      <c r="X102" s="105">
        <v>915968.86363861524</v>
      </c>
      <c r="Y102" s="91">
        <v>3656161.8076324351</v>
      </c>
      <c r="Z102" s="209">
        <v>-248677</v>
      </c>
      <c r="AA102" s="115">
        <f t="shared" si="15"/>
        <v>3407484.8076324351</v>
      </c>
      <c r="AB102" s="109">
        <v>115858.02351000003</v>
      </c>
      <c r="AC102" s="110">
        <v>3523342.8311424353</v>
      </c>
      <c r="AD102" s="116">
        <v>503.61880100981898</v>
      </c>
      <c r="AE102" s="86">
        <v>520.74236345587281</v>
      </c>
      <c r="AF102" s="94">
        <v>4</v>
      </c>
      <c r="AG102" s="94">
        <v>4</v>
      </c>
    </row>
    <row r="103" spans="1:33">
      <c r="A103" s="84">
        <v>272</v>
      </c>
      <c r="B103" s="85" t="s">
        <v>116</v>
      </c>
      <c r="C103" s="102">
        <v>48367</v>
      </c>
      <c r="D103" s="87">
        <v>18901132.945584055</v>
      </c>
      <c r="E103" s="110">
        <v>12426118.388644878</v>
      </c>
      <c r="F103" s="90">
        <v>31327251.334228933</v>
      </c>
      <c r="G103" s="105">
        <v>4189633.0629620957</v>
      </c>
      <c r="H103" s="91">
        <v>35516884.397191025</v>
      </c>
      <c r="I103" s="107">
        <v>790147</v>
      </c>
      <c r="J103" s="96">
        <v>36307031.397191025</v>
      </c>
      <c r="K103" s="93">
        <v>750.65708845268523</v>
      </c>
      <c r="L103" s="94">
        <v>16</v>
      </c>
      <c r="M103" s="94">
        <v>16</v>
      </c>
      <c r="N103" s="119">
        <f t="shared" si="12"/>
        <v>4535880.5288996659</v>
      </c>
      <c r="O103" s="98">
        <f t="shared" si="13"/>
        <v>0.14276727172091905</v>
      </c>
      <c r="P103" s="121">
        <f t="shared" si="14"/>
        <v>92.801184771323619</v>
      </c>
      <c r="R103" s="84">
        <v>272</v>
      </c>
      <c r="S103" s="85" t="s">
        <v>116</v>
      </c>
      <c r="T103" s="102">
        <v>48295</v>
      </c>
      <c r="U103" s="87">
        <v>17268981.011283752</v>
      </c>
      <c r="V103" s="87">
        <v>9859934.6323621999</v>
      </c>
      <c r="W103" s="90">
        <v>27128915.64364595</v>
      </c>
      <c r="X103" s="105">
        <v>3852088.2246454111</v>
      </c>
      <c r="Y103" s="91">
        <v>30981003.868291359</v>
      </c>
      <c r="Z103" s="209">
        <v>790147</v>
      </c>
      <c r="AA103" s="115">
        <f t="shared" si="15"/>
        <v>31771150.868291359</v>
      </c>
      <c r="AB103" s="109">
        <v>400981.61061000009</v>
      </c>
      <c r="AC103" s="110">
        <v>32172132.47890136</v>
      </c>
      <c r="AD103" s="116">
        <v>657.85590368136161</v>
      </c>
      <c r="AE103" s="86">
        <v>666.15865987993288</v>
      </c>
      <c r="AF103" s="94">
        <v>16</v>
      </c>
      <c r="AG103" s="94">
        <v>16</v>
      </c>
    </row>
    <row r="104" spans="1:33">
      <c r="A104" s="84">
        <v>273</v>
      </c>
      <c r="B104" s="85" t="s">
        <v>117</v>
      </c>
      <c r="C104" s="102">
        <v>3987</v>
      </c>
      <c r="D104" s="87">
        <v>4902961.6868756879</v>
      </c>
      <c r="E104" s="110">
        <v>104633.53159041192</v>
      </c>
      <c r="F104" s="90">
        <v>5007595.2184661003</v>
      </c>
      <c r="G104" s="105">
        <v>458310.44768250571</v>
      </c>
      <c r="H104" s="91">
        <v>5465905.6661486058</v>
      </c>
      <c r="I104" s="107">
        <v>-193321</v>
      </c>
      <c r="J104" s="96">
        <v>5272584.6661486058</v>
      </c>
      <c r="K104" s="93">
        <v>1322.444109894308</v>
      </c>
      <c r="L104" s="94">
        <v>19</v>
      </c>
      <c r="M104" s="94">
        <v>19</v>
      </c>
      <c r="N104" s="119">
        <f t="shared" si="12"/>
        <v>28991.725663267076</v>
      </c>
      <c r="O104" s="98">
        <f t="shared" si="13"/>
        <v>5.5289809854278367E-3</v>
      </c>
      <c r="P104" s="121">
        <f t="shared" si="14"/>
        <v>15.140958439474161</v>
      </c>
      <c r="R104" s="84">
        <v>273</v>
      </c>
      <c r="S104" s="85" t="s">
        <v>117</v>
      </c>
      <c r="T104" s="102">
        <v>4011</v>
      </c>
      <c r="U104" s="87">
        <v>4770369.0420062831</v>
      </c>
      <c r="V104" s="87">
        <v>241471.83806410065</v>
      </c>
      <c r="W104" s="90">
        <v>5011840.8800703837</v>
      </c>
      <c r="X104" s="105">
        <v>425073.06041495496</v>
      </c>
      <c r="Y104" s="91">
        <v>5436913.9404853387</v>
      </c>
      <c r="Z104" s="209">
        <v>-193321</v>
      </c>
      <c r="AA104" s="115">
        <f t="shared" si="15"/>
        <v>5243592.9404853387</v>
      </c>
      <c r="AB104" s="109">
        <v>56124.590339999966</v>
      </c>
      <c r="AC104" s="110">
        <v>5299717.5308253383</v>
      </c>
      <c r="AD104" s="116">
        <v>1307.3031514548338</v>
      </c>
      <c r="AE104" s="86">
        <v>1321.2958192035248</v>
      </c>
      <c r="AF104" s="94">
        <v>19</v>
      </c>
      <c r="AG104" s="94">
        <v>19</v>
      </c>
    </row>
    <row r="105" spans="1:33">
      <c r="A105" s="84">
        <v>275</v>
      </c>
      <c r="B105" s="85" t="s">
        <v>118</v>
      </c>
      <c r="C105" s="102">
        <v>2441</v>
      </c>
      <c r="D105" s="87">
        <v>1074448.0221880067</v>
      </c>
      <c r="E105" s="110">
        <v>1314269.9128193071</v>
      </c>
      <c r="F105" s="90">
        <v>2388717.9350073137</v>
      </c>
      <c r="G105" s="105">
        <v>370606.87223034195</v>
      </c>
      <c r="H105" s="91">
        <v>2759324.8072376559</v>
      </c>
      <c r="I105" s="107">
        <v>174530</v>
      </c>
      <c r="J105" s="96">
        <v>2933854.8072376559</v>
      </c>
      <c r="K105" s="93">
        <v>1201.9069263570896</v>
      </c>
      <c r="L105" s="94">
        <v>13</v>
      </c>
      <c r="M105" s="94">
        <v>13</v>
      </c>
      <c r="N105" s="119">
        <f t="shared" si="12"/>
        <v>-12887.7766840267</v>
      </c>
      <c r="O105" s="98">
        <f t="shared" si="13"/>
        <v>-4.3735671905467078E-3</v>
      </c>
      <c r="P105" s="121">
        <f t="shared" si="14"/>
        <v>22.7382253079968</v>
      </c>
      <c r="R105" s="84">
        <v>275</v>
      </c>
      <c r="S105" s="85" t="s">
        <v>118</v>
      </c>
      <c r="T105" s="102">
        <v>2499</v>
      </c>
      <c r="U105" s="87">
        <v>1166833.9314298562</v>
      </c>
      <c r="V105" s="87">
        <v>1263499.7714218188</v>
      </c>
      <c r="W105" s="90">
        <v>2430333.702851675</v>
      </c>
      <c r="X105" s="105">
        <v>341878.88107000757</v>
      </c>
      <c r="Y105" s="91">
        <v>2772212.5839216826</v>
      </c>
      <c r="Z105" s="209">
        <v>174530</v>
      </c>
      <c r="AA105" s="115">
        <f t="shared" si="15"/>
        <v>2946742.5839216826</v>
      </c>
      <c r="AB105" s="109">
        <v>41672.550000000003</v>
      </c>
      <c r="AC105" s="110">
        <v>2988415.1339216824</v>
      </c>
      <c r="AD105" s="116">
        <v>1179.1687010490928</v>
      </c>
      <c r="AE105" s="86">
        <v>1195.8443913252031</v>
      </c>
      <c r="AF105" s="94">
        <v>13</v>
      </c>
      <c r="AG105" s="94">
        <v>13</v>
      </c>
    </row>
    <row r="106" spans="1:33">
      <c r="A106" s="84">
        <v>276</v>
      </c>
      <c r="B106" s="85" t="s">
        <v>119</v>
      </c>
      <c r="C106" s="102">
        <v>15071</v>
      </c>
      <c r="D106" s="87">
        <v>12533411.17370775</v>
      </c>
      <c r="E106" s="110">
        <v>5610098.3396604154</v>
      </c>
      <c r="F106" s="90">
        <v>18143509.513368167</v>
      </c>
      <c r="G106" s="105">
        <v>734866.78194729984</v>
      </c>
      <c r="H106" s="91">
        <v>18878376.295315467</v>
      </c>
      <c r="I106" s="107">
        <v>-1667382</v>
      </c>
      <c r="J106" s="96">
        <v>17210994.295315467</v>
      </c>
      <c r="K106" s="93">
        <v>1141.9941805663505</v>
      </c>
      <c r="L106" s="94">
        <v>12</v>
      </c>
      <c r="M106" s="94">
        <v>12</v>
      </c>
      <c r="N106" s="119">
        <f t="shared" si="12"/>
        <v>-204370.07909713686</v>
      </c>
      <c r="O106" s="98">
        <f t="shared" si="13"/>
        <v>-1.1735044682579602E-2</v>
      </c>
      <c r="P106" s="121">
        <f t="shared" si="14"/>
        <v>-8.5980746141863165</v>
      </c>
      <c r="R106" s="84">
        <v>276</v>
      </c>
      <c r="S106" s="85" t="s">
        <v>119</v>
      </c>
      <c r="T106" s="102">
        <v>15136</v>
      </c>
      <c r="U106" s="87">
        <v>13101983.868534233</v>
      </c>
      <c r="V106" s="87">
        <v>5319218.9883461418</v>
      </c>
      <c r="W106" s="90">
        <v>18421202.856880374</v>
      </c>
      <c r="X106" s="105">
        <v>661543.51753223059</v>
      </c>
      <c r="Y106" s="91">
        <v>19082746.374412604</v>
      </c>
      <c r="Z106" s="209">
        <v>-1667382</v>
      </c>
      <c r="AA106" s="115">
        <f t="shared" si="15"/>
        <v>17415364.374412604</v>
      </c>
      <c r="AB106" s="109">
        <v>-317303.13020999986</v>
      </c>
      <c r="AC106" s="110">
        <v>17098061.244202603</v>
      </c>
      <c r="AD106" s="116">
        <v>1150.5922551805368</v>
      </c>
      <c r="AE106" s="86">
        <v>1129.6287819901297</v>
      </c>
      <c r="AF106" s="94">
        <v>12</v>
      </c>
      <c r="AG106" s="94">
        <v>12</v>
      </c>
    </row>
    <row r="107" spans="1:33">
      <c r="A107" s="84">
        <v>280</v>
      </c>
      <c r="B107" s="85" t="s">
        <v>120</v>
      </c>
      <c r="C107" s="102">
        <v>1986</v>
      </c>
      <c r="D107" s="87">
        <v>1968105.2036339708</v>
      </c>
      <c r="E107" s="110">
        <v>1028982.9773237857</v>
      </c>
      <c r="F107" s="90">
        <v>2997088.1809577565</v>
      </c>
      <c r="G107" s="105">
        <v>399112.90795332845</v>
      </c>
      <c r="H107" s="91">
        <v>3396201.0889110849</v>
      </c>
      <c r="I107" s="107">
        <v>-292822</v>
      </c>
      <c r="J107" s="96">
        <v>3103379.0889110849</v>
      </c>
      <c r="K107" s="93">
        <v>1562.627940035793</v>
      </c>
      <c r="L107" s="94">
        <v>15</v>
      </c>
      <c r="M107" s="94">
        <v>15</v>
      </c>
      <c r="N107" s="119">
        <f t="shared" si="12"/>
        <v>60944.839962288272</v>
      </c>
      <c r="O107" s="98">
        <f t="shared" si="13"/>
        <v>2.00316046216432E-2</v>
      </c>
      <c r="P107" s="121">
        <f t="shared" si="14"/>
        <v>52.735012517779751</v>
      </c>
      <c r="R107" s="84">
        <v>280</v>
      </c>
      <c r="S107" s="85" t="s">
        <v>120</v>
      </c>
      <c r="T107" s="102">
        <v>2015</v>
      </c>
      <c r="U107" s="87">
        <v>2053609.0372992195</v>
      </c>
      <c r="V107" s="87">
        <v>908754.24299627636</v>
      </c>
      <c r="W107" s="90">
        <v>2962363.2802954959</v>
      </c>
      <c r="X107" s="105">
        <v>372892.96865330101</v>
      </c>
      <c r="Y107" s="91">
        <v>3335256.2489487967</v>
      </c>
      <c r="Z107" s="209">
        <v>-292822</v>
      </c>
      <c r="AA107" s="115">
        <f t="shared" si="15"/>
        <v>3042434.2489487967</v>
      </c>
      <c r="AB107" s="109">
        <v>-993473.59199999983</v>
      </c>
      <c r="AC107" s="110">
        <v>2048960.6569487969</v>
      </c>
      <c r="AD107" s="116">
        <v>1509.8929275180133</v>
      </c>
      <c r="AE107" s="86">
        <v>1016.853924044068</v>
      </c>
      <c r="AF107" s="94">
        <v>15</v>
      </c>
      <c r="AG107" s="94">
        <v>15</v>
      </c>
    </row>
    <row r="108" spans="1:33">
      <c r="A108" s="84">
        <v>284</v>
      </c>
      <c r="B108" s="85" t="s">
        <v>121</v>
      </c>
      <c r="C108" s="102">
        <v>2186</v>
      </c>
      <c r="D108" s="87">
        <v>1183574.6020873173</v>
      </c>
      <c r="E108" s="110">
        <v>155000.15628532242</v>
      </c>
      <c r="F108" s="90">
        <v>1338574.7583726398</v>
      </c>
      <c r="G108" s="105">
        <v>440260.04951723677</v>
      </c>
      <c r="H108" s="91">
        <v>1778834.8078898764</v>
      </c>
      <c r="I108" s="404">
        <v>909714</v>
      </c>
      <c r="J108" s="96">
        <v>2688548.8078898764</v>
      </c>
      <c r="K108" s="93">
        <v>1229.8942396568511</v>
      </c>
      <c r="L108" s="94">
        <v>2</v>
      </c>
      <c r="M108" s="94">
        <v>2</v>
      </c>
      <c r="N108" s="119">
        <f t="shared" si="12"/>
        <v>-412874.48997351574</v>
      </c>
      <c r="O108" s="98">
        <f t="shared" si="13"/>
        <v>-0.13312419825373401</v>
      </c>
      <c r="P108" s="121">
        <f t="shared" si="14"/>
        <v>-175.37232031749954</v>
      </c>
      <c r="R108" s="84">
        <v>284</v>
      </c>
      <c r="S108" s="85" t="s">
        <v>121</v>
      </c>
      <c r="T108" s="102">
        <v>2207</v>
      </c>
      <c r="U108" s="87">
        <v>1213903.4287425417</v>
      </c>
      <c r="V108" s="87">
        <v>557453.97243617882</v>
      </c>
      <c r="W108" s="90">
        <v>1771357.4011787204</v>
      </c>
      <c r="X108" s="105">
        <v>420351.89668467175</v>
      </c>
      <c r="Y108" s="91">
        <v>2191709.2978633922</v>
      </c>
      <c r="Z108" s="13">
        <v>909714</v>
      </c>
      <c r="AA108" s="115">
        <f t="shared" si="15"/>
        <v>3101423.2978633922</v>
      </c>
      <c r="AB108" s="109">
        <v>1261844.814</v>
      </c>
      <c r="AC108" s="110">
        <v>4363268.1118633924</v>
      </c>
      <c r="AD108" s="116">
        <v>1405.2665599743507</v>
      </c>
      <c r="AE108" s="86">
        <v>1977.0131906947859</v>
      </c>
      <c r="AF108" s="94">
        <v>2</v>
      </c>
      <c r="AG108" s="94">
        <v>2</v>
      </c>
    </row>
    <row r="109" spans="1:33">
      <c r="A109" s="84">
        <v>285</v>
      </c>
      <c r="B109" s="85" t="s">
        <v>122</v>
      </c>
      <c r="C109" s="102">
        <v>50210</v>
      </c>
      <c r="D109" s="87">
        <v>-952803.67484903894</v>
      </c>
      <c r="E109" s="110">
        <v>12820745.840891883</v>
      </c>
      <c r="F109" s="90">
        <v>11867942.166042844</v>
      </c>
      <c r="G109" s="105">
        <v>4481545.2236913517</v>
      </c>
      <c r="H109" s="91">
        <v>16349487.389734196</v>
      </c>
      <c r="I109" s="107">
        <v>528252</v>
      </c>
      <c r="J109" s="96">
        <v>16877739.389734194</v>
      </c>
      <c r="K109" s="93">
        <v>336.14298724824124</v>
      </c>
      <c r="L109" s="94">
        <v>8</v>
      </c>
      <c r="M109" s="94">
        <v>8</v>
      </c>
      <c r="N109" s="119">
        <f t="shared" si="12"/>
        <v>3172817.3605137728</v>
      </c>
      <c r="O109" s="98">
        <f t="shared" si="13"/>
        <v>0.23150933319788122</v>
      </c>
      <c r="P109" s="121">
        <f t="shared" si="14"/>
        <v>64.758392610213093</v>
      </c>
      <c r="R109" s="84">
        <v>285</v>
      </c>
      <c r="S109" s="85" t="s">
        <v>122</v>
      </c>
      <c r="T109" s="102">
        <v>50500</v>
      </c>
      <c r="U109" s="87">
        <v>-1306701.1773460787</v>
      </c>
      <c r="V109" s="87">
        <v>10395600.485116221</v>
      </c>
      <c r="W109" s="90">
        <v>9088899.3077701423</v>
      </c>
      <c r="X109" s="105">
        <v>4087770.7214502785</v>
      </c>
      <c r="Y109" s="91">
        <v>13176670.029220421</v>
      </c>
      <c r="Z109" s="209">
        <v>528252</v>
      </c>
      <c r="AA109" s="115">
        <f t="shared" si="15"/>
        <v>13704922.029220421</v>
      </c>
      <c r="AB109" s="109">
        <v>-1004346.3770205003</v>
      </c>
      <c r="AC109" s="110">
        <v>12700575.65219992</v>
      </c>
      <c r="AD109" s="116">
        <v>271.38459463802815</v>
      </c>
      <c r="AE109" s="86">
        <v>251.49654756831526</v>
      </c>
      <c r="AF109" s="94">
        <v>8</v>
      </c>
      <c r="AG109" s="94">
        <v>8</v>
      </c>
    </row>
    <row r="110" spans="1:33">
      <c r="A110" s="84">
        <v>286</v>
      </c>
      <c r="B110" s="85" t="s">
        <v>123</v>
      </c>
      <c r="C110" s="102">
        <v>78386</v>
      </c>
      <c r="D110" s="87">
        <v>-12289574.824959885</v>
      </c>
      <c r="E110" s="110">
        <v>15764736.547145741</v>
      </c>
      <c r="F110" s="90">
        <v>3475161.7221858557</v>
      </c>
      <c r="G110" s="105">
        <v>7907118.3565594815</v>
      </c>
      <c r="H110" s="91">
        <v>11382280.078745337</v>
      </c>
      <c r="I110" s="107">
        <v>-5668504</v>
      </c>
      <c r="J110" s="96">
        <v>5713776.0787453372</v>
      </c>
      <c r="K110" s="93">
        <v>72.892813496610842</v>
      </c>
      <c r="L110" s="94">
        <v>8</v>
      </c>
      <c r="M110" s="94">
        <v>8</v>
      </c>
      <c r="N110" s="119">
        <f t="shared" si="12"/>
        <v>4039761.5392149305</v>
      </c>
      <c r="O110" s="98">
        <f t="shared" si="13"/>
        <v>2.4132177133587867</v>
      </c>
      <c r="P110" s="121">
        <f t="shared" si="14"/>
        <v>51.670519638466743</v>
      </c>
      <c r="R110" s="84">
        <v>286</v>
      </c>
      <c r="S110" s="85" t="s">
        <v>123</v>
      </c>
      <c r="T110" s="102">
        <v>78880</v>
      </c>
      <c r="U110" s="87">
        <v>-13668115.803112024</v>
      </c>
      <c r="V110" s="87">
        <v>13678311.251551475</v>
      </c>
      <c r="W110" s="90">
        <v>10195.448439450935</v>
      </c>
      <c r="X110" s="105">
        <v>7332323.0910909558</v>
      </c>
      <c r="Y110" s="91">
        <v>7342518.5395304067</v>
      </c>
      <c r="Z110" s="209">
        <v>-5668504</v>
      </c>
      <c r="AA110" s="115">
        <f t="shared" si="15"/>
        <v>1674014.5395304067</v>
      </c>
      <c r="AB110" s="109">
        <v>86887.266749999952</v>
      </c>
      <c r="AC110" s="110">
        <v>1760901.8062804067</v>
      </c>
      <c r="AD110" s="116">
        <v>21.222293858144102</v>
      </c>
      <c r="AE110" s="86">
        <v>22.323805860552824</v>
      </c>
      <c r="AF110" s="94">
        <v>8</v>
      </c>
      <c r="AG110" s="94">
        <v>8</v>
      </c>
    </row>
    <row r="111" spans="1:33">
      <c r="A111" s="84">
        <v>287</v>
      </c>
      <c r="B111" s="85" t="s">
        <v>124</v>
      </c>
      <c r="C111" s="102">
        <v>6121</v>
      </c>
      <c r="D111" s="87">
        <v>4279981.723523397</v>
      </c>
      <c r="E111" s="110">
        <v>2108882.2330614324</v>
      </c>
      <c r="F111" s="90">
        <v>6388863.9565848298</v>
      </c>
      <c r="G111" s="105">
        <v>1143552.4960793925</v>
      </c>
      <c r="H111" s="91">
        <v>7532416.4526642226</v>
      </c>
      <c r="I111" s="107">
        <v>619983</v>
      </c>
      <c r="J111" s="96">
        <v>8152399.4526642226</v>
      </c>
      <c r="K111" s="93">
        <v>1331.8737873981738</v>
      </c>
      <c r="L111" s="94">
        <v>15</v>
      </c>
      <c r="M111" s="94">
        <v>15</v>
      </c>
      <c r="N111" s="119">
        <f t="shared" si="12"/>
        <v>35974.520843669772</v>
      </c>
      <c r="O111" s="98">
        <f t="shared" si="13"/>
        <v>4.4323111648123768E-3</v>
      </c>
      <c r="P111" s="121">
        <f t="shared" si="14"/>
        <v>22.561812592470915</v>
      </c>
      <c r="R111" s="84">
        <v>287</v>
      </c>
      <c r="S111" s="85" t="s">
        <v>124</v>
      </c>
      <c r="T111" s="102">
        <v>6199</v>
      </c>
      <c r="U111" s="87">
        <v>4247210.9657936357</v>
      </c>
      <c r="V111" s="87">
        <v>2169995.2849987107</v>
      </c>
      <c r="W111" s="90">
        <v>6417206.2507923469</v>
      </c>
      <c r="X111" s="105">
        <v>1079235.6810282059</v>
      </c>
      <c r="Y111" s="91">
        <v>7496441.9318205528</v>
      </c>
      <c r="Z111" s="209">
        <v>619983</v>
      </c>
      <c r="AA111" s="115">
        <f t="shared" si="15"/>
        <v>8116424.9318205528</v>
      </c>
      <c r="AB111" s="109">
        <v>1040313.5382000003</v>
      </c>
      <c r="AC111" s="110">
        <v>9156738.4700205531</v>
      </c>
      <c r="AD111" s="116">
        <v>1309.3119748057029</v>
      </c>
      <c r="AE111" s="86">
        <v>1477.1315486401925</v>
      </c>
      <c r="AF111" s="94">
        <v>15</v>
      </c>
      <c r="AG111" s="94">
        <v>15</v>
      </c>
    </row>
    <row r="112" spans="1:33">
      <c r="A112" s="84">
        <v>288</v>
      </c>
      <c r="B112" s="85" t="s">
        <v>125</v>
      </c>
      <c r="C112" s="102">
        <v>6342</v>
      </c>
      <c r="D112" s="87">
        <v>4622649.7150689969</v>
      </c>
      <c r="E112" s="110">
        <v>2271100.6617955174</v>
      </c>
      <c r="F112" s="90">
        <v>6893750.3768645143</v>
      </c>
      <c r="G112" s="105">
        <v>991524.02805693599</v>
      </c>
      <c r="H112" s="91">
        <v>7885274.4049214507</v>
      </c>
      <c r="I112" s="107">
        <v>324275</v>
      </c>
      <c r="J112" s="96">
        <v>8209549.4049214507</v>
      </c>
      <c r="K112" s="93">
        <v>1294.4732584234391</v>
      </c>
      <c r="L112" s="94">
        <v>15</v>
      </c>
      <c r="M112" s="94">
        <v>15</v>
      </c>
      <c r="N112" s="119">
        <f t="shared" si="12"/>
        <v>-108788.95805033203</v>
      </c>
      <c r="O112" s="98">
        <f t="shared" si="13"/>
        <v>-1.3078207846725105E-2</v>
      </c>
      <c r="P112" s="121">
        <f t="shared" si="14"/>
        <v>-11.798469430169916</v>
      </c>
      <c r="R112" s="84">
        <v>288</v>
      </c>
      <c r="S112" s="85" t="s">
        <v>125</v>
      </c>
      <c r="T112" s="102">
        <v>6368</v>
      </c>
      <c r="U112" s="87">
        <v>4720983.086309731</v>
      </c>
      <c r="V112" s="87">
        <v>2341979.7161365654</v>
      </c>
      <c r="W112" s="90">
        <v>7062962.8024462964</v>
      </c>
      <c r="X112" s="105">
        <v>931100.56052548601</v>
      </c>
      <c r="Y112" s="91">
        <v>7994063.3629717827</v>
      </c>
      <c r="Z112" s="209">
        <v>324275</v>
      </c>
      <c r="AA112" s="115">
        <f t="shared" si="15"/>
        <v>8318338.3629717827</v>
      </c>
      <c r="AB112" s="109">
        <v>-647008.01130000001</v>
      </c>
      <c r="AC112" s="110">
        <v>7671330.3516717823</v>
      </c>
      <c r="AD112" s="116">
        <v>1306.271727853609</v>
      </c>
      <c r="AE112" s="86">
        <v>1204.6687110037346</v>
      </c>
      <c r="AF112" s="94">
        <v>15</v>
      </c>
      <c r="AG112" s="94">
        <v>15</v>
      </c>
    </row>
    <row r="113" spans="1:33">
      <c r="A113" s="84">
        <v>290</v>
      </c>
      <c r="B113" s="85" t="s">
        <v>126</v>
      </c>
      <c r="C113" s="102">
        <v>7483</v>
      </c>
      <c r="D113" s="87">
        <v>4575640.3479537126</v>
      </c>
      <c r="E113" s="110">
        <v>2429340.5858791042</v>
      </c>
      <c r="F113" s="90">
        <v>7004980.9338328168</v>
      </c>
      <c r="G113" s="105">
        <v>1207979.3088494542</v>
      </c>
      <c r="H113" s="91">
        <v>8212960.2426822707</v>
      </c>
      <c r="I113" s="107">
        <v>-197058</v>
      </c>
      <c r="J113" s="96">
        <v>8015902.2426822707</v>
      </c>
      <c r="K113" s="93">
        <v>1071.2150531447642</v>
      </c>
      <c r="L113" s="94">
        <v>18</v>
      </c>
      <c r="M113" s="94">
        <v>18</v>
      </c>
      <c r="N113" s="119">
        <f t="shared" si="12"/>
        <v>-198072.79822024517</v>
      </c>
      <c r="O113" s="98">
        <f t="shared" si="13"/>
        <v>-2.4114122240926822E-2</v>
      </c>
      <c r="P113" s="121">
        <f t="shared" si="14"/>
        <v>-12.136970187142424</v>
      </c>
      <c r="R113" s="84">
        <v>290</v>
      </c>
      <c r="S113" s="85" t="s">
        <v>126</v>
      </c>
      <c r="T113" s="102">
        <v>7582</v>
      </c>
      <c r="U113" s="87">
        <v>4594462.0134949386</v>
      </c>
      <c r="V113" s="87">
        <v>2696465.0706437486</v>
      </c>
      <c r="W113" s="90">
        <v>7290927.0841386877</v>
      </c>
      <c r="X113" s="105">
        <v>1120105.9567638286</v>
      </c>
      <c r="Y113" s="91">
        <v>8411033.0409025159</v>
      </c>
      <c r="Z113" s="209">
        <v>-197058</v>
      </c>
      <c r="AA113" s="115">
        <f t="shared" si="15"/>
        <v>8213975.0409025159</v>
      </c>
      <c r="AB113" s="109">
        <v>-46673.255999999994</v>
      </c>
      <c r="AC113" s="110">
        <v>8167301.7849025158</v>
      </c>
      <c r="AD113" s="116">
        <v>1083.3520233319066</v>
      </c>
      <c r="AE113" s="86">
        <v>1077.1962259169766</v>
      </c>
      <c r="AF113" s="94">
        <v>18</v>
      </c>
      <c r="AG113" s="94">
        <v>18</v>
      </c>
    </row>
    <row r="114" spans="1:33">
      <c r="A114" s="84">
        <v>291</v>
      </c>
      <c r="B114" s="85" t="s">
        <v>127</v>
      </c>
      <c r="C114" s="102">
        <v>2038</v>
      </c>
      <c r="D114" s="87">
        <v>1956814.9978238661</v>
      </c>
      <c r="E114" s="110">
        <v>371705.21776097611</v>
      </c>
      <c r="F114" s="90">
        <v>2328520.215584842</v>
      </c>
      <c r="G114" s="105">
        <v>350724.10335676093</v>
      </c>
      <c r="H114" s="91">
        <v>2679244.3189416029</v>
      </c>
      <c r="I114" s="107">
        <v>118109</v>
      </c>
      <c r="J114" s="96">
        <v>2797353.3189416029</v>
      </c>
      <c r="K114" s="93">
        <v>1372.597310569972</v>
      </c>
      <c r="L114" s="94">
        <v>6</v>
      </c>
      <c r="M114" s="94">
        <v>6</v>
      </c>
      <c r="N114" s="119">
        <f t="shared" si="12"/>
        <v>2018.166285182815</v>
      </c>
      <c r="O114" s="98">
        <f t="shared" si="13"/>
        <v>7.2197649833328288E-4</v>
      </c>
      <c r="P114" s="121">
        <f t="shared" si="14"/>
        <v>36.395038745679358</v>
      </c>
      <c r="R114" s="84">
        <v>291</v>
      </c>
      <c r="S114" s="85" t="s">
        <v>127</v>
      </c>
      <c r="T114" s="102">
        <v>2092</v>
      </c>
      <c r="U114" s="87">
        <v>2008528.5195879072</v>
      </c>
      <c r="V114" s="87">
        <v>342560.59364255448</v>
      </c>
      <c r="W114" s="90">
        <v>2351089.1132304617</v>
      </c>
      <c r="X114" s="105">
        <v>326137.03942595847</v>
      </c>
      <c r="Y114" s="91">
        <v>2677226.1526564201</v>
      </c>
      <c r="Z114" s="209">
        <v>118109</v>
      </c>
      <c r="AA114" s="115">
        <f t="shared" si="15"/>
        <v>2795335.1526564201</v>
      </c>
      <c r="AB114" s="109">
        <v>8334.510000000002</v>
      </c>
      <c r="AC114" s="110">
        <v>2803669.6626564199</v>
      </c>
      <c r="AD114" s="116">
        <v>1336.2022718242927</v>
      </c>
      <c r="AE114" s="86">
        <v>1340.1862632200859</v>
      </c>
      <c r="AF114" s="94">
        <v>6</v>
      </c>
      <c r="AG114" s="94">
        <v>6</v>
      </c>
    </row>
    <row r="115" spans="1:33">
      <c r="A115" s="84">
        <v>297</v>
      </c>
      <c r="B115" s="85" t="s">
        <v>128</v>
      </c>
      <c r="C115" s="102">
        <v>125666</v>
      </c>
      <c r="D115" s="87">
        <v>13457047.965948127</v>
      </c>
      <c r="E115" s="110">
        <v>28488492.926418144</v>
      </c>
      <c r="F115" s="90">
        <v>41945540.892366275</v>
      </c>
      <c r="G115" s="105">
        <v>13016141.57424817</v>
      </c>
      <c r="H115" s="91">
        <v>54961682.466614448</v>
      </c>
      <c r="I115" s="107">
        <v>3832807</v>
      </c>
      <c r="J115" s="96">
        <v>58794489.466614448</v>
      </c>
      <c r="K115" s="93">
        <v>467.86314091810391</v>
      </c>
      <c r="L115" s="94">
        <v>11</v>
      </c>
      <c r="M115" s="94">
        <v>11</v>
      </c>
      <c r="N115" s="119">
        <f t="shared" si="12"/>
        <v>12227922.344885089</v>
      </c>
      <c r="O115" s="98">
        <f t="shared" si="13"/>
        <v>0.26259016072454205</v>
      </c>
      <c r="P115" s="121">
        <f t="shared" si="14"/>
        <v>92.38989750183282</v>
      </c>
      <c r="R115" s="84">
        <v>297</v>
      </c>
      <c r="S115" s="85" t="s">
        <v>128</v>
      </c>
      <c r="T115" s="102">
        <v>124021</v>
      </c>
      <c r="U115" s="87">
        <v>6200831.235247165</v>
      </c>
      <c r="V115" s="87">
        <v>24339828.614026677</v>
      </c>
      <c r="W115" s="90">
        <v>30540659.849273842</v>
      </c>
      <c r="X115" s="105">
        <v>12193100.272455517</v>
      </c>
      <c r="Y115" s="91">
        <v>42733760.121729359</v>
      </c>
      <c r="Z115" s="209">
        <v>3832807</v>
      </c>
      <c r="AA115" s="115">
        <f t="shared" si="15"/>
        <v>46566567.121729359</v>
      </c>
      <c r="AB115" s="109">
        <v>-3013197.4867514968</v>
      </c>
      <c r="AC115" s="110">
        <v>43553369.634977862</v>
      </c>
      <c r="AD115" s="116">
        <v>375.47324341627109</v>
      </c>
      <c r="AE115" s="86">
        <v>351.17737830672115</v>
      </c>
      <c r="AF115" s="94">
        <v>11</v>
      </c>
      <c r="AG115" s="94">
        <v>11</v>
      </c>
    </row>
    <row r="116" spans="1:33">
      <c r="A116" s="84">
        <v>300</v>
      </c>
      <c r="B116" s="85" t="s">
        <v>129</v>
      </c>
      <c r="C116" s="102">
        <v>3335</v>
      </c>
      <c r="D116" s="87">
        <v>2278634.7049154574</v>
      </c>
      <c r="E116" s="110">
        <v>1457825.2317407534</v>
      </c>
      <c r="F116" s="90">
        <v>3736459.9366562106</v>
      </c>
      <c r="G116" s="105">
        <v>595436.81135334808</v>
      </c>
      <c r="H116" s="91">
        <v>4331896.7480095588</v>
      </c>
      <c r="I116" s="107">
        <v>1923391</v>
      </c>
      <c r="J116" s="96">
        <v>6255287.7480095588</v>
      </c>
      <c r="K116" s="93">
        <v>1875.6485001527913</v>
      </c>
      <c r="L116" s="94">
        <v>14</v>
      </c>
      <c r="M116" s="94">
        <v>14</v>
      </c>
      <c r="N116" s="119">
        <f t="shared" si="12"/>
        <v>-425536.02826537564</v>
      </c>
      <c r="O116" s="98">
        <f t="shared" si="13"/>
        <v>-6.369514337087398E-2</v>
      </c>
      <c r="P116" s="121">
        <f t="shared" si="14"/>
        <v>-100.34196902051076</v>
      </c>
      <c r="R116" s="84">
        <v>300</v>
      </c>
      <c r="S116" s="85" t="s">
        <v>129</v>
      </c>
      <c r="T116" s="102">
        <v>3381</v>
      </c>
      <c r="U116" s="87">
        <v>2483273.9969899231</v>
      </c>
      <c r="V116" s="87">
        <v>1714847.6393874986</v>
      </c>
      <c r="W116" s="90">
        <v>4198121.6363774221</v>
      </c>
      <c r="X116" s="105">
        <v>559311.13989751239</v>
      </c>
      <c r="Y116" s="91">
        <v>4757432.7762749344</v>
      </c>
      <c r="Z116" s="209">
        <v>1923391</v>
      </c>
      <c r="AA116" s="115">
        <f t="shared" si="15"/>
        <v>6680823.7762749344</v>
      </c>
      <c r="AB116" s="109">
        <v>423393.10800000018</v>
      </c>
      <c r="AC116" s="110">
        <v>7104216.8842749344</v>
      </c>
      <c r="AD116" s="116">
        <v>1975.990469173302</v>
      </c>
      <c r="AE116" s="86">
        <v>2101.2176528467717</v>
      </c>
      <c r="AF116" s="94">
        <v>14</v>
      </c>
      <c r="AG116" s="94">
        <v>14</v>
      </c>
    </row>
    <row r="117" spans="1:33">
      <c r="A117" s="84">
        <v>301</v>
      </c>
      <c r="B117" s="85" t="s">
        <v>130</v>
      </c>
      <c r="C117" s="102">
        <v>19509</v>
      </c>
      <c r="D117" s="87">
        <v>1485822.9825519444</v>
      </c>
      <c r="E117" s="110">
        <v>10810596.432140009</v>
      </c>
      <c r="F117" s="90">
        <v>12296419.414691955</v>
      </c>
      <c r="G117" s="105">
        <v>3363020.0563678714</v>
      </c>
      <c r="H117" s="91">
        <v>15659439.471059825</v>
      </c>
      <c r="I117" s="107">
        <v>-1045042</v>
      </c>
      <c r="J117" s="96">
        <v>14614397.471059825</v>
      </c>
      <c r="K117" s="93">
        <v>749.11053724228952</v>
      </c>
      <c r="L117" s="94">
        <v>14</v>
      </c>
      <c r="M117" s="94">
        <v>14</v>
      </c>
      <c r="N117" s="119">
        <f t="shared" si="12"/>
        <v>666483.87603687495</v>
      </c>
      <c r="O117" s="98">
        <f t="shared" si="13"/>
        <v>4.7783768625774763E-2</v>
      </c>
      <c r="P117" s="121">
        <f t="shared" si="14"/>
        <v>43.208740844549197</v>
      </c>
      <c r="R117" s="84">
        <v>301</v>
      </c>
      <c r="S117" s="85" t="s">
        <v>130</v>
      </c>
      <c r="T117" s="102">
        <v>19759</v>
      </c>
      <c r="U117" s="87">
        <v>1552241.4992828975</v>
      </c>
      <c r="V117" s="87">
        <v>10272919.859908555</v>
      </c>
      <c r="W117" s="90">
        <v>11825161.359191451</v>
      </c>
      <c r="X117" s="105">
        <v>3167794.2358314986</v>
      </c>
      <c r="Y117" s="91">
        <v>14992955.59502295</v>
      </c>
      <c r="Z117" s="209">
        <v>-1045042</v>
      </c>
      <c r="AA117" s="115">
        <f t="shared" si="15"/>
        <v>13947913.59502295</v>
      </c>
      <c r="AB117" s="109">
        <v>353041.50909000001</v>
      </c>
      <c r="AC117" s="110">
        <v>14300955.104112951</v>
      </c>
      <c r="AD117" s="116">
        <v>705.90179639774033</v>
      </c>
      <c r="AE117" s="86">
        <v>723.76917374932691</v>
      </c>
      <c r="AF117" s="94">
        <v>14</v>
      </c>
      <c r="AG117" s="94">
        <v>14</v>
      </c>
    </row>
    <row r="118" spans="1:33">
      <c r="A118" s="84">
        <v>304</v>
      </c>
      <c r="B118" s="85" t="s">
        <v>131</v>
      </c>
      <c r="C118" s="102">
        <v>970</v>
      </c>
      <c r="D118" s="87">
        <v>-49440.102640214434</v>
      </c>
      <c r="E118" s="110">
        <v>-87541.505109703459</v>
      </c>
      <c r="F118" s="90">
        <v>-136981.60774991789</v>
      </c>
      <c r="G118" s="105">
        <v>158810.50677262768</v>
      </c>
      <c r="H118" s="91">
        <v>21828.899022709782</v>
      </c>
      <c r="I118" s="107">
        <v>-208856</v>
      </c>
      <c r="J118" s="96">
        <v>-187027.10097729022</v>
      </c>
      <c r="K118" s="93">
        <v>-192.81144430648476</v>
      </c>
      <c r="L118" s="94">
        <v>2</v>
      </c>
      <c r="M118" s="94">
        <v>2</v>
      </c>
      <c r="N118" s="119">
        <f t="shared" si="12"/>
        <v>-45161.718106095999</v>
      </c>
      <c r="O118" s="98">
        <f t="shared" si="13"/>
        <v>0.31834205915547625</v>
      </c>
      <c r="P118" s="121">
        <f t="shared" si="14"/>
        <v>-43.322105137681575</v>
      </c>
      <c r="R118" s="84">
        <v>304</v>
      </c>
      <c r="S118" s="85" t="s">
        <v>131</v>
      </c>
      <c r="T118" s="102">
        <v>949</v>
      </c>
      <c r="U118" s="87">
        <v>-15535.833572621748</v>
      </c>
      <c r="V118" s="87">
        <v>-72285.713669984325</v>
      </c>
      <c r="W118" s="90">
        <v>-87821.547242606073</v>
      </c>
      <c r="X118" s="105">
        <v>154812.16437141187</v>
      </c>
      <c r="Y118" s="91">
        <v>66990.617128805796</v>
      </c>
      <c r="Z118" s="209">
        <v>-208856</v>
      </c>
      <c r="AA118" s="115">
        <f t="shared" si="15"/>
        <v>-141865.38287119422</v>
      </c>
      <c r="AB118" s="109">
        <v>-261703.614</v>
      </c>
      <c r="AC118" s="110">
        <v>-403568.99687119422</v>
      </c>
      <c r="AD118" s="116">
        <v>-149.48933916880318</v>
      </c>
      <c r="AE118" s="86">
        <v>-425.25710945331321</v>
      </c>
      <c r="AF118" s="94">
        <v>2</v>
      </c>
      <c r="AG118" s="94">
        <v>2</v>
      </c>
    </row>
    <row r="119" spans="1:33">
      <c r="A119" s="84">
        <v>305</v>
      </c>
      <c r="B119" s="85" t="s">
        <v>132</v>
      </c>
      <c r="C119" s="102">
        <v>14876</v>
      </c>
      <c r="D119" s="87">
        <v>10001956.398419732</v>
      </c>
      <c r="E119" s="110">
        <v>3699276.0310038137</v>
      </c>
      <c r="F119" s="90">
        <v>13701232.429423546</v>
      </c>
      <c r="G119" s="105">
        <v>1703924.7526204474</v>
      </c>
      <c r="H119" s="91">
        <v>15405157.182043994</v>
      </c>
      <c r="I119" s="107">
        <v>-171849</v>
      </c>
      <c r="J119" s="96">
        <v>15233308.182043994</v>
      </c>
      <c r="K119" s="93">
        <v>1024.0191033909648</v>
      </c>
      <c r="L119" s="94">
        <v>17</v>
      </c>
      <c r="M119" s="94">
        <v>17</v>
      </c>
      <c r="N119" s="119">
        <f t="shared" si="12"/>
        <v>-465136.1351527255</v>
      </c>
      <c r="O119" s="98">
        <f t="shared" si="13"/>
        <v>-2.9629441348095639E-2</v>
      </c>
      <c r="P119" s="121">
        <f t="shared" si="14"/>
        <v>-21.219881707691457</v>
      </c>
      <c r="R119" s="84">
        <v>305</v>
      </c>
      <c r="S119" s="85" t="s">
        <v>132</v>
      </c>
      <c r="T119" s="102">
        <v>15019</v>
      </c>
      <c r="U119" s="87">
        <v>10238021.843988657</v>
      </c>
      <c r="V119" s="87">
        <v>4049390.8752973094</v>
      </c>
      <c r="W119" s="90">
        <v>14287412.719285967</v>
      </c>
      <c r="X119" s="105">
        <v>1582880.597910753</v>
      </c>
      <c r="Y119" s="91">
        <v>15870293.317196719</v>
      </c>
      <c r="Z119" s="209">
        <v>-171849</v>
      </c>
      <c r="AA119" s="115">
        <f t="shared" si="15"/>
        <v>15698444.317196719</v>
      </c>
      <c r="AB119" s="109">
        <v>-11584.968900000036</v>
      </c>
      <c r="AC119" s="110">
        <v>15686859.348296719</v>
      </c>
      <c r="AD119" s="116">
        <v>1045.2389850986563</v>
      </c>
      <c r="AE119" s="86">
        <v>1044.467630887324</v>
      </c>
      <c r="AF119" s="94">
        <v>17</v>
      </c>
      <c r="AG119" s="94">
        <v>17</v>
      </c>
    </row>
    <row r="120" spans="1:33">
      <c r="A120" s="84">
        <v>309</v>
      </c>
      <c r="B120" s="85" t="s">
        <v>133</v>
      </c>
      <c r="C120" s="102">
        <v>6444</v>
      </c>
      <c r="D120" s="87">
        <v>17607.642568884417</v>
      </c>
      <c r="E120" s="110">
        <v>4073415.0157002839</v>
      </c>
      <c r="F120" s="90">
        <v>4091022.6582691683</v>
      </c>
      <c r="G120" s="105">
        <v>890535.66972800426</v>
      </c>
      <c r="H120" s="91">
        <v>4981558.3279971723</v>
      </c>
      <c r="I120" s="107">
        <v>476643</v>
      </c>
      <c r="J120" s="96">
        <v>5458201.3279971723</v>
      </c>
      <c r="K120" s="93">
        <v>847.02069025406149</v>
      </c>
      <c r="L120" s="94">
        <v>12</v>
      </c>
      <c r="M120" s="94">
        <v>12</v>
      </c>
      <c r="N120" s="119">
        <f t="shared" si="12"/>
        <v>473806.35277279001</v>
      </c>
      <c r="O120" s="98">
        <f t="shared" si="13"/>
        <v>9.5057946877787444E-2</v>
      </c>
      <c r="P120" s="121">
        <f t="shared" si="14"/>
        <v>69.302641381478793</v>
      </c>
      <c r="R120" s="84">
        <v>309</v>
      </c>
      <c r="S120" s="85" t="s">
        <v>133</v>
      </c>
      <c r="T120" s="102">
        <v>6409</v>
      </c>
      <c r="U120" s="87">
        <v>-353784.03174322098</v>
      </c>
      <c r="V120" s="87">
        <v>4035930.2009674953</v>
      </c>
      <c r="W120" s="90">
        <v>3682146.1692242743</v>
      </c>
      <c r="X120" s="105">
        <v>825605.80600010767</v>
      </c>
      <c r="Y120" s="91">
        <v>4507751.9752243822</v>
      </c>
      <c r="Z120" s="209">
        <v>476643</v>
      </c>
      <c r="AA120" s="115">
        <f t="shared" si="15"/>
        <v>4984394.9752243822</v>
      </c>
      <c r="AB120" s="109">
        <v>58724.957460000005</v>
      </c>
      <c r="AC120" s="110">
        <v>5043119.9326843824</v>
      </c>
      <c r="AD120" s="116">
        <v>777.7180488725827</v>
      </c>
      <c r="AE120" s="86">
        <v>786.88093816264359</v>
      </c>
      <c r="AF120" s="94">
        <v>12</v>
      </c>
      <c r="AG120" s="94">
        <v>12</v>
      </c>
    </row>
    <row r="121" spans="1:33">
      <c r="A121" s="84">
        <v>312</v>
      </c>
      <c r="B121" s="85" t="s">
        <v>134</v>
      </c>
      <c r="C121" s="102">
        <v>1155</v>
      </c>
      <c r="D121" s="87">
        <v>749168.00058470457</v>
      </c>
      <c r="E121" s="110">
        <v>404087.40016632288</v>
      </c>
      <c r="F121" s="90">
        <v>1153255.4007510275</v>
      </c>
      <c r="G121" s="105">
        <v>219138.10903998863</v>
      </c>
      <c r="H121" s="91">
        <v>1372393.5097910161</v>
      </c>
      <c r="I121" s="107">
        <v>-345827</v>
      </c>
      <c r="J121" s="96">
        <v>1026566.5097910161</v>
      </c>
      <c r="K121" s="93">
        <v>888.80217297923468</v>
      </c>
      <c r="L121" s="94">
        <v>13</v>
      </c>
      <c r="M121" s="94">
        <v>13</v>
      </c>
      <c r="N121" s="119">
        <f t="shared" si="12"/>
        <v>111557.99461173406</v>
      </c>
      <c r="O121" s="98">
        <f t="shared" si="13"/>
        <v>0.12192017097226243</v>
      </c>
      <c r="P121" s="121">
        <f t="shared" si="14"/>
        <v>109.40820774986321</v>
      </c>
      <c r="R121" s="84">
        <v>312</v>
      </c>
      <c r="S121" s="85" t="s">
        <v>134</v>
      </c>
      <c r="T121" s="102">
        <v>1174</v>
      </c>
      <c r="U121" s="87">
        <v>693788.38304054085</v>
      </c>
      <c r="V121" s="87">
        <v>364223.44662075117</v>
      </c>
      <c r="W121" s="90">
        <v>1058011.829661292</v>
      </c>
      <c r="X121" s="105">
        <v>202823.68551799012</v>
      </c>
      <c r="Y121" s="91">
        <v>1260835.5151792821</v>
      </c>
      <c r="Z121" s="209">
        <v>-345827</v>
      </c>
      <c r="AA121" s="115">
        <f t="shared" si="15"/>
        <v>915008.51517928205</v>
      </c>
      <c r="AB121" s="109">
        <v>20002.824000000001</v>
      </c>
      <c r="AC121" s="110">
        <v>935011.33917928208</v>
      </c>
      <c r="AD121" s="116">
        <v>779.39396522937147</v>
      </c>
      <c r="AE121" s="86">
        <v>796.43214580858785</v>
      </c>
      <c r="AF121" s="94">
        <v>13</v>
      </c>
      <c r="AG121" s="94">
        <v>13</v>
      </c>
    </row>
    <row r="122" spans="1:33">
      <c r="A122" s="84">
        <v>316</v>
      </c>
      <c r="B122" s="85" t="s">
        <v>135</v>
      </c>
      <c r="C122" s="102">
        <v>4093</v>
      </c>
      <c r="D122" s="87">
        <v>243242.97838469513</v>
      </c>
      <c r="E122" s="110">
        <v>541424.92173043219</v>
      </c>
      <c r="F122" s="90">
        <v>784667.90011512733</v>
      </c>
      <c r="G122" s="105">
        <v>527817.26126546261</v>
      </c>
      <c r="H122" s="91">
        <v>1312485.1613805899</v>
      </c>
      <c r="I122" s="107">
        <v>-736743</v>
      </c>
      <c r="J122" s="96">
        <v>575742.16138058994</v>
      </c>
      <c r="K122" s="93">
        <v>140.6650772979697</v>
      </c>
      <c r="L122" s="94">
        <v>7</v>
      </c>
      <c r="M122" s="94">
        <v>7</v>
      </c>
      <c r="N122" s="119">
        <f t="shared" si="12"/>
        <v>-476682.28516269871</v>
      </c>
      <c r="O122" s="98">
        <f t="shared" si="13"/>
        <v>-0.45293729799642363</v>
      </c>
      <c r="P122" s="121">
        <f t="shared" si="14"/>
        <v>-115.15029619334985</v>
      </c>
      <c r="R122" s="84">
        <v>316</v>
      </c>
      <c r="S122" s="85" t="s">
        <v>135</v>
      </c>
      <c r="T122" s="102">
        <v>4114</v>
      </c>
      <c r="U122" s="87">
        <v>134839.65331309219</v>
      </c>
      <c r="V122" s="87">
        <v>1165155.0510485235</v>
      </c>
      <c r="W122" s="90">
        <v>1299994.7043616157</v>
      </c>
      <c r="X122" s="105">
        <v>489172.74218167295</v>
      </c>
      <c r="Y122" s="91">
        <v>1789167.4465432886</v>
      </c>
      <c r="Z122" s="209">
        <v>-736743</v>
      </c>
      <c r="AA122" s="115">
        <f t="shared" si="15"/>
        <v>1052424.4465432886</v>
      </c>
      <c r="AB122" s="109">
        <v>-106481.69976000002</v>
      </c>
      <c r="AC122" s="110">
        <v>945942.74678328866</v>
      </c>
      <c r="AD122" s="116">
        <v>255.81537349131955</v>
      </c>
      <c r="AE122" s="86">
        <v>229.93260738533996</v>
      </c>
      <c r="AF122" s="94">
        <v>7</v>
      </c>
      <c r="AG122" s="94">
        <v>7</v>
      </c>
    </row>
    <row r="123" spans="1:33">
      <c r="A123" s="84">
        <v>317</v>
      </c>
      <c r="B123" s="85" t="s">
        <v>136</v>
      </c>
      <c r="C123" s="102">
        <v>2373</v>
      </c>
      <c r="D123" s="87">
        <v>2668178.7746487083</v>
      </c>
      <c r="E123" s="110">
        <v>1693933.8059707086</v>
      </c>
      <c r="F123" s="90">
        <v>4362112.5806194171</v>
      </c>
      <c r="G123" s="105">
        <v>482610.91825332207</v>
      </c>
      <c r="H123" s="91">
        <v>4844723.4988727393</v>
      </c>
      <c r="I123" s="107">
        <v>161977</v>
      </c>
      <c r="J123" s="96">
        <v>5006700.4988727393</v>
      </c>
      <c r="K123" s="93">
        <v>2109.8611457533666</v>
      </c>
      <c r="L123" s="94">
        <v>17</v>
      </c>
      <c r="M123" s="94">
        <v>17</v>
      </c>
      <c r="N123" s="119">
        <f t="shared" si="12"/>
        <v>16230.901224740781</v>
      </c>
      <c r="O123" s="98">
        <f t="shared" si="13"/>
        <v>3.2523795420756362E-3</v>
      </c>
      <c r="P123" s="121">
        <f t="shared" si="14"/>
        <v>64.5867204877934</v>
      </c>
      <c r="R123" s="84">
        <v>317</v>
      </c>
      <c r="S123" s="85" t="s">
        <v>136</v>
      </c>
      <c r="T123" s="102">
        <v>2440</v>
      </c>
      <c r="U123" s="87">
        <v>2814189.5387635138</v>
      </c>
      <c r="V123" s="87">
        <v>1560229.5367302625</v>
      </c>
      <c r="W123" s="90">
        <v>4374419.0754937762</v>
      </c>
      <c r="X123" s="105">
        <v>454073.52215422242</v>
      </c>
      <c r="Y123" s="91">
        <v>4828492.5976479985</v>
      </c>
      <c r="Z123" s="209">
        <v>161977</v>
      </c>
      <c r="AA123" s="115">
        <f t="shared" si="15"/>
        <v>4990469.5976479985</v>
      </c>
      <c r="AB123" s="109">
        <v>-30004.236000000004</v>
      </c>
      <c r="AC123" s="110">
        <v>4960465.3616479989</v>
      </c>
      <c r="AD123" s="116">
        <v>2045.2744252655732</v>
      </c>
      <c r="AE123" s="86">
        <v>2032.9776072327863</v>
      </c>
      <c r="AF123" s="94">
        <v>17</v>
      </c>
      <c r="AG123" s="94">
        <v>17</v>
      </c>
    </row>
    <row r="124" spans="1:33">
      <c r="A124" s="84">
        <v>320</v>
      </c>
      <c r="B124" s="85" t="s">
        <v>137</v>
      </c>
      <c r="C124" s="102">
        <v>6954</v>
      </c>
      <c r="D124" s="87">
        <v>3595971.3343815827</v>
      </c>
      <c r="E124" s="110">
        <v>2202447.1166498601</v>
      </c>
      <c r="F124" s="90">
        <v>5798418.4510314427</v>
      </c>
      <c r="G124" s="105">
        <v>914549.78624774073</v>
      </c>
      <c r="H124" s="91">
        <v>6712968.2372791832</v>
      </c>
      <c r="I124" s="107">
        <v>325589</v>
      </c>
      <c r="J124" s="96">
        <v>7038557.2372791832</v>
      </c>
      <c r="K124" s="93">
        <v>1012.1595106815047</v>
      </c>
      <c r="L124" s="94">
        <v>19</v>
      </c>
      <c r="M124" s="94">
        <v>19</v>
      </c>
      <c r="N124" s="119">
        <f t="shared" si="12"/>
        <v>-678387.70526886918</v>
      </c>
      <c r="O124" s="98">
        <f t="shared" si="13"/>
        <v>-8.7908843502111714E-2</v>
      </c>
      <c r="P124" s="121">
        <f t="shared" si="14"/>
        <v>-85.556697362315049</v>
      </c>
      <c r="R124" s="84">
        <v>320</v>
      </c>
      <c r="S124" s="85" t="s">
        <v>137</v>
      </c>
      <c r="T124" s="102">
        <v>7030</v>
      </c>
      <c r="U124" s="87">
        <v>3945542.3919548462</v>
      </c>
      <c r="V124" s="87">
        <v>2598945.1339986064</v>
      </c>
      <c r="W124" s="90">
        <v>6544487.525953453</v>
      </c>
      <c r="X124" s="105">
        <v>846868.41659459937</v>
      </c>
      <c r="Y124" s="91">
        <v>7391355.9425480524</v>
      </c>
      <c r="Z124" s="209">
        <v>325589</v>
      </c>
      <c r="AA124" s="115">
        <f t="shared" si="15"/>
        <v>7716944.9425480524</v>
      </c>
      <c r="AB124" s="109">
        <v>11668.313999999984</v>
      </c>
      <c r="AC124" s="110">
        <v>7728613.2565480527</v>
      </c>
      <c r="AD124" s="116">
        <v>1097.7162080438197</v>
      </c>
      <c r="AE124" s="86">
        <v>1099.3759966640189</v>
      </c>
      <c r="AF124" s="94">
        <v>19</v>
      </c>
      <c r="AG124" s="94">
        <v>19</v>
      </c>
    </row>
    <row r="125" spans="1:33">
      <c r="A125" s="84">
        <v>322</v>
      </c>
      <c r="B125" s="85" t="s">
        <v>138</v>
      </c>
      <c r="C125" s="102">
        <v>6371</v>
      </c>
      <c r="D125" s="87">
        <v>6953152.2568795159</v>
      </c>
      <c r="E125" s="110">
        <v>1827821.3991689051</v>
      </c>
      <c r="F125" s="90">
        <v>8780973.6560484208</v>
      </c>
      <c r="G125" s="105">
        <v>1067381.8202004619</v>
      </c>
      <c r="H125" s="91">
        <v>9848355.4762488827</v>
      </c>
      <c r="I125" s="107">
        <v>-407036</v>
      </c>
      <c r="J125" s="96">
        <v>9441319.4762488827</v>
      </c>
      <c r="K125" s="93">
        <v>1481.9211232536309</v>
      </c>
      <c r="L125" s="94">
        <v>2</v>
      </c>
      <c r="M125" s="94">
        <v>2</v>
      </c>
      <c r="N125" s="119">
        <f t="shared" si="12"/>
        <v>-151187.50992281921</v>
      </c>
      <c r="O125" s="98">
        <f t="shared" si="13"/>
        <v>-1.5761000762445836E-2</v>
      </c>
      <c r="P125" s="121">
        <f t="shared" si="14"/>
        <v>-2.5274973238531402</v>
      </c>
      <c r="R125" s="84">
        <v>322</v>
      </c>
      <c r="S125" s="85" t="s">
        <v>138</v>
      </c>
      <c r="T125" s="102">
        <v>6462</v>
      </c>
      <c r="U125" s="87">
        <v>6947858.8329970567</v>
      </c>
      <c r="V125" s="87">
        <v>2037462.1883806502</v>
      </c>
      <c r="W125" s="90">
        <v>8985321.0213777069</v>
      </c>
      <c r="X125" s="105">
        <v>1014221.9647939951</v>
      </c>
      <c r="Y125" s="91">
        <v>9999542.9861717019</v>
      </c>
      <c r="Z125" s="209">
        <v>-407036</v>
      </c>
      <c r="AA125" s="115">
        <f t="shared" si="15"/>
        <v>9592506.9861717019</v>
      </c>
      <c r="AB125" s="109">
        <v>159417.08984850009</v>
      </c>
      <c r="AC125" s="110">
        <v>9751924.0760202017</v>
      </c>
      <c r="AD125" s="116">
        <v>1484.448620577484</v>
      </c>
      <c r="AE125" s="86">
        <v>1509.1185509161562</v>
      </c>
      <c r="AF125" s="94">
        <v>2</v>
      </c>
      <c r="AG125" s="94">
        <v>2</v>
      </c>
    </row>
    <row r="126" spans="1:33">
      <c r="A126" s="84">
        <v>398</v>
      </c>
      <c r="B126" s="85" t="s">
        <v>139</v>
      </c>
      <c r="C126" s="102">
        <v>121337</v>
      </c>
      <c r="D126" s="87">
        <v>50898800.112929747</v>
      </c>
      <c r="E126" s="110">
        <v>26896295.405405361</v>
      </c>
      <c r="F126" s="90">
        <v>77795095.518335104</v>
      </c>
      <c r="G126" s="105">
        <v>11579848.571568301</v>
      </c>
      <c r="H126" s="91">
        <v>89374944.089903399</v>
      </c>
      <c r="I126" s="107">
        <v>481731</v>
      </c>
      <c r="J126" s="96">
        <v>89856675.089903399</v>
      </c>
      <c r="K126" s="93">
        <v>740.55461310155522</v>
      </c>
      <c r="L126" s="94">
        <v>7</v>
      </c>
      <c r="M126" s="94">
        <v>7</v>
      </c>
      <c r="N126" s="119">
        <f t="shared" si="12"/>
        <v>1247737.2754391879</v>
      </c>
      <c r="O126" s="98">
        <f t="shared" si="13"/>
        <v>1.4081392986018975E-2</v>
      </c>
      <c r="P126" s="121">
        <f t="shared" si="14"/>
        <v>6.386618151854691</v>
      </c>
      <c r="R126" s="84">
        <v>398</v>
      </c>
      <c r="S126" s="85" t="s">
        <v>139</v>
      </c>
      <c r="T126" s="102">
        <v>120693</v>
      </c>
      <c r="U126" s="87">
        <v>52319616.919904649</v>
      </c>
      <c r="V126" s="87">
        <v>24962419.790208079</v>
      </c>
      <c r="W126" s="90">
        <v>77282036.710112721</v>
      </c>
      <c r="X126" s="105">
        <v>10845170.104351485</v>
      </c>
      <c r="Y126" s="91">
        <v>88127206.814464211</v>
      </c>
      <c r="Z126" s="209">
        <v>481731</v>
      </c>
      <c r="AA126" s="115">
        <f t="shared" si="15"/>
        <v>88608937.814464211</v>
      </c>
      <c r="AB126" s="109">
        <v>-8282013.421862998</v>
      </c>
      <c r="AC126" s="110">
        <v>80326924.392601207</v>
      </c>
      <c r="AD126" s="116">
        <v>734.16799494970053</v>
      </c>
      <c r="AE126" s="86">
        <v>665.54749979370138</v>
      </c>
      <c r="AF126" s="94">
        <v>7</v>
      </c>
      <c r="AG126" s="94">
        <v>7</v>
      </c>
    </row>
    <row r="127" spans="1:33">
      <c r="A127" s="84">
        <v>399</v>
      </c>
      <c r="B127" s="85" t="s">
        <v>140</v>
      </c>
      <c r="C127" s="102">
        <v>7656</v>
      </c>
      <c r="D127" s="87">
        <v>1335432.8072069259</v>
      </c>
      <c r="E127" s="110">
        <v>2649135.1136650764</v>
      </c>
      <c r="F127" s="90">
        <v>3984567.9208720024</v>
      </c>
      <c r="G127" s="105">
        <v>657080.89526678436</v>
      </c>
      <c r="H127" s="91">
        <v>4641648.8161387872</v>
      </c>
      <c r="I127" s="107">
        <v>-189109</v>
      </c>
      <c r="J127" s="96">
        <v>4452539.8161387872</v>
      </c>
      <c r="K127" s="93">
        <v>581.5752110944079</v>
      </c>
      <c r="L127" s="94">
        <v>15</v>
      </c>
      <c r="M127" s="94">
        <v>15</v>
      </c>
      <c r="N127" s="119">
        <f t="shared" si="12"/>
        <v>-193287.25652534049</v>
      </c>
      <c r="O127" s="98">
        <f t="shared" si="13"/>
        <v>-4.1604487963539466E-2</v>
      </c>
      <c r="P127" s="121">
        <f t="shared" si="14"/>
        <v>-23.19269734924319</v>
      </c>
      <c r="R127" s="84">
        <v>399</v>
      </c>
      <c r="S127" s="85" t="s">
        <v>140</v>
      </c>
      <c r="T127" s="102">
        <v>7682</v>
      </c>
      <c r="U127" s="87">
        <v>1461971.1682751756</v>
      </c>
      <c r="V127" s="87">
        <v>2767551.7599307499</v>
      </c>
      <c r="W127" s="90">
        <v>4229522.928205926</v>
      </c>
      <c r="X127" s="105">
        <v>605413.14445820148</v>
      </c>
      <c r="Y127" s="91">
        <v>4834936.0726641277</v>
      </c>
      <c r="Z127" s="209">
        <v>-189109</v>
      </c>
      <c r="AA127" s="115">
        <f t="shared" si="15"/>
        <v>4645827.0726641277</v>
      </c>
      <c r="AB127" s="109">
        <v>33096.33921000002</v>
      </c>
      <c r="AC127" s="110">
        <v>4678923.4118741276</v>
      </c>
      <c r="AD127" s="116">
        <v>604.76790844365109</v>
      </c>
      <c r="AE127" s="86">
        <v>609.07620565921991</v>
      </c>
      <c r="AF127" s="94">
        <v>15</v>
      </c>
      <c r="AG127" s="94">
        <v>15</v>
      </c>
    </row>
    <row r="128" spans="1:33">
      <c r="A128" s="84">
        <v>400</v>
      </c>
      <c r="B128" s="85" t="s">
        <v>141</v>
      </c>
      <c r="C128" s="102">
        <v>8479</v>
      </c>
      <c r="D128" s="87">
        <v>7549303.0105434805</v>
      </c>
      <c r="E128" s="110">
        <v>3293784.2166530211</v>
      </c>
      <c r="F128" s="90">
        <v>10843087.227196502</v>
      </c>
      <c r="G128" s="105">
        <v>1223321.0033704471</v>
      </c>
      <c r="H128" s="91">
        <v>12066408.230566949</v>
      </c>
      <c r="I128" s="107">
        <v>1266540</v>
      </c>
      <c r="J128" s="96">
        <v>13332948.230566949</v>
      </c>
      <c r="K128" s="93">
        <v>1572.4670633998053</v>
      </c>
      <c r="L128" s="94">
        <v>2</v>
      </c>
      <c r="M128" s="94">
        <v>2</v>
      </c>
      <c r="N128" s="119">
        <f t="shared" si="12"/>
        <v>494515.5351080969</v>
      </c>
      <c r="O128" s="98">
        <f t="shared" si="13"/>
        <v>3.8518372673559641E-2</v>
      </c>
      <c r="P128" s="121">
        <f t="shared" si="14"/>
        <v>51.505957433823596</v>
      </c>
      <c r="R128" s="84">
        <v>400</v>
      </c>
      <c r="S128" s="85" t="s">
        <v>141</v>
      </c>
      <c r="T128" s="102">
        <v>8441</v>
      </c>
      <c r="U128" s="87">
        <v>7651213.8005000483</v>
      </c>
      <c r="V128" s="87">
        <v>2770522.1947129918</v>
      </c>
      <c r="W128" s="90">
        <v>10421735.995213039</v>
      </c>
      <c r="X128" s="105">
        <v>1150156.7002458116</v>
      </c>
      <c r="Y128" s="91">
        <v>11571892.695458852</v>
      </c>
      <c r="Z128" s="209">
        <v>1266540</v>
      </c>
      <c r="AA128" s="115">
        <f t="shared" si="15"/>
        <v>12838432.695458852</v>
      </c>
      <c r="AB128" s="109">
        <v>115266.27329999994</v>
      </c>
      <c r="AC128" s="110">
        <v>12953698.968758851</v>
      </c>
      <c r="AD128" s="116">
        <v>1520.9611059659817</v>
      </c>
      <c r="AE128" s="86">
        <v>1534.6166293992242</v>
      </c>
      <c r="AF128" s="94">
        <v>2</v>
      </c>
      <c r="AG128" s="94">
        <v>2</v>
      </c>
    </row>
    <row r="129" spans="1:33">
      <c r="A129" s="84">
        <v>402</v>
      </c>
      <c r="B129" s="85" t="s">
        <v>142</v>
      </c>
      <c r="C129" s="102">
        <v>8865</v>
      </c>
      <c r="D129" s="87">
        <v>-578240.21458224207</v>
      </c>
      <c r="E129" s="110">
        <v>5011689.7445200812</v>
      </c>
      <c r="F129" s="90">
        <v>4433449.5299378391</v>
      </c>
      <c r="G129" s="105">
        <v>1309156.342137554</v>
      </c>
      <c r="H129" s="91">
        <v>5742605.8720753929</v>
      </c>
      <c r="I129" s="107">
        <v>150310</v>
      </c>
      <c r="J129" s="96">
        <v>5892915.8720753929</v>
      </c>
      <c r="K129" s="93">
        <v>664.73952307675052</v>
      </c>
      <c r="L129" s="94">
        <v>11</v>
      </c>
      <c r="M129" s="94">
        <v>11</v>
      </c>
      <c r="N129" s="119">
        <f t="shared" si="12"/>
        <v>-247822.31776413973</v>
      </c>
      <c r="O129" s="98">
        <f t="shared" si="13"/>
        <v>-4.0357089018090139E-2</v>
      </c>
      <c r="P129" s="121">
        <f t="shared" si="14"/>
        <v>-19.465289161637543</v>
      </c>
      <c r="R129" s="84">
        <v>402</v>
      </c>
      <c r="S129" s="85" t="s">
        <v>142</v>
      </c>
      <c r="T129" s="102">
        <v>8975</v>
      </c>
      <c r="U129" s="87">
        <v>-254757.1704111062</v>
      </c>
      <c r="V129" s="87">
        <v>5024384.5343651241</v>
      </c>
      <c r="W129" s="90">
        <v>4769627.3639540179</v>
      </c>
      <c r="X129" s="105">
        <v>1220800.8258855143</v>
      </c>
      <c r="Y129" s="91">
        <v>5990428.1898395326</v>
      </c>
      <c r="Z129" s="209">
        <v>150310</v>
      </c>
      <c r="AA129" s="115">
        <f t="shared" si="15"/>
        <v>6140738.1898395326</v>
      </c>
      <c r="AB129" s="109">
        <v>437470.09539000003</v>
      </c>
      <c r="AC129" s="110">
        <v>6578208.285229533</v>
      </c>
      <c r="AD129" s="116">
        <v>684.20481223838806</v>
      </c>
      <c r="AE129" s="86">
        <v>732.94799835426556</v>
      </c>
      <c r="AF129" s="94">
        <v>11</v>
      </c>
      <c r="AG129" s="94">
        <v>11</v>
      </c>
    </row>
    <row r="130" spans="1:33">
      <c r="A130" s="84">
        <v>403</v>
      </c>
      <c r="B130" s="85" t="s">
        <v>143</v>
      </c>
      <c r="C130" s="102">
        <v>2758</v>
      </c>
      <c r="D130" s="87">
        <v>1164091.4740749365</v>
      </c>
      <c r="E130" s="110">
        <v>1716017.8468216404</v>
      </c>
      <c r="F130" s="90">
        <v>2880109.3208965771</v>
      </c>
      <c r="G130" s="105">
        <v>517080.17902952479</v>
      </c>
      <c r="H130" s="91">
        <v>3397189.4999261019</v>
      </c>
      <c r="I130" s="107">
        <v>123758</v>
      </c>
      <c r="J130" s="96">
        <v>3520947.4999261019</v>
      </c>
      <c r="K130" s="93">
        <v>1276.6307106331044</v>
      </c>
      <c r="L130" s="94">
        <v>14</v>
      </c>
      <c r="M130" s="94">
        <v>14</v>
      </c>
      <c r="N130" s="119">
        <f t="shared" si="12"/>
        <v>233407.90566630149</v>
      </c>
      <c r="O130" s="98">
        <f t="shared" si="13"/>
        <v>7.09977473956033E-2</v>
      </c>
      <c r="P130" s="121">
        <f t="shared" si="14"/>
        <v>97.87861516526641</v>
      </c>
      <c r="R130" s="84">
        <v>403</v>
      </c>
      <c r="S130" s="85" t="s">
        <v>143</v>
      </c>
      <c r="T130" s="102">
        <v>2789</v>
      </c>
      <c r="U130" s="87">
        <v>1095692.4293076929</v>
      </c>
      <c r="V130" s="87">
        <v>1584852.5084293424</v>
      </c>
      <c r="W130" s="90">
        <v>2680544.9377370356</v>
      </c>
      <c r="X130" s="105">
        <v>483236.65652276488</v>
      </c>
      <c r="Y130" s="91">
        <v>3163781.5942598004</v>
      </c>
      <c r="Z130" s="209">
        <v>123758</v>
      </c>
      <c r="AA130" s="115">
        <f t="shared" si="15"/>
        <v>3287539.5942598004</v>
      </c>
      <c r="AB130" s="109">
        <v>-28420.679100000008</v>
      </c>
      <c r="AC130" s="110">
        <v>3259118.9151598006</v>
      </c>
      <c r="AD130" s="116">
        <v>1178.752095467838</v>
      </c>
      <c r="AE130" s="86">
        <v>1168.5618197059164</v>
      </c>
      <c r="AF130" s="94">
        <v>14</v>
      </c>
      <c r="AG130" s="94">
        <v>14</v>
      </c>
    </row>
    <row r="131" spans="1:33">
      <c r="A131" s="84">
        <v>405</v>
      </c>
      <c r="B131" s="85" t="s">
        <v>144</v>
      </c>
      <c r="C131" s="102">
        <v>73327</v>
      </c>
      <c r="D131" s="87">
        <v>15253704.513732884</v>
      </c>
      <c r="E131" s="110">
        <v>7700991.4695313368</v>
      </c>
      <c r="F131" s="90">
        <v>22954695.983264223</v>
      </c>
      <c r="G131" s="105">
        <v>8172530.0949083855</v>
      </c>
      <c r="H131" s="91">
        <v>31127226.078172609</v>
      </c>
      <c r="I131" s="107">
        <v>-3172399</v>
      </c>
      <c r="J131" s="96">
        <v>27954827.078172609</v>
      </c>
      <c r="K131" s="93">
        <v>381.2351122802325</v>
      </c>
      <c r="L131" s="94">
        <v>9</v>
      </c>
      <c r="M131" s="94">
        <v>9</v>
      </c>
      <c r="N131" s="119">
        <f t="shared" si="12"/>
        <v>-2314660.1224377155</v>
      </c>
      <c r="O131" s="98">
        <f t="shared" si="13"/>
        <v>-7.6468428655476026E-2</v>
      </c>
      <c r="P131" s="121">
        <f t="shared" si="14"/>
        <v>-33.483570251283993</v>
      </c>
      <c r="R131" s="84">
        <v>405</v>
      </c>
      <c r="S131" s="85" t="s">
        <v>144</v>
      </c>
      <c r="T131" s="102">
        <v>72988</v>
      </c>
      <c r="U131" s="87">
        <v>14313057.350055989</v>
      </c>
      <c r="V131" s="87">
        <v>11485765.870890416</v>
      </c>
      <c r="W131" s="90">
        <v>25798823.220946405</v>
      </c>
      <c r="X131" s="105">
        <v>7643062.9796639178</v>
      </c>
      <c r="Y131" s="91">
        <v>33441886.200610325</v>
      </c>
      <c r="Z131" s="209">
        <v>-3172399</v>
      </c>
      <c r="AA131" s="115">
        <f t="shared" si="15"/>
        <v>30269487.200610325</v>
      </c>
      <c r="AB131" s="109">
        <v>-1897836.2699819992</v>
      </c>
      <c r="AC131" s="110">
        <v>28371650.930628326</v>
      </c>
      <c r="AD131" s="116">
        <v>414.71868253151649</v>
      </c>
      <c r="AE131" s="86">
        <v>388.71665110193902</v>
      </c>
      <c r="AF131" s="94">
        <v>9</v>
      </c>
      <c r="AG131" s="94">
        <v>9</v>
      </c>
    </row>
    <row r="132" spans="1:33">
      <c r="A132" s="84">
        <v>407</v>
      </c>
      <c r="B132" s="85" t="s">
        <v>145</v>
      </c>
      <c r="C132" s="102">
        <v>2429</v>
      </c>
      <c r="D132" s="87">
        <v>942913.68232372997</v>
      </c>
      <c r="E132" s="110">
        <v>1162712.5449088535</v>
      </c>
      <c r="F132" s="90">
        <v>2105626.2272325833</v>
      </c>
      <c r="G132" s="105">
        <v>520670.96065790736</v>
      </c>
      <c r="H132" s="91">
        <v>2626297.1878904905</v>
      </c>
      <c r="I132" s="107">
        <v>-582751</v>
      </c>
      <c r="J132" s="96">
        <v>2043546.1878904905</v>
      </c>
      <c r="K132" s="93">
        <v>841.31172823815996</v>
      </c>
      <c r="L132" s="94">
        <v>1</v>
      </c>
      <c r="M132" s="95">
        <v>34</v>
      </c>
      <c r="N132" s="119">
        <f t="shared" si="12"/>
        <v>-230846.46600581286</v>
      </c>
      <c r="O132" s="98">
        <f t="shared" si="13"/>
        <v>-0.10149807053339958</v>
      </c>
      <c r="P132" s="121">
        <f t="shared" si="14"/>
        <v>-87.390866247876488</v>
      </c>
      <c r="R132" s="84">
        <v>407</v>
      </c>
      <c r="S132" s="85" t="s">
        <v>145</v>
      </c>
      <c r="T132" s="102">
        <v>2449</v>
      </c>
      <c r="U132" s="87">
        <v>1188550.0492798595</v>
      </c>
      <c r="V132" s="87">
        <v>1174492.3242393066</v>
      </c>
      <c r="W132" s="90">
        <v>2363042.3735191664</v>
      </c>
      <c r="X132" s="105">
        <v>494101.28037713701</v>
      </c>
      <c r="Y132" s="91">
        <v>2857143.6538963034</v>
      </c>
      <c r="Z132" s="209">
        <v>-582751</v>
      </c>
      <c r="AA132" s="115">
        <f t="shared" si="15"/>
        <v>2274392.6538963034</v>
      </c>
      <c r="AB132" s="109">
        <v>-888083.71305000014</v>
      </c>
      <c r="AC132" s="110">
        <v>1386308.9408463032</v>
      </c>
      <c r="AD132" s="116">
        <v>928.70259448603645</v>
      </c>
      <c r="AE132" s="86">
        <v>566.07143358362725</v>
      </c>
      <c r="AF132" s="94">
        <v>1</v>
      </c>
      <c r="AG132" s="95">
        <v>34</v>
      </c>
    </row>
    <row r="133" spans="1:33">
      <c r="A133" s="84">
        <v>408</v>
      </c>
      <c r="B133" s="85" t="s">
        <v>146</v>
      </c>
      <c r="C133" s="102">
        <v>14028</v>
      </c>
      <c r="D133" s="87">
        <v>6830112.3487062864</v>
      </c>
      <c r="E133" s="110">
        <v>6076091.0557015128</v>
      </c>
      <c r="F133" s="90">
        <v>12906203.404407799</v>
      </c>
      <c r="G133" s="105">
        <v>1584143.2264805031</v>
      </c>
      <c r="H133" s="91">
        <v>14490346.630888302</v>
      </c>
      <c r="I133" s="107">
        <v>318734</v>
      </c>
      <c r="J133" s="96">
        <v>14809080.630888302</v>
      </c>
      <c r="K133" s="93">
        <v>1055.6801134080627</v>
      </c>
      <c r="L133" s="94">
        <v>14</v>
      </c>
      <c r="M133" s="94">
        <v>14</v>
      </c>
      <c r="N133" s="119">
        <f t="shared" si="12"/>
        <v>306437.3666514419</v>
      </c>
      <c r="O133" s="98">
        <f t="shared" si="13"/>
        <v>2.1129759662992503E-2</v>
      </c>
      <c r="P133" s="121">
        <f t="shared" si="14"/>
        <v>21.549817897733192</v>
      </c>
      <c r="R133" s="84">
        <v>408</v>
      </c>
      <c r="S133" s="85" t="s">
        <v>146</v>
      </c>
      <c r="T133" s="102">
        <v>14024</v>
      </c>
      <c r="U133" s="87">
        <v>6906496.2285785433</v>
      </c>
      <c r="V133" s="87">
        <v>5804059.4497482637</v>
      </c>
      <c r="W133" s="90">
        <v>12710555.678326808</v>
      </c>
      <c r="X133" s="105">
        <v>1473353.5859100511</v>
      </c>
      <c r="Y133" s="91">
        <v>14183909.26423686</v>
      </c>
      <c r="Z133" s="209">
        <v>318734</v>
      </c>
      <c r="AA133" s="115">
        <f t="shared" si="15"/>
        <v>14502643.26423686</v>
      </c>
      <c r="AB133" s="109">
        <v>-140753.20488000003</v>
      </c>
      <c r="AC133" s="110">
        <v>14361890.059356861</v>
      </c>
      <c r="AD133" s="116">
        <v>1034.1302955103295</v>
      </c>
      <c r="AE133" s="86">
        <v>1024.0937007527709</v>
      </c>
      <c r="AF133" s="94">
        <v>14</v>
      </c>
      <c r="AG133" s="94">
        <v>14</v>
      </c>
    </row>
    <row r="134" spans="1:33">
      <c r="A134" s="84">
        <v>410</v>
      </c>
      <c r="B134" s="85" t="s">
        <v>147</v>
      </c>
      <c r="C134" s="102">
        <v>18878</v>
      </c>
      <c r="D134" s="87">
        <v>10591548.702684768</v>
      </c>
      <c r="E134" s="110">
        <v>8092066.0672314754</v>
      </c>
      <c r="F134" s="90">
        <v>18683614.769916244</v>
      </c>
      <c r="G134" s="105">
        <v>1040141.385407883</v>
      </c>
      <c r="H134" s="91">
        <v>19723756.155324128</v>
      </c>
      <c r="I134" s="107">
        <v>-661952</v>
      </c>
      <c r="J134" s="96">
        <v>19061804.155324128</v>
      </c>
      <c r="K134" s="93">
        <v>1009.7364209833736</v>
      </c>
      <c r="L134" s="94">
        <v>13</v>
      </c>
      <c r="M134" s="94">
        <v>13</v>
      </c>
      <c r="N134" s="119">
        <f t="shared" si="12"/>
        <v>937846.4574309364</v>
      </c>
      <c r="O134" s="98">
        <f t="shared" si="13"/>
        <v>5.17462285591163E-2</v>
      </c>
      <c r="P134" s="121">
        <f t="shared" si="14"/>
        <v>43.743579181156861</v>
      </c>
      <c r="R134" s="84">
        <v>410</v>
      </c>
      <c r="S134" s="85" t="s">
        <v>147</v>
      </c>
      <c r="T134" s="102">
        <v>18762</v>
      </c>
      <c r="U134" s="87">
        <v>9930618.5479412787</v>
      </c>
      <c r="V134" s="87">
        <v>7921880.4558203872</v>
      </c>
      <c r="W134" s="90">
        <v>17852499.003761664</v>
      </c>
      <c r="X134" s="105">
        <v>933410.69413152803</v>
      </c>
      <c r="Y134" s="91">
        <v>18785909.697893191</v>
      </c>
      <c r="Z134" s="209">
        <v>-661952</v>
      </c>
      <c r="AA134" s="115">
        <f t="shared" si="15"/>
        <v>18123957.697893191</v>
      </c>
      <c r="AB134" s="109">
        <v>203748.34853850002</v>
      </c>
      <c r="AC134" s="110">
        <v>18327706.04643169</v>
      </c>
      <c r="AD134" s="116">
        <v>965.99284180221673</v>
      </c>
      <c r="AE134" s="86">
        <v>976.85247022874375</v>
      </c>
      <c r="AF134" s="94">
        <v>13</v>
      </c>
      <c r="AG134" s="94">
        <v>13</v>
      </c>
    </row>
    <row r="135" spans="1:33">
      <c r="A135" s="84">
        <v>416</v>
      </c>
      <c r="B135" s="85" t="s">
        <v>148</v>
      </c>
      <c r="C135" s="102">
        <v>2849</v>
      </c>
      <c r="D135" s="87">
        <v>596557.24799000076</v>
      </c>
      <c r="E135" s="110">
        <v>1307759.272133885</v>
      </c>
      <c r="F135" s="90">
        <v>1904316.5201238857</v>
      </c>
      <c r="G135" s="105">
        <v>275909.06848837208</v>
      </c>
      <c r="H135" s="91">
        <v>2180225.588612258</v>
      </c>
      <c r="I135" s="107">
        <v>-633501</v>
      </c>
      <c r="J135" s="96">
        <v>1546724.588612258</v>
      </c>
      <c r="K135" s="93">
        <v>542.9008735037761</v>
      </c>
      <c r="L135" s="94">
        <v>9</v>
      </c>
      <c r="M135" s="94">
        <v>9</v>
      </c>
      <c r="N135" s="119">
        <f t="shared" si="12"/>
        <v>90642.106598837301</v>
      </c>
      <c r="O135" s="98">
        <f t="shared" si="13"/>
        <v>6.2250667608816035E-2</v>
      </c>
      <c r="P135" s="121">
        <f t="shared" si="14"/>
        <v>34.136903548003659</v>
      </c>
      <c r="R135" s="84">
        <v>416</v>
      </c>
      <c r="S135" s="85" t="s">
        <v>148</v>
      </c>
      <c r="T135" s="102">
        <v>2862</v>
      </c>
      <c r="U135" s="87">
        <v>519691.83599004708</v>
      </c>
      <c r="V135" s="87">
        <v>1317159.1815431039</v>
      </c>
      <c r="W135" s="90">
        <v>1836851.017533151</v>
      </c>
      <c r="X135" s="105">
        <v>252732.46448026979</v>
      </c>
      <c r="Y135" s="91">
        <v>2089583.4820134207</v>
      </c>
      <c r="Z135" s="209">
        <v>-633501</v>
      </c>
      <c r="AA135" s="115">
        <f t="shared" si="15"/>
        <v>1456082.4820134207</v>
      </c>
      <c r="AB135" s="109">
        <v>-17352.449819999994</v>
      </c>
      <c r="AC135" s="110">
        <v>1438730.0321934207</v>
      </c>
      <c r="AD135" s="116">
        <v>508.76396995577244</v>
      </c>
      <c r="AE135" s="86">
        <v>502.70091970420009</v>
      </c>
      <c r="AF135" s="94">
        <v>9</v>
      </c>
      <c r="AG135" s="94">
        <v>9</v>
      </c>
    </row>
    <row r="136" spans="1:33">
      <c r="A136" s="84">
        <v>418</v>
      </c>
      <c r="B136" s="85" t="s">
        <v>149</v>
      </c>
      <c r="C136" s="102">
        <v>24854</v>
      </c>
      <c r="D136" s="87">
        <v>19473961.408031214</v>
      </c>
      <c r="E136" s="110">
        <v>1712086.2251924837</v>
      </c>
      <c r="F136" s="90">
        <v>21186047.633223698</v>
      </c>
      <c r="G136" s="105">
        <v>1099700.4469043636</v>
      </c>
      <c r="H136" s="91">
        <v>22285748.080128063</v>
      </c>
      <c r="I136" s="107">
        <v>-2454480</v>
      </c>
      <c r="J136" s="96">
        <v>19831268.080128063</v>
      </c>
      <c r="K136" s="93">
        <v>797.9105206456934</v>
      </c>
      <c r="L136" s="94">
        <v>6</v>
      </c>
      <c r="M136" s="94">
        <v>6</v>
      </c>
      <c r="N136" s="119">
        <f t="shared" si="12"/>
        <v>556417.53127250448</v>
      </c>
      <c r="O136" s="98">
        <f t="shared" si="13"/>
        <v>2.8867540625654383E-2</v>
      </c>
      <c r="P136" s="121">
        <f t="shared" si="14"/>
        <v>17.899572126590215</v>
      </c>
      <c r="R136" s="84">
        <v>418</v>
      </c>
      <c r="S136" s="85" t="s">
        <v>149</v>
      </c>
      <c r="T136" s="102">
        <v>24711</v>
      </c>
      <c r="U136" s="87">
        <v>19276977.52531926</v>
      </c>
      <c r="V136" s="87">
        <v>1415558.459329701</v>
      </c>
      <c r="W136" s="90">
        <v>20692535.984648962</v>
      </c>
      <c r="X136" s="105">
        <v>1036794.564206596</v>
      </c>
      <c r="Y136" s="91">
        <v>21729330.548855558</v>
      </c>
      <c r="Z136" s="209">
        <v>-2454480</v>
      </c>
      <c r="AA136" s="115">
        <f t="shared" si="15"/>
        <v>19274850.548855558</v>
      </c>
      <c r="AB136" s="109">
        <v>-782452.13330999995</v>
      </c>
      <c r="AC136" s="110">
        <v>18492398.415545557</v>
      </c>
      <c r="AD136" s="116">
        <v>780.01094851910318</v>
      </c>
      <c r="AE136" s="86">
        <v>748.34682592956813</v>
      </c>
      <c r="AF136" s="94">
        <v>6</v>
      </c>
      <c r="AG136" s="94">
        <v>6</v>
      </c>
    </row>
    <row r="137" spans="1:33">
      <c r="A137" s="84">
        <v>420</v>
      </c>
      <c r="B137" s="85" t="s">
        <v>150</v>
      </c>
      <c r="C137" s="102">
        <v>8971</v>
      </c>
      <c r="D137" s="87">
        <v>2233518.6715433607</v>
      </c>
      <c r="E137" s="110">
        <v>2785720.769623511</v>
      </c>
      <c r="F137" s="90">
        <v>5019239.4411668722</v>
      </c>
      <c r="G137" s="105">
        <v>1095760.7942767572</v>
      </c>
      <c r="H137" s="91">
        <v>6115000.2354436293</v>
      </c>
      <c r="I137" s="107">
        <v>-1118102</v>
      </c>
      <c r="J137" s="96">
        <v>4996898.2354436293</v>
      </c>
      <c r="K137" s="93">
        <v>557.00571122992187</v>
      </c>
      <c r="L137" s="94">
        <v>11</v>
      </c>
      <c r="M137" s="94">
        <v>11</v>
      </c>
      <c r="N137" s="119">
        <f t="shared" si="12"/>
        <v>8106.8605808317661</v>
      </c>
      <c r="O137" s="98">
        <f t="shared" si="13"/>
        <v>1.6250149528561359E-3</v>
      </c>
      <c r="P137" s="121">
        <f t="shared" si="14"/>
        <v>5.6971274236673253</v>
      </c>
      <c r="R137" s="84">
        <v>420</v>
      </c>
      <c r="S137" s="85" t="s">
        <v>150</v>
      </c>
      <c r="T137" s="102">
        <v>9049</v>
      </c>
      <c r="U137" s="87">
        <v>2390583.6962625473</v>
      </c>
      <c r="V137" s="87">
        <v>2697324.9076894466</v>
      </c>
      <c r="W137" s="90">
        <v>5087908.6039519943</v>
      </c>
      <c r="X137" s="105">
        <v>1018984.7709108035</v>
      </c>
      <c r="Y137" s="91">
        <v>6106893.3748627976</v>
      </c>
      <c r="Z137" s="209">
        <v>-1118102</v>
      </c>
      <c r="AA137" s="115">
        <f t="shared" si="15"/>
        <v>4988791.3748627976</v>
      </c>
      <c r="AB137" s="109">
        <v>-92504.72649000003</v>
      </c>
      <c r="AC137" s="110">
        <v>4896286.6483727973</v>
      </c>
      <c r="AD137" s="116">
        <v>551.30858380625455</v>
      </c>
      <c r="AE137" s="86">
        <v>541.08593749284978</v>
      </c>
      <c r="AF137" s="94">
        <v>11</v>
      </c>
      <c r="AG137" s="94">
        <v>11</v>
      </c>
    </row>
    <row r="138" spans="1:33">
      <c r="A138" s="84">
        <v>421</v>
      </c>
      <c r="B138" s="85" t="s">
        <v>151</v>
      </c>
      <c r="C138" s="102">
        <v>665</v>
      </c>
      <c r="D138" s="87">
        <v>1115609.2443951608</v>
      </c>
      <c r="E138" s="110">
        <v>73922.321673590704</v>
      </c>
      <c r="F138" s="90">
        <v>1189531.5660687515</v>
      </c>
      <c r="G138" s="105">
        <v>144222.69142189345</v>
      </c>
      <c r="H138" s="91">
        <v>1333754.2574906449</v>
      </c>
      <c r="I138" s="107">
        <v>-128109</v>
      </c>
      <c r="J138" s="96">
        <v>1205645.2574906449</v>
      </c>
      <c r="K138" s="93">
        <v>1813.0003872039774</v>
      </c>
      <c r="L138" s="94">
        <v>16</v>
      </c>
      <c r="M138" s="94">
        <v>16</v>
      </c>
      <c r="N138" s="119">
        <f t="shared" si="12"/>
        <v>-205747.68524014088</v>
      </c>
      <c r="O138" s="98">
        <f t="shared" si="13"/>
        <v>-0.14577633131851783</v>
      </c>
      <c r="P138" s="121">
        <f t="shared" si="14"/>
        <v>-256.49073116960881</v>
      </c>
      <c r="R138" s="84">
        <v>421</v>
      </c>
      <c r="S138" s="85" t="s">
        <v>151</v>
      </c>
      <c r="T138" s="102">
        <v>682</v>
      </c>
      <c r="U138" s="87">
        <v>1235413.7122180997</v>
      </c>
      <c r="V138" s="87">
        <v>167526.14049285828</v>
      </c>
      <c r="W138" s="90">
        <v>1402939.8527109581</v>
      </c>
      <c r="X138" s="105">
        <v>136562.09001982777</v>
      </c>
      <c r="Y138" s="91">
        <v>1539501.9427307858</v>
      </c>
      <c r="Z138" s="209">
        <v>-128109</v>
      </c>
      <c r="AA138" s="115">
        <f t="shared" si="15"/>
        <v>1411392.9427307858</v>
      </c>
      <c r="AB138" s="109">
        <v>-5084.0510999999997</v>
      </c>
      <c r="AC138" s="110">
        <v>1406308.8916307858</v>
      </c>
      <c r="AD138" s="116">
        <v>2069.4911183735862</v>
      </c>
      <c r="AE138" s="86">
        <v>2062.0364979923547</v>
      </c>
      <c r="AF138" s="94">
        <v>16</v>
      </c>
      <c r="AG138" s="94">
        <v>16</v>
      </c>
    </row>
    <row r="139" spans="1:33">
      <c r="A139" s="84">
        <v>422</v>
      </c>
      <c r="B139" s="85" t="s">
        <v>152</v>
      </c>
      <c r="C139" s="102">
        <v>10049</v>
      </c>
      <c r="D139" s="87">
        <v>2320174.1147361854</v>
      </c>
      <c r="E139" s="110">
        <v>2810500.1511731069</v>
      </c>
      <c r="F139" s="90">
        <v>5130674.2659092918</v>
      </c>
      <c r="G139" s="105">
        <v>1593849.697705467</v>
      </c>
      <c r="H139" s="91">
        <v>6724523.963614759</v>
      </c>
      <c r="I139" s="107">
        <v>-150855</v>
      </c>
      <c r="J139" s="96">
        <v>6573668.963614759</v>
      </c>
      <c r="K139" s="93">
        <v>654.16150498703939</v>
      </c>
      <c r="L139" s="94">
        <v>12</v>
      </c>
      <c r="M139" s="94">
        <v>12</v>
      </c>
      <c r="N139" s="119">
        <f t="shared" ref="N139:N202" si="16">J139-AA139</f>
        <v>-1157585.9563516947</v>
      </c>
      <c r="O139" s="98">
        <f t="shared" ref="O139:O202" si="17">N139/AA139</f>
        <v>-0.149728080154511</v>
      </c>
      <c r="P139" s="121">
        <f t="shared" ref="P139:P202" si="18">K139-AD139</f>
        <v>-101.72966825958304</v>
      </c>
      <c r="R139" s="84">
        <v>422</v>
      </c>
      <c r="S139" s="85" t="s">
        <v>152</v>
      </c>
      <c r="T139" s="102">
        <v>10228</v>
      </c>
      <c r="U139" s="87">
        <v>2497962.2798546674</v>
      </c>
      <c r="V139" s="87">
        <v>3895192.7846473777</v>
      </c>
      <c r="W139" s="90">
        <v>6393155.0645020455</v>
      </c>
      <c r="X139" s="105">
        <v>1488954.8554644082</v>
      </c>
      <c r="Y139" s="91">
        <v>7882109.9199664537</v>
      </c>
      <c r="Z139" s="209">
        <v>-150855</v>
      </c>
      <c r="AA139" s="115">
        <f t="shared" ref="AA139:AA202" si="19">Y139+Z139</f>
        <v>7731254.9199664537</v>
      </c>
      <c r="AB139" s="109">
        <v>100514.19059999997</v>
      </c>
      <c r="AC139" s="110">
        <v>7831769.110566454</v>
      </c>
      <c r="AD139" s="116">
        <v>755.89117324662243</v>
      </c>
      <c r="AE139" s="86">
        <v>765.71852860446359</v>
      </c>
      <c r="AF139" s="94">
        <v>12</v>
      </c>
      <c r="AG139" s="94">
        <v>12</v>
      </c>
    </row>
    <row r="140" spans="1:33">
      <c r="A140" s="84">
        <v>423</v>
      </c>
      <c r="B140" s="85" t="s">
        <v>153</v>
      </c>
      <c r="C140" s="102">
        <v>20666</v>
      </c>
      <c r="D140" s="87">
        <v>15676854.13197062</v>
      </c>
      <c r="E140" s="110">
        <v>1766614.3261570323</v>
      </c>
      <c r="F140" s="90">
        <v>17443468.458127651</v>
      </c>
      <c r="G140" s="105">
        <v>1317473.0196995386</v>
      </c>
      <c r="H140" s="91">
        <v>18760941.477827191</v>
      </c>
      <c r="I140" s="107">
        <v>-2377042</v>
      </c>
      <c r="J140" s="96">
        <v>16383899.477827191</v>
      </c>
      <c r="K140" s="93">
        <v>792.79490360143188</v>
      </c>
      <c r="L140" s="94">
        <v>2</v>
      </c>
      <c r="M140" s="94">
        <v>2</v>
      </c>
      <c r="N140" s="119">
        <f t="shared" si="16"/>
        <v>434537.98655773327</v>
      </c>
      <c r="O140" s="98">
        <f t="shared" si="17"/>
        <v>2.7244851575757161E-2</v>
      </c>
      <c r="P140" s="121">
        <f t="shared" si="18"/>
        <v>19.942188028942724</v>
      </c>
      <c r="R140" s="84">
        <v>423</v>
      </c>
      <c r="S140" s="85" t="s">
        <v>153</v>
      </c>
      <c r="T140" s="102">
        <v>20637</v>
      </c>
      <c r="U140" s="87">
        <v>15575328.327961635</v>
      </c>
      <c r="V140" s="87">
        <v>1487500.4182869596</v>
      </c>
      <c r="W140" s="90">
        <v>17062828.746248595</v>
      </c>
      <c r="X140" s="105">
        <v>1263574.7450208638</v>
      </c>
      <c r="Y140" s="91">
        <v>18326403.491269458</v>
      </c>
      <c r="Z140" s="209">
        <v>-2377042</v>
      </c>
      <c r="AA140" s="115">
        <f t="shared" si="19"/>
        <v>15949361.491269458</v>
      </c>
      <c r="AB140" s="109">
        <v>-591891.89667000016</v>
      </c>
      <c r="AC140" s="110">
        <v>15357469.594599457</v>
      </c>
      <c r="AD140" s="116">
        <v>772.85271557248916</v>
      </c>
      <c r="AE140" s="86">
        <v>744.17161382950314</v>
      </c>
      <c r="AF140" s="94">
        <v>2</v>
      </c>
      <c r="AG140" s="94">
        <v>2</v>
      </c>
    </row>
    <row r="141" spans="1:33">
      <c r="A141" s="84">
        <v>425</v>
      </c>
      <c r="B141" s="85" t="s">
        <v>154</v>
      </c>
      <c r="C141" s="102">
        <v>10190</v>
      </c>
      <c r="D141" s="87">
        <v>14820121.194018498</v>
      </c>
      <c r="E141" s="110">
        <v>5629817.632355608</v>
      </c>
      <c r="F141" s="90">
        <v>20449938.826374106</v>
      </c>
      <c r="G141" s="105">
        <v>392091.35724270565</v>
      </c>
      <c r="H141" s="91">
        <v>20842030.183616813</v>
      </c>
      <c r="I141" s="107">
        <v>1547504</v>
      </c>
      <c r="J141" s="96">
        <v>22389534.183616813</v>
      </c>
      <c r="K141" s="93">
        <v>2197.2064949574892</v>
      </c>
      <c r="L141" s="94">
        <v>17</v>
      </c>
      <c r="M141" s="94">
        <v>17</v>
      </c>
      <c r="N141" s="119">
        <f t="shared" si="16"/>
        <v>401481.20927260444</v>
      </c>
      <c r="O141" s="98">
        <f t="shared" si="17"/>
        <v>1.8259061397616929E-2</v>
      </c>
      <c r="P141" s="121">
        <f t="shared" si="18"/>
        <v>53.285573122055212</v>
      </c>
      <c r="R141" s="84">
        <v>425</v>
      </c>
      <c r="S141" s="85" t="s">
        <v>154</v>
      </c>
      <c r="T141" s="102">
        <v>10256</v>
      </c>
      <c r="U141" s="87">
        <v>14718140.330592668</v>
      </c>
      <c r="V141" s="87">
        <v>5366309.5995195089</v>
      </c>
      <c r="W141" s="90">
        <v>20084449.930112176</v>
      </c>
      <c r="X141" s="105">
        <v>356099.04423203366</v>
      </c>
      <c r="Y141" s="91">
        <v>20440548.974344209</v>
      </c>
      <c r="Z141" s="209">
        <v>1547504</v>
      </c>
      <c r="AA141" s="115">
        <f t="shared" si="19"/>
        <v>21988052.974344209</v>
      </c>
      <c r="AB141" s="109">
        <v>261211.87791000007</v>
      </c>
      <c r="AC141" s="110">
        <v>22249264.852254208</v>
      </c>
      <c r="AD141" s="116">
        <v>2143.920921835434</v>
      </c>
      <c r="AE141" s="86">
        <v>2169.3900986987333</v>
      </c>
      <c r="AF141" s="94">
        <v>17</v>
      </c>
      <c r="AG141" s="94">
        <v>17</v>
      </c>
    </row>
    <row r="142" spans="1:33">
      <c r="A142" s="84">
        <v>426</v>
      </c>
      <c r="B142" s="85" t="s">
        <v>155</v>
      </c>
      <c r="C142" s="102">
        <v>11913</v>
      </c>
      <c r="D142" s="87">
        <v>3938327.3582658269</v>
      </c>
      <c r="E142" s="110">
        <v>6014315.9653459573</v>
      </c>
      <c r="F142" s="90">
        <v>9952643.3236117847</v>
      </c>
      <c r="G142" s="105">
        <v>1104802.5358673972</v>
      </c>
      <c r="H142" s="91">
        <v>11057445.859479181</v>
      </c>
      <c r="I142" s="107">
        <v>-1919035</v>
      </c>
      <c r="J142" s="96">
        <v>9138410.8594791815</v>
      </c>
      <c r="K142" s="93">
        <v>767.09568198431805</v>
      </c>
      <c r="L142" s="94">
        <v>12</v>
      </c>
      <c r="M142" s="94">
        <v>12</v>
      </c>
      <c r="N142" s="119">
        <f t="shared" si="16"/>
        <v>313483.90182131715</v>
      </c>
      <c r="O142" s="98">
        <f t="shared" si="17"/>
        <v>3.5522549175241648E-2</v>
      </c>
      <c r="P142" s="121">
        <f t="shared" si="18"/>
        <v>29.780370959348147</v>
      </c>
      <c r="R142" s="84">
        <v>426</v>
      </c>
      <c r="S142" s="85" t="s">
        <v>155</v>
      </c>
      <c r="T142" s="102">
        <v>11969</v>
      </c>
      <c r="U142" s="87">
        <v>3957227.9007872911</v>
      </c>
      <c r="V142" s="87">
        <v>5774867.4768797532</v>
      </c>
      <c r="W142" s="90">
        <v>9732095.3776670434</v>
      </c>
      <c r="X142" s="105">
        <v>1011866.5799908205</v>
      </c>
      <c r="Y142" s="91">
        <v>10743961.957657864</v>
      </c>
      <c r="Z142" s="209">
        <v>-1919035</v>
      </c>
      <c r="AA142" s="115">
        <f t="shared" si="19"/>
        <v>8824926.9576578643</v>
      </c>
      <c r="AB142" s="109">
        <v>-836548.10391599988</v>
      </c>
      <c r="AC142" s="110">
        <v>7988378.8537418647</v>
      </c>
      <c r="AD142" s="116">
        <v>737.3153110249699</v>
      </c>
      <c r="AE142" s="86">
        <v>667.4224123771296</v>
      </c>
      <c r="AF142" s="94">
        <v>12</v>
      </c>
      <c r="AG142" s="94">
        <v>12</v>
      </c>
    </row>
    <row r="143" spans="1:33">
      <c r="A143" s="84">
        <v>430</v>
      </c>
      <c r="B143" s="85" t="s">
        <v>156</v>
      </c>
      <c r="C143" s="102">
        <v>15295</v>
      </c>
      <c r="D143" s="87">
        <v>4109849.4761653058</v>
      </c>
      <c r="E143" s="110">
        <v>6906169.1711571189</v>
      </c>
      <c r="F143" s="90">
        <v>11016018.647322424</v>
      </c>
      <c r="G143" s="105">
        <v>2483555.3799908408</v>
      </c>
      <c r="H143" s="91">
        <v>13499574.027313264</v>
      </c>
      <c r="I143" s="107">
        <v>-1759653</v>
      </c>
      <c r="J143" s="96">
        <v>11739921.027313264</v>
      </c>
      <c r="K143" s="93">
        <v>767.56593836634613</v>
      </c>
      <c r="L143" s="94">
        <v>2</v>
      </c>
      <c r="M143" s="94">
        <v>2</v>
      </c>
      <c r="N143" s="119">
        <f t="shared" si="16"/>
        <v>724755.74649011157</v>
      </c>
      <c r="O143" s="98">
        <f t="shared" si="17"/>
        <v>6.5796175364873991E-2</v>
      </c>
      <c r="P143" s="121">
        <f t="shared" si="18"/>
        <v>53.223183449150724</v>
      </c>
      <c r="R143" s="84">
        <v>430</v>
      </c>
      <c r="S143" s="85" t="s">
        <v>156</v>
      </c>
      <c r="T143" s="102">
        <v>15420</v>
      </c>
      <c r="U143" s="87">
        <v>4502500.4296591543</v>
      </c>
      <c r="V143" s="87">
        <v>5928569.7651897902</v>
      </c>
      <c r="W143" s="90">
        <v>10431070.194848944</v>
      </c>
      <c r="X143" s="105">
        <v>2343748.0859742085</v>
      </c>
      <c r="Y143" s="91">
        <v>12774818.280823153</v>
      </c>
      <c r="Z143" s="209">
        <v>-1759653</v>
      </c>
      <c r="AA143" s="115">
        <f t="shared" si="19"/>
        <v>11015165.280823153</v>
      </c>
      <c r="AB143" s="109">
        <v>337280.95068000013</v>
      </c>
      <c r="AC143" s="110">
        <v>11352446.231503153</v>
      </c>
      <c r="AD143" s="116">
        <v>714.34275491719541</v>
      </c>
      <c r="AE143" s="86">
        <v>736.21570891719546</v>
      </c>
      <c r="AF143" s="94">
        <v>2</v>
      </c>
      <c r="AG143" s="94">
        <v>2</v>
      </c>
    </row>
    <row r="144" spans="1:33">
      <c r="A144" s="84">
        <v>433</v>
      </c>
      <c r="B144" s="85" t="s">
        <v>157</v>
      </c>
      <c r="C144" s="102">
        <v>7657</v>
      </c>
      <c r="D144" s="87">
        <v>2502970.3886703369</v>
      </c>
      <c r="E144" s="110">
        <v>2389702.3014548649</v>
      </c>
      <c r="F144" s="90">
        <v>4892672.6901252018</v>
      </c>
      <c r="G144" s="105">
        <v>942666.73584324226</v>
      </c>
      <c r="H144" s="91">
        <v>5835339.425968444</v>
      </c>
      <c r="I144" s="107">
        <v>-856026</v>
      </c>
      <c r="J144" s="96">
        <v>4979313.425968444</v>
      </c>
      <c r="K144" s="93">
        <v>650.29560218994959</v>
      </c>
      <c r="L144" s="94">
        <v>5</v>
      </c>
      <c r="M144" s="94">
        <v>5</v>
      </c>
      <c r="N144" s="119">
        <f t="shared" si="16"/>
        <v>204788.14107628539</v>
      </c>
      <c r="O144" s="98">
        <f t="shared" si="17"/>
        <v>4.2891832979561006E-2</v>
      </c>
      <c r="P144" s="121">
        <f t="shared" si="18"/>
        <v>29.58248662934659</v>
      </c>
      <c r="R144" s="84">
        <v>433</v>
      </c>
      <c r="S144" s="85" t="s">
        <v>157</v>
      </c>
      <c r="T144" s="102">
        <v>7692</v>
      </c>
      <c r="U144" s="87">
        <v>2423315.9170288653</v>
      </c>
      <c r="V144" s="87">
        <v>2321834.6030742698</v>
      </c>
      <c r="W144" s="90">
        <v>4745150.5201031351</v>
      </c>
      <c r="X144" s="105">
        <v>885400.76478902367</v>
      </c>
      <c r="Y144" s="91">
        <v>5630551.2848921586</v>
      </c>
      <c r="Z144" s="209">
        <v>-856026</v>
      </c>
      <c r="AA144" s="115">
        <f t="shared" si="19"/>
        <v>4774525.2848921586</v>
      </c>
      <c r="AB144" s="109">
        <v>101764.3671</v>
      </c>
      <c r="AC144" s="110">
        <v>4876289.651992159</v>
      </c>
      <c r="AD144" s="116">
        <v>620.713115560603</v>
      </c>
      <c r="AE144" s="86">
        <v>633.94301247947988</v>
      </c>
      <c r="AF144" s="94">
        <v>5</v>
      </c>
      <c r="AG144" s="94">
        <v>5</v>
      </c>
    </row>
    <row r="145" spans="1:33">
      <c r="A145" s="84">
        <v>434</v>
      </c>
      <c r="B145" s="85" t="s">
        <v>158</v>
      </c>
      <c r="C145" s="102">
        <v>14352</v>
      </c>
      <c r="D145" s="87">
        <v>7201825.2959707109</v>
      </c>
      <c r="E145" s="110">
        <v>-400130.93193693104</v>
      </c>
      <c r="F145" s="90">
        <v>6801694.3640337801</v>
      </c>
      <c r="G145" s="105">
        <v>1872813.4183812139</v>
      </c>
      <c r="H145" s="91">
        <v>8674507.7824149933</v>
      </c>
      <c r="I145" s="107">
        <v>471036</v>
      </c>
      <c r="J145" s="96">
        <v>9145543.7824149933</v>
      </c>
      <c r="K145" s="93">
        <v>637.2313114837649</v>
      </c>
      <c r="L145" s="94">
        <v>1</v>
      </c>
      <c r="M145" s="95">
        <v>34</v>
      </c>
      <c r="N145" s="119">
        <f t="shared" si="16"/>
        <v>-520783.60949184373</v>
      </c>
      <c r="O145" s="98">
        <f t="shared" si="17"/>
        <v>-5.3876057408098081E-2</v>
      </c>
      <c r="P145" s="121">
        <f t="shared" si="18"/>
        <v>-31.348533024938774</v>
      </c>
      <c r="R145" s="84">
        <v>434</v>
      </c>
      <c r="S145" s="85" t="s">
        <v>158</v>
      </c>
      <c r="T145" s="102">
        <v>14458</v>
      </c>
      <c r="U145" s="87">
        <v>7465458.3568938794</v>
      </c>
      <c r="V145" s="87">
        <v>-42579.199514508313</v>
      </c>
      <c r="W145" s="90">
        <v>7422879.1573793711</v>
      </c>
      <c r="X145" s="105">
        <v>1772412.2345274654</v>
      </c>
      <c r="Y145" s="91">
        <v>9195291.391906837</v>
      </c>
      <c r="Z145" s="209">
        <v>471036</v>
      </c>
      <c r="AA145" s="115">
        <f t="shared" si="19"/>
        <v>9666327.391906837</v>
      </c>
      <c r="AB145" s="109">
        <v>1272721.3495499999</v>
      </c>
      <c r="AC145" s="110">
        <v>10939048.741456836</v>
      </c>
      <c r="AD145" s="116">
        <v>668.57984450870367</v>
      </c>
      <c r="AE145" s="86">
        <v>756.60871084913799</v>
      </c>
      <c r="AF145" s="94">
        <v>1</v>
      </c>
      <c r="AG145" s="95">
        <v>34</v>
      </c>
    </row>
    <row r="146" spans="1:33">
      <c r="A146" s="84">
        <v>435</v>
      </c>
      <c r="B146" s="85" t="s">
        <v>159</v>
      </c>
      <c r="C146" s="102">
        <v>711</v>
      </c>
      <c r="D146" s="87">
        <v>1030245.7859280026</v>
      </c>
      <c r="E146" s="110">
        <v>49506.993266775753</v>
      </c>
      <c r="F146" s="90">
        <v>1079752.7791947783</v>
      </c>
      <c r="G146" s="105">
        <v>132922.21990192358</v>
      </c>
      <c r="H146" s="91">
        <v>1212674.9990967019</v>
      </c>
      <c r="I146" s="107">
        <v>-196172</v>
      </c>
      <c r="J146" s="96">
        <v>1016502.9990967019</v>
      </c>
      <c r="K146" s="93">
        <v>1429.6807300938142</v>
      </c>
      <c r="L146" s="94">
        <v>13</v>
      </c>
      <c r="M146" s="94">
        <v>13</v>
      </c>
      <c r="N146" s="119">
        <f t="shared" si="16"/>
        <v>73339.863269924419</v>
      </c>
      <c r="O146" s="98">
        <f t="shared" si="17"/>
        <v>7.7759467566164628E-2</v>
      </c>
      <c r="P146" s="121">
        <f t="shared" si="18"/>
        <v>86.143499571339134</v>
      </c>
      <c r="R146" s="84">
        <v>435</v>
      </c>
      <c r="S146" s="85" t="s">
        <v>159</v>
      </c>
      <c r="T146" s="102">
        <v>702</v>
      </c>
      <c r="U146" s="87">
        <v>972195.44294430106</v>
      </c>
      <c r="V146" s="87">
        <v>39218.63958050459</v>
      </c>
      <c r="W146" s="90">
        <v>1011414.0825248057</v>
      </c>
      <c r="X146" s="105">
        <v>127921.0533019718</v>
      </c>
      <c r="Y146" s="91">
        <v>1139335.1358267774</v>
      </c>
      <c r="Z146" s="209">
        <v>-196172</v>
      </c>
      <c r="AA146" s="115">
        <f t="shared" si="19"/>
        <v>943163.13582677743</v>
      </c>
      <c r="AB146" s="109">
        <v>-121600.50090000001</v>
      </c>
      <c r="AC146" s="110">
        <v>821562.63492677745</v>
      </c>
      <c r="AD146" s="116">
        <v>1343.5372305224751</v>
      </c>
      <c r="AE146" s="86">
        <v>1170.3171437703381</v>
      </c>
      <c r="AF146" s="94">
        <v>13</v>
      </c>
      <c r="AG146" s="94">
        <v>13</v>
      </c>
    </row>
    <row r="147" spans="1:33">
      <c r="A147" s="84">
        <v>436</v>
      </c>
      <c r="B147" s="85" t="s">
        <v>160</v>
      </c>
      <c r="C147" s="102">
        <v>2008</v>
      </c>
      <c r="D147" s="87">
        <v>2400267.1040770011</v>
      </c>
      <c r="E147" s="110">
        <v>1494831.1105030368</v>
      </c>
      <c r="F147" s="90">
        <v>3895098.2145800376</v>
      </c>
      <c r="G147" s="105">
        <v>217285.85947662604</v>
      </c>
      <c r="H147" s="91">
        <v>4112384.0740566636</v>
      </c>
      <c r="I147" s="107">
        <v>-234161</v>
      </c>
      <c r="J147" s="96">
        <v>3878223.0740566636</v>
      </c>
      <c r="K147" s="93">
        <v>1931.3859930561073</v>
      </c>
      <c r="L147" s="94">
        <v>17</v>
      </c>
      <c r="M147" s="94">
        <v>17</v>
      </c>
      <c r="N147" s="119">
        <f t="shared" si="16"/>
        <v>324280.05920545384</v>
      </c>
      <c r="O147" s="98">
        <f t="shared" si="17"/>
        <v>9.1245148796802025E-2</v>
      </c>
      <c r="P147" s="121">
        <f t="shared" si="18"/>
        <v>183.25858781694865</v>
      </c>
      <c r="R147" s="84">
        <v>436</v>
      </c>
      <c r="S147" s="85" t="s">
        <v>160</v>
      </c>
      <c r="T147" s="102">
        <v>2033</v>
      </c>
      <c r="U147" s="87">
        <v>2262121.4864355419</v>
      </c>
      <c r="V147" s="87">
        <v>1322122.3210168818</v>
      </c>
      <c r="W147" s="90">
        <v>3584243.8074524235</v>
      </c>
      <c r="X147" s="105">
        <v>203860.20739878633</v>
      </c>
      <c r="Y147" s="91">
        <v>3788104.0148512097</v>
      </c>
      <c r="Z147" s="209">
        <v>-234161</v>
      </c>
      <c r="AA147" s="115">
        <f t="shared" si="19"/>
        <v>3553943.0148512097</v>
      </c>
      <c r="AB147" s="109">
        <v>65017.51251</v>
      </c>
      <c r="AC147" s="110">
        <v>3618960.5273612095</v>
      </c>
      <c r="AD147" s="116">
        <v>1748.1274052391586</v>
      </c>
      <c r="AE147" s="86">
        <v>1780.1084738618836</v>
      </c>
      <c r="AF147" s="94">
        <v>17</v>
      </c>
      <c r="AG147" s="94">
        <v>17</v>
      </c>
    </row>
    <row r="148" spans="1:33">
      <c r="A148" s="84">
        <v>440</v>
      </c>
      <c r="B148" s="85" t="s">
        <v>161</v>
      </c>
      <c r="C148" s="102">
        <v>5884</v>
      </c>
      <c r="D148" s="87">
        <v>9484435.1065184642</v>
      </c>
      <c r="E148" s="110">
        <v>3425666.338381195</v>
      </c>
      <c r="F148" s="90">
        <v>12910101.44489966</v>
      </c>
      <c r="G148" s="105">
        <v>395218.2397678956</v>
      </c>
      <c r="H148" s="91">
        <v>13305319.684667556</v>
      </c>
      <c r="I148" s="107">
        <v>-1541762</v>
      </c>
      <c r="J148" s="96">
        <v>11763557.684667556</v>
      </c>
      <c r="K148" s="93">
        <v>1999.2450177885037</v>
      </c>
      <c r="L148" s="94">
        <v>15</v>
      </c>
      <c r="M148" s="94">
        <v>15</v>
      </c>
      <c r="N148" s="119">
        <f t="shared" si="16"/>
        <v>769256.55428271554</v>
      </c>
      <c r="O148" s="98">
        <f t="shared" si="17"/>
        <v>6.9968663324740929E-2</v>
      </c>
      <c r="P148" s="121">
        <f t="shared" si="18"/>
        <v>117.62579300930815</v>
      </c>
      <c r="R148" s="84">
        <v>440</v>
      </c>
      <c r="S148" s="85" t="s">
        <v>161</v>
      </c>
      <c r="T148" s="102">
        <v>5843</v>
      </c>
      <c r="U148" s="87">
        <v>8928938.6573633812</v>
      </c>
      <c r="V148" s="87">
        <v>3241521.0641968925</v>
      </c>
      <c r="W148" s="90">
        <v>12170459.721560273</v>
      </c>
      <c r="X148" s="105">
        <v>365603.40882456768</v>
      </c>
      <c r="Y148" s="91">
        <v>12536063.13038484</v>
      </c>
      <c r="Z148" s="209">
        <v>-1541762</v>
      </c>
      <c r="AA148" s="115">
        <f t="shared" si="19"/>
        <v>10994301.13038484</v>
      </c>
      <c r="AB148" s="109">
        <v>-58341.570000000007</v>
      </c>
      <c r="AC148" s="110">
        <v>10935959.56038484</v>
      </c>
      <c r="AD148" s="116">
        <v>1881.6192247791955</v>
      </c>
      <c r="AE148" s="86">
        <v>1871.634359127989</v>
      </c>
      <c r="AF148" s="94">
        <v>15</v>
      </c>
      <c r="AG148" s="94">
        <v>15</v>
      </c>
    </row>
    <row r="149" spans="1:33">
      <c r="A149" s="84">
        <v>441</v>
      </c>
      <c r="B149" s="85" t="s">
        <v>162</v>
      </c>
      <c r="C149" s="102">
        <v>4358</v>
      </c>
      <c r="D149" s="87">
        <v>-300034.3413229112</v>
      </c>
      <c r="E149" s="110">
        <v>1355057.6538781887</v>
      </c>
      <c r="F149" s="90">
        <v>1055023.3125552775</v>
      </c>
      <c r="G149" s="105">
        <v>640404.47215122322</v>
      </c>
      <c r="H149" s="91">
        <v>1695427.7847065008</v>
      </c>
      <c r="I149" s="107">
        <v>-15469</v>
      </c>
      <c r="J149" s="96">
        <v>1679958.7847065008</v>
      </c>
      <c r="K149" s="93">
        <v>385.48847744527325</v>
      </c>
      <c r="L149" s="94">
        <v>9</v>
      </c>
      <c r="M149" s="94">
        <v>9</v>
      </c>
      <c r="N149" s="119">
        <f t="shared" si="16"/>
        <v>36782.568115552422</v>
      </c>
      <c r="O149" s="98">
        <f t="shared" si="17"/>
        <v>2.238504169191554E-2</v>
      </c>
      <c r="P149" s="121">
        <f t="shared" si="18"/>
        <v>11.699529176176725</v>
      </c>
      <c r="R149" s="84">
        <v>441</v>
      </c>
      <c r="S149" s="85" t="s">
        <v>162</v>
      </c>
      <c r="T149" s="102">
        <v>4396</v>
      </c>
      <c r="U149" s="87">
        <v>-237542.59202964779</v>
      </c>
      <c r="V149" s="87">
        <v>1295499.4783797709</v>
      </c>
      <c r="W149" s="90">
        <v>1057956.8863501232</v>
      </c>
      <c r="X149" s="105">
        <v>600688.33024082507</v>
      </c>
      <c r="Y149" s="91">
        <v>1658645.2165909484</v>
      </c>
      <c r="Z149" s="209">
        <v>-15469</v>
      </c>
      <c r="AA149" s="115">
        <f t="shared" si="19"/>
        <v>1643176.2165909484</v>
      </c>
      <c r="AB149" s="109">
        <v>-36121.766340000002</v>
      </c>
      <c r="AC149" s="110">
        <v>1607054.4502509483</v>
      </c>
      <c r="AD149" s="116">
        <v>373.78894826909652</v>
      </c>
      <c r="AE149" s="86">
        <v>365.57198595335495</v>
      </c>
      <c r="AF149" s="94">
        <v>9</v>
      </c>
      <c r="AG149" s="94">
        <v>9</v>
      </c>
    </row>
    <row r="150" spans="1:33">
      <c r="A150" s="84">
        <v>444</v>
      </c>
      <c r="B150" s="85" t="s">
        <v>163</v>
      </c>
      <c r="C150" s="102">
        <v>45687</v>
      </c>
      <c r="D150" s="87">
        <v>20232121.790402051</v>
      </c>
      <c r="E150" s="110">
        <v>3036349.3081261604</v>
      </c>
      <c r="F150" s="90">
        <v>23268471.09852821</v>
      </c>
      <c r="G150" s="105">
        <v>4410000.6818873715</v>
      </c>
      <c r="H150" s="91">
        <v>27678471.78041558</v>
      </c>
      <c r="I150" s="107">
        <v>409451</v>
      </c>
      <c r="J150" s="96">
        <v>28087922.78041558</v>
      </c>
      <c r="K150" s="93">
        <v>614.79026376027275</v>
      </c>
      <c r="L150" s="94">
        <v>1</v>
      </c>
      <c r="M150" s="95">
        <v>33</v>
      </c>
      <c r="N150" s="119">
        <f t="shared" si="16"/>
        <v>-2934839.0552592613</v>
      </c>
      <c r="O150" s="98">
        <f t="shared" si="17"/>
        <v>-9.4602765247171594E-2</v>
      </c>
      <c r="P150" s="121">
        <f t="shared" si="18"/>
        <v>-64.862750494844818</v>
      </c>
      <c r="R150" s="84">
        <v>444</v>
      </c>
      <c r="S150" s="85" t="s">
        <v>163</v>
      </c>
      <c r="T150" s="102">
        <v>45645</v>
      </c>
      <c r="U150" s="87">
        <v>20916821.35324439</v>
      </c>
      <c r="V150" s="87">
        <v>5494981.8894271795</v>
      </c>
      <c r="W150" s="90">
        <v>26411803.242671572</v>
      </c>
      <c r="X150" s="105">
        <v>4201507.5930032702</v>
      </c>
      <c r="Y150" s="91">
        <v>30613310.835674841</v>
      </c>
      <c r="Z150" s="209">
        <v>409451</v>
      </c>
      <c r="AA150" s="115">
        <f t="shared" si="19"/>
        <v>31022761.835674841</v>
      </c>
      <c r="AB150" s="109">
        <v>2852384.3664779998</v>
      </c>
      <c r="AC150" s="110">
        <v>33875146.202152841</v>
      </c>
      <c r="AD150" s="116">
        <v>679.65301425511757</v>
      </c>
      <c r="AE150" s="86">
        <v>742.14363461831181</v>
      </c>
      <c r="AF150" s="94">
        <v>1</v>
      </c>
      <c r="AG150" s="95">
        <v>33</v>
      </c>
    </row>
    <row r="151" spans="1:33">
      <c r="A151" s="84">
        <v>445</v>
      </c>
      <c r="B151" s="85" t="s">
        <v>164</v>
      </c>
      <c r="C151" s="102">
        <v>14868</v>
      </c>
      <c r="D151" s="87">
        <v>7848335.7823835751</v>
      </c>
      <c r="E151" s="110">
        <v>-25984.723011537011</v>
      </c>
      <c r="F151" s="90">
        <v>7822351.0593720376</v>
      </c>
      <c r="G151" s="105">
        <v>1568237.7776918521</v>
      </c>
      <c r="H151" s="91">
        <v>9390588.83706389</v>
      </c>
      <c r="I151" s="107">
        <v>6790</v>
      </c>
      <c r="J151" s="96">
        <v>9397378.83706389</v>
      </c>
      <c r="K151" s="93">
        <v>632.05399765024822</v>
      </c>
      <c r="L151" s="94">
        <v>2</v>
      </c>
      <c r="M151" s="94">
        <v>2</v>
      </c>
      <c r="N151" s="119">
        <f t="shared" si="16"/>
        <v>167227.99182826653</v>
      </c>
      <c r="O151" s="98">
        <f t="shared" si="17"/>
        <v>1.8117579510045115E-2</v>
      </c>
      <c r="P151" s="121">
        <f t="shared" si="18"/>
        <v>16.669582340186025</v>
      </c>
      <c r="R151" s="84">
        <v>445</v>
      </c>
      <c r="S151" s="85" t="s">
        <v>164</v>
      </c>
      <c r="T151" s="102">
        <v>14999</v>
      </c>
      <c r="U151" s="87">
        <v>7508068.3199046338</v>
      </c>
      <c r="V151" s="87">
        <v>222396.63819043568</v>
      </c>
      <c r="W151" s="90">
        <v>7730464.958095069</v>
      </c>
      <c r="X151" s="105">
        <v>1492895.8871405553</v>
      </c>
      <c r="Y151" s="91">
        <v>9223360.8452356234</v>
      </c>
      <c r="Z151" s="209">
        <v>6790</v>
      </c>
      <c r="AA151" s="115">
        <f t="shared" si="19"/>
        <v>9230150.8452356234</v>
      </c>
      <c r="AB151" s="109">
        <v>199078.10586000001</v>
      </c>
      <c r="AC151" s="110">
        <v>9429228.9510956239</v>
      </c>
      <c r="AD151" s="116">
        <v>615.3844153100622</v>
      </c>
      <c r="AE151" s="86">
        <v>628.65717388463395</v>
      </c>
      <c r="AF151" s="94">
        <v>2</v>
      </c>
      <c r="AG151" s="94">
        <v>2</v>
      </c>
    </row>
    <row r="152" spans="1:33">
      <c r="A152" s="84">
        <v>475</v>
      </c>
      <c r="B152" s="85" t="s">
        <v>165</v>
      </c>
      <c r="C152" s="102">
        <v>5415</v>
      </c>
      <c r="D152" s="87">
        <v>3747524.0735302903</v>
      </c>
      <c r="E152" s="110">
        <v>1830203.3550245364</v>
      </c>
      <c r="F152" s="90">
        <v>5577727.4285548264</v>
      </c>
      <c r="G152" s="105">
        <v>748587.75846548215</v>
      </c>
      <c r="H152" s="91">
        <v>6326315.1870203083</v>
      </c>
      <c r="I152" s="107">
        <v>58675</v>
      </c>
      <c r="J152" s="96">
        <v>6384990.1870203083</v>
      </c>
      <c r="K152" s="93">
        <v>1179.1302284432702</v>
      </c>
      <c r="L152" s="94">
        <v>15</v>
      </c>
      <c r="M152" s="94">
        <v>15</v>
      </c>
      <c r="N152" s="119">
        <f t="shared" si="16"/>
        <v>217924.25396493077</v>
      </c>
      <c r="O152" s="98">
        <f t="shared" si="17"/>
        <v>3.5336780298854946E-2</v>
      </c>
      <c r="P152" s="121">
        <f t="shared" si="18"/>
        <v>48.80289467212333</v>
      </c>
      <c r="R152" s="84">
        <v>475</v>
      </c>
      <c r="S152" s="85" t="s">
        <v>165</v>
      </c>
      <c r="T152" s="102">
        <v>5456</v>
      </c>
      <c r="U152" s="87">
        <v>3661299.0871975552</v>
      </c>
      <c r="V152" s="87">
        <v>1748169.680549806</v>
      </c>
      <c r="W152" s="90">
        <v>5409468.7677473612</v>
      </c>
      <c r="X152" s="105">
        <v>698922.16530801659</v>
      </c>
      <c r="Y152" s="91">
        <v>6108390.9330553776</v>
      </c>
      <c r="Z152" s="209">
        <v>58675</v>
      </c>
      <c r="AA152" s="115">
        <f t="shared" si="19"/>
        <v>6167065.9330553776</v>
      </c>
      <c r="AB152" s="109">
        <v>899510.32626</v>
      </c>
      <c r="AC152" s="110">
        <v>7066576.2593153771</v>
      </c>
      <c r="AD152" s="116">
        <v>1130.3273337711469</v>
      </c>
      <c r="AE152" s="86">
        <v>1295.1935959155751</v>
      </c>
      <c r="AF152" s="94">
        <v>15</v>
      </c>
      <c r="AG152" s="94">
        <v>15</v>
      </c>
    </row>
    <row r="153" spans="1:33">
      <c r="A153" s="84">
        <v>480</v>
      </c>
      <c r="B153" s="85" t="s">
        <v>166</v>
      </c>
      <c r="C153" s="102">
        <v>1910</v>
      </c>
      <c r="D153" s="87">
        <v>754814.89663704368</v>
      </c>
      <c r="E153" s="110">
        <v>1055960.918530901</v>
      </c>
      <c r="F153" s="90">
        <v>1810775.8151679446</v>
      </c>
      <c r="G153" s="105">
        <v>345321.35118928045</v>
      </c>
      <c r="H153" s="91">
        <v>2156097.1663572253</v>
      </c>
      <c r="I153" s="107">
        <v>-467460</v>
      </c>
      <c r="J153" s="96">
        <v>1688637.1663572253</v>
      </c>
      <c r="K153" s="93">
        <v>884.10322845928022</v>
      </c>
      <c r="L153" s="94">
        <v>2</v>
      </c>
      <c r="M153" s="94">
        <v>2</v>
      </c>
      <c r="N153" s="119">
        <f t="shared" si="16"/>
        <v>-83732.773869694676</v>
      </c>
      <c r="O153" s="98">
        <f t="shared" si="17"/>
        <v>-4.7243395393500191E-2</v>
      </c>
      <c r="P153" s="121">
        <f t="shared" si="18"/>
        <v>-34.223165440678258</v>
      </c>
      <c r="R153" s="84">
        <v>480</v>
      </c>
      <c r="S153" s="85" t="s">
        <v>166</v>
      </c>
      <c r="T153" s="102">
        <v>1930</v>
      </c>
      <c r="U153" s="87">
        <v>858321.92171480763</v>
      </c>
      <c r="V153" s="87">
        <v>1052408.5341524717</v>
      </c>
      <c r="W153" s="90">
        <v>1910730.4558672793</v>
      </c>
      <c r="X153" s="105">
        <v>329099.48435964069</v>
      </c>
      <c r="Y153" s="91">
        <v>2239829.9402269199</v>
      </c>
      <c r="Z153" s="209">
        <v>-467460</v>
      </c>
      <c r="AA153" s="115">
        <f t="shared" si="19"/>
        <v>1772369.9402269199</v>
      </c>
      <c r="AB153" s="109">
        <v>-865038.79290000012</v>
      </c>
      <c r="AC153" s="110">
        <v>907331.14732691983</v>
      </c>
      <c r="AD153" s="116">
        <v>918.32639389995848</v>
      </c>
      <c r="AE153" s="86">
        <v>470.11976545436261</v>
      </c>
      <c r="AF153" s="94">
        <v>2</v>
      </c>
      <c r="AG153" s="94">
        <v>2</v>
      </c>
    </row>
    <row r="154" spans="1:33">
      <c r="A154" s="84">
        <v>481</v>
      </c>
      <c r="B154" s="85" t="s">
        <v>167</v>
      </c>
      <c r="C154" s="102">
        <v>9592</v>
      </c>
      <c r="D154" s="87">
        <v>5849176.2804093976</v>
      </c>
      <c r="E154" s="110">
        <v>824683.3476596548</v>
      </c>
      <c r="F154" s="90">
        <v>6673859.6280690525</v>
      </c>
      <c r="G154" s="105">
        <v>509086.65893585712</v>
      </c>
      <c r="H154" s="91">
        <v>7182946.2870049095</v>
      </c>
      <c r="I154" s="107">
        <v>-2008987</v>
      </c>
      <c r="J154" s="96">
        <v>5173959.2870049095</v>
      </c>
      <c r="K154" s="93">
        <v>539.40359539250517</v>
      </c>
      <c r="L154" s="94">
        <v>2</v>
      </c>
      <c r="M154" s="94">
        <v>2</v>
      </c>
      <c r="N154" s="119">
        <f t="shared" si="16"/>
        <v>95738.394944491796</v>
      </c>
      <c r="O154" s="98">
        <f t="shared" si="17"/>
        <v>1.8852743309014916E-2</v>
      </c>
      <c r="P154" s="121">
        <f t="shared" si="18"/>
        <v>11.467126730438622</v>
      </c>
      <c r="R154" s="84">
        <v>481</v>
      </c>
      <c r="S154" s="85" t="s">
        <v>167</v>
      </c>
      <c r="T154" s="102">
        <v>9619</v>
      </c>
      <c r="U154" s="87">
        <v>5913672.5441793436</v>
      </c>
      <c r="V154" s="87">
        <v>690763.18438697048</v>
      </c>
      <c r="W154" s="90">
        <v>6604435.7285663141</v>
      </c>
      <c r="X154" s="105">
        <v>482772.1634941037</v>
      </c>
      <c r="Y154" s="91">
        <v>7087207.8920604177</v>
      </c>
      <c r="Z154" s="209">
        <v>-2008987</v>
      </c>
      <c r="AA154" s="115">
        <f t="shared" si="19"/>
        <v>5078220.8920604177</v>
      </c>
      <c r="AB154" s="109">
        <v>-224098.30487999995</v>
      </c>
      <c r="AC154" s="110">
        <v>4854122.587180418</v>
      </c>
      <c r="AD154" s="116">
        <v>527.93646866206655</v>
      </c>
      <c r="AE154" s="86">
        <v>504.63900480095833</v>
      </c>
      <c r="AF154" s="94">
        <v>2</v>
      </c>
      <c r="AG154" s="94">
        <v>2</v>
      </c>
    </row>
    <row r="155" spans="1:33">
      <c r="A155" s="84">
        <v>483</v>
      </c>
      <c r="B155" s="85" t="s">
        <v>168</v>
      </c>
      <c r="C155" s="102">
        <v>1059</v>
      </c>
      <c r="D155" s="87">
        <v>840539.41688494373</v>
      </c>
      <c r="E155" s="110">
        <v>977072.33485587128</v>
      </c>
      <c r="F155" s="90">
        <v>1817611.7517408151</v>
      </c>
      <c r="G155" s="105">
        <v>176482.15308939927</v>
      </c>
      <c r="H155" s="91">
        <v>1994093.9048302143</v>
      </c>
      <c r="I155" s="107">
        <v>-203286</v>
      </c>
      <c r="J155" s="96">
        <v>1790807.9048302143</v>
      </c>
      <c r="K155" s="93">
        <v>1691.03673732787</v>
      </c>
      <c r="L155" s="94">
        <v>17</v>
      </c>
      <c r="M155" s="94">
        <v>17</v>
      </c>
      <c r="N155" s="119">
        <f t="shared" si="16"/>
        <v>35412.084799987962</v>
      </c>
      <c r="O155" s="98">
        <f t="shared" si="17"/>
        <v>2.0173276246822896E-2</v>
      </c>
      <c r="P155" s="121">
        <f t="shared" si="18"/>
        <v>27.154443460356788</v>
      </c>
      <c r="R155" s="84">
        <v>483</v>
      </c>
      <c r="S155" s="85" t="s">
        <v>168</v>
      </c>
      <c r="T155" s="102">
        <v>1055</v>
      </c>
      <c r="U155" s="87">
        <v>835828.7138149559</v>
      </c>
      <c r="V155" s="87">
        <v>959113.26098123938</v>
      </c>
      <c r="W155" s="90">
        <v>1794941.9747961953</v>
      </c>
      <c r="X155" s="105">
        <v>163739.84523403109</v>
      </c>
      <c r="Y155" s="91">
        <v>1958681.8200302264</v>
      </c>
      <c r="Z155" s="209">
        <v>-203286</v>
      </c>
      <c r="AA155" s="115">
        <f t="shared" si="19"/>
        <v>1755395.8200302264</v>
      </c>
      <c r="AB155" s="109">
        <v>16752.365099999995</v>
      </c>
      <c r="AC155" s="110">
        <v>1772148.1851302264</v>
      </c>
      <c r="AD155" s="116">
        <v>1663.8822938675132</v>
      </c>
      <c r="AE155" s="86">
        <v>1679.7613129196459</v>
      </c>
      <c r="AF155" s="94">
        <v>17</v>
      </c>
      <c r="AG155" s="94">
        <v>17</v>
      </c>
    </row>
    <row r="156" spans="1:33">
      <c r="A156" s="84">
        <v>484</v>
      </c>
      <c r="B156" s="85" t="s">
        <v>169</v>
      </c>
      <c r="C156" s="102">
        <v>2904</v>
      </c>
      <c r="D156" s="87">
        <v>807071.55361014849</v>
      </c>
      <c r="E156" s="110">
        <v>-40934.522674436332</v>
      </c>
      <c r="F156" s="90">
        <v>766137.03093571216</v>
      </c>
      <c r="G156" s="105">
        <v>424408.16990982427</v>
      </c>
      <c r="H156" s="91">
        <v>1190545.2008455363</v>
      </c>
      <c r="I156" s="107">
        <v>491614</v>
      </c>
      <c r="J156" s="96">
        <v>1682159.2008455363</v>
      </c>
      <c r="K156" s="93">
        <v>579.25592315617644</v>
      </c>
      <c r="L156" s="94">
        <v>4</v>
      </c>
      <c r="M156" s="94">
        <v>4</v>
      </c>
      <c r="N156" s="119">
        <f t="shared" si="16"/>
        <v>-516814.8908379632</v>
      </c>
      <c r="O156" s="98">
        <f t="shared" si="17"/>
        <v>-0.23502545700404226</v>
      </c>
      <c r="P156" s="121">
        <f t="shared" si="18"/>
        <v>-162.13790411405262</v>
      </c>
      <c r="R156" s="84">
        <v>484</v>
      </c>
      <c r="S156" s="85" t="s">
        <v>169</v>
      </c>
      <c r="T156" s="102">
        <v>2966</v>
      </c>
      <c r="U156" s="87">
        <v>762669.03103378555</v>
      </c>
      <c r="V156" s="87">
        <v>546487.16973821854</v>
      </c>
      <c r="W156" s="90">
        <v>1309156.2007720042</v>
      </c>
      <c r="X156" s="105">
        <v>398203.89091149514</v>
      </c>
      <c r="Y156" s="91">
        <v>1707360.0916834993</v>
      </c>
      <c r="Z156" s="209">
        <v>491614</v>
      </c>
      <c r="AA156" s="115">
        <f t="shared" si="19"/>
        <v>2198974.0916834995</v>
      </c>
      <c r="AB156" s="109">
        <v>70009.884000000005</v>
      </c>
      <c r="AC156" s="110">
        <v>2268983.9756834996</v>
      </c>
      <c r="AD156" s="116">
        <v>741.39382727022905</v>
      </c>
      <c r="AE156" s="86">
        <v>764.9979688750841</v>
      </c>
      <c r="AF156" s="94">
        <v>4</v>
      </c>
      <c r="AG156" s="94">
        <v>4</v>
      </c>
    </row>
    <row r="157" spans="1:33">
      <c r="A157" s="84">
        <v>489</v>
      </c>
      <c r="B157" s="85" t="s">
        <v>170</v>
      </c>
      <c r="C157" s="102">
        <v>1703</v>
      </c>
      <c r="D157" s="87">
        <v>1146973.504880948</v>
      </c>
      <c r="E157" s="110">
        <v>925311.520975405</v>
      </c>
      <c r="F157" s="90">
        <v>2072285.0258563529</v>
      </c>
      <c r="G157" s="105">
        <v>336664.42926293507</v>
      </c>
      <c r="H157" s="91">
        <v>2408949.4551192881</v>
      </c>
      <c r="I157" s="107">
        <v>-479371</v>
      </c>
      <c r="J157" s="96">
        <v>1929578.4551192881</v>
      </c>
      <c r="K157" s="93">
        <v>1133.0466559713964</v>
      </c>
      <c r="L157" s="94">
        <v>8</v>
      </c>
      <c r="M157" s="94">
        <v>8</v>
      </c>
      <c r="N157" s="119">
        <f t="shared" si="16"/>
        <v>-46164.460775203072</v>
      </c>
      <c r="O157" s="98">
        <f t="shared" si="17"/>
        <v>-2.3365621308227103E-2</v>
      </c>
      <c r="P157" s="121">
        <f t="shared" si="18"/>
        <v>5.3395121960018059</v>
      </c>
      <c r="R157" s="84">
        <v>489</v>
      </c>
      <c r="S157" s="85" t="s">
        <v>170</v>
      </c>
      <c r="T157" s="102">
        <v>1752</v>
      </c>
      <c r="U157" s="87">
        <v>1135498.9084794295</v>
      </c>
      <c r="V157" s="87">
        <v>1004254.5715895647</v>
      </c>
      <c r="W157" s="90">
        <v>2139753.4800689942</v>
      </c>
      <c r="X157" s="105">
        <v>315360.43582549703</v>
      </c>
      <c r="Y157" s="91">
        <v>2455113.9158944911</v>
      </c>
      <c r="Z157" s="209">
        <v>-479371</v>
      </c>
      <c r="AA157" s="115">
        <f t="shared" si="19"/>
        <v>1975742.9158944911</v>
      </c>
      <c r="AB157" s="109">
        <v>-640090.36800000002</v>
      </c>
      <c r="AC157" s="110">
        <v>1335652.5478944911</v>
      </c>
      <c r="AD157" s="116">
        <v>1127.7071437753946</v>
      </c>
      <c r="AE157" s="86">
        <v>762.35876021375066</v>
      </c>
      <c r="AF157" s="94">
        <v>8</v>
      </c>
      <c r="AG157" s="94">
        <v>8</v>
      </c>
    </row>
    <row r="158" spans="1:33">
      <c r="A158" s="84">
        <v>491</v>
      </c>
      <c r="B158" s="85" t="s">
        <v>171</v>
      </c>
      <c r="C158" s="102">
        <v>51890</v>
      </c>
      <c r="D158" s="87">
        <v>-4682926.1726913676</v>
      </c>
      <c r="E158" s="110">
        <v>12075496.172654364</v>
      </c>
      <c r="F158" s="90">
        <v>7392569.9999629967</v>
      </c>
      <c r="G158" s="105">
        <v>5330515.8836150886</v>
      </c>
      <c r="H158" s="91">
        <v>12723085.883578084</v>
      </c>
      <c r="I158" s="107">
        <v>3321120</v>
      </c>
      <c r="J158" s="96">
        <v>16044205.883578084</v>
      </c>
      <c r="K158" s="93">
        <v>309.19649033682953</v>
      </c>
      <c r="L158" s="94">
        <v>10</v>
      </c>
      <c r="M158" s="94">
        <v>10</v>
      </c>
      <c r="N158" s="119">
        <f t="shared" si="16"/>
        <v>1904483.9839946479</v>
      </c>
      <c r="O158" s="98">
        <f t="shared" si="17"/>
        <v>0.13469034239285532</v>
      </c>
      <c r="P158" s="121">
        <f t="shared" si="18"/>
        <v>36.854536532183147</v>
      </c>
      <c r="R158" s="84">
        <v>491</v>
      </c>
      <c r="S158" s="85" t="s">
        <v>171</v>
      </c>
      <c r="T158" s="102">
        <v>51919</v>
      </c>
      <c r="U158" s="87">
        <v>-5878583.0454623289</v>
      </c>
      <c r="V158" s="87">
        <v>11804599.064073771</v>
      </c>
      <c r="W158" s="90">
        <v>5926016.0186114423</v>
      </c>
      <c r="X158" s="105">
        <v>4892585.8809719933</v>
      </c>
      <c r="Y158" s="91">
        <v>10818601.899583437</v>
      </c>
      <c r="Z158" s="209">
        <v>3321120</v>
      </c>
      <c r="AA158" s="115">
        <f t="shared" si="19"/>
        <v>14139721.899583437</v>
      </c>
      <c r="AB158" s="109">
        <v>108915.37667999987</v>
      </c>
      <c r="AC158" s="110">
        <v>14248637.276263436</v>
      </c>
      <c r="AD158" s="116">
        <v>272.34195380464638</v>
      </c>
      <c r="AE158" s="86">
        <v>274.43974799713857</v>
      </c>
      <c r="AF158" s="94">
        <v>10</v>
      </c>
      <c r="AG158" s="94">
        <v>10</v>
      </c>
    </row>
    <row r="159" spans="1:33">
      <c r="A159" s="84">
        <v>494</v>
      </c>
      <c r="B159" s="85" t="s">
        <v>172</v>
      </c>
      <c r="C159" s="102">
        <v>8749</v>
      </c>
      <c r="D159" s="87">
        <v>5019514.1775961267</v>
      </c>
      <c r="E159" s="110">
        <v>5378663.3100968311</v>
      </c>
      <c r="F159" s="90">
        <v>10398177.487692958</v>
      </c>
      <c r="G159" s="105">
        <v>692860.38198446122</v>
      </c>
      <c r="H159" s="91">
        <v>11091037.869677419</v>
      </c>
      <c r="I159" s="107">
        <v>-194822</v>
      </c>
      <c r="J159" s="96">
        <v>10896215.869677419</v>
      </c>
      <c r="K159" s="93">
        <v>1245.4241478657468</v>
      </c>
      <c r="L159" s="94">
        <v>17</v>
      </c>
      <c r="M159" s="94">
        <v>17</v>
      </c>
      <c r="N159" s="119">
        <f t="shared" si="16"/>
        <v>366031.3571785558</v>
      </c>
      <c r="O159" s="98">
        <f t="shared" si="17"/>
        <v>3.4760203559974924E-2</v>
      </c>
      <c r="P159" s="121">
        <f t="shared" si="18"/>
        <v>52.472464111485579</v>
      </c>
      <c r="R159" s="84">
        <v>494</v>
      </c>
      <c r="S159" s="85" t="s">
        <v>172</v>
      </c>
      <c r="T159" s="102">
        <v>8827</v>
      </c>
      <c r="U159" s="87">
        <v>4983612.3238772666</v>
      </c>
      <c r="V159" s="87">
        <v>5112019.6003646376</v>
      </c>
      <c r="W159" s="90">
        <v>10095631.924241904</v>
      </c>
      <c r="X159" s="105">
        <v>629374.5882569591</v>
      </c>
      <c r="Y159" s="91">
        <v>10725006.512498863</v>
      </c>
      <c r="Z159" s="209">
        <v>-194822</v>
      </c>
      <c r="AA159" s="115">
        <f t="shared" si="19"/>
        <v>10530184.512498863</v>
      </c>
      <c r="AB159" s="109">
        <v>29904.221880000026</v>
      </c>
      <c r="AC159" s="110">
        <v>10560088.734378863</v>
      </c>
      <c r="AD159" s="116">
        <v>1192.9516837542612</v>
      </c>
      <c r="AE159" s="86">
        <v>1196.3394963610358</v>
      </c>
      <c r="AF159" s="94">
        <v>17</v>
      </c>
      <c r="AG159" s="94">
        <v>17</v>
      </c>
    </row>
    <row r="160" spans="1:33">
      <c r="A160" s="84">
        <v>495</v>
      </c>
      <c r="B160" s="85" t="s">
        <v>173</v>
      </c>
      <c r="C160" s="102">
        <v>1393</v>
      </c>
      <c r="D160" s="87">
        <v>612835.37148308603</v>
      </c>
      <c r="E160" s="110">
        <v>268693.38785777224</v>
      </c>
      <c r="F160" s="90">
        <v>881528.75934085832</v>
      </c>
      <c r="G160" s="105">
        <v>239212.52469147622</v>
      </c>
      <c r="H160" s="91">
        <v>1120741.2840323346</v>
      </c>
      <c r="I160" s="107">
        <v>-323273</v>
      </c>
      <c r="J160" s="96">
        <v>797468.28403233457</v>
      </c>
      <c r="K160" s="93">
        <v>572.4826159600392</v>
      </c>
      <c r="L160" s="94">
        <v>13</v>
      </c>
      <c r="M160" s="94">
        <v>13</v>
      </c>
      <c r="N160" s="119">
        <f t="shared" si="16"/>
        <v>-335992.08556082333</v>
      </c>
      <c r="O160" s="98">
        <f t="shared" si="17"/>
        <v>-0.29643037778323356</v>
      </c>
      <c r="P160" s="121">
        <f t="shared" si="18"/>
        <v>-220.1470131260852</v>
      </c>
      <c r="R160" s="84">
        <v>495</v>
      </c>
      <c r="S160" s="85" t="s">
        <v>173</v>
      </c>
      <c r="T160" s="102">
        <v>1430</v>
      </c>
      <c r="U160" s="87">
        <v>790761.87487896928</v>
      </c>
      <c r="V160" s="87">
        <v>443570.12131373712</v>
      </c>
      <c r="W160" s="90">
        <v>1234331.9961927063</v>
      </c>
      <c r="X160" s="105">
        <v>222401.37340045162</v>
      </c>
      <c r="Y160" s="91">
        <v>1456733.3695931579</v>
      </c>
      <c r="Z160" s="209">
        <v>-323273</v>
      </c>
      <c r="AA160" s="115">
        <f t="shared" si="19"/>
        <v>1133460.3695931579</v>
      </c>
      <c r="AB160" s="109">
        <v>-50790.50394000001</v>
      </c>
      <c r="AC160" s="110">
        <v>1082669.8656531579</v>
      </c>
      <c r="AD160" s="116">
        <v>792.6296290861244</v>
      </c>
      <c r="AE160" s="86">
        <v>757.11179416304753</v>
      </c>
      <c r="AF160" s="94">
        <v>13</v>
      </c>
      <c r="AG160" s="94">
        <v>13</v>
      </c>
    </row>
    <row r="161" spans="1:33">
      <c r="A161" s="84">
        <v>498</v>
      </c>
      <c r="B161" s="85" t="s">
        <v>174</v>
      </c>
      <c r="C161" s="102">
        <v>2313</v>
      </c>
      <c r="D161" s="87">
        <v>3702018.5387504594</v>
      </c>
      <c r="E161" s="110">
        <v>424169.24250299949</v>
      </c>
      <c r="F161" s="90">
        <v>4126187.7812534589</v>
      </c>
      <c r="G161" s="105">
        <v>284078.78172034613</v>
      </c>
      <c r="H161" s="91">
        <v>4410266.5629738048</v>
      </c>
      <c r="I161" s="107">
        <v>251834</v>
      </c>
      <c r="J161" s="96">
        <v>4662100.5629738048</v>
      </c>
      <c r="K161" s="93">
        <v>2015.6076796255102</v>
      </c>
      <c r="L161" s="94">
        <v>19</v>
      </c>
      <c r="M161" s="94">
        <v>19</v>
      </c>
      <c r="N161" s="119">
        <f t="shared" si="16"/>
        <v>141643.69727591239</v>
      </c>
      <c r="O161" s="98">
        <f t="shared" si="17"/>
        <v>3.1333934043422107E-2</v>
      </c>
      <c r="P161" s="121">
        <f t="shared" si="18"/>
        <v>71.325156744696187</v>
      </c>
      <c r="R161" s="84">
        <v>498</v>
      </c>
      <c r="S161" s="85" t="s">
        <v>174</v>
      </c>
      <c r="T161" s="102">
        <v>2325</v>
      </c>
      <c r="U161" s="87">
        <v>3799575.9604782616</v>
      </c>
      <c r="V161" s="87">
        <v>204439.13686473353</v>
      </c>
      <c r="W161" s="90">
        <v>4004015.097342995</v>
      </c>
      <c r="X161" s="105">
        <v>264607.76835489785</v>
      </c>
      <c r="Y161" s="91">
        <v>4268622.8656978924</v>
      </c>
      <c r="Z161" s="209">
        <v>251834</v>
      </c>
      <c r="AA161" s="115">
        <f t="shared" si="19"/>
        <v>4520456.8656978924</v>
      </c>
      <c r="AB161" s="109">
        <v>55641.188760000019</v>
      </c>
      <c r="AC161" s="110">
        <v>4576098.0544578927</v>
      </c>
      <c r="AD161" s="116">
        <v>1944.282522880814</v>
      </c>
      <c r="AE161" s="86">
        <v>1968.2142169711367</v>
      </c>
      <c r="AF161" s="94">
        <v>19</v>
      </c>
      <c r="AG161" s="94">
        <v>19</v>
      </c>
    </row>
    <row r="162" spans="1:33">
      <c r="A162" s="84">
        <v>499</v>
      </c>
      <c r="B162" s="85" t="s">
        <v>175</v>
      </c>
      <c r="C162" s="102">
        <v>19738</v>
      </c>
      <c r="D162" s="87">
        <v>17746746.281673882</v>
      </c>
      <c r="E162" s="110">
        <v>4231315.6996376049</v>
      </c>
      <c r="F162" s="90">
        <v>21978061.981311485</v>
      </c>
      <c r="G162" s="105">
        <v>1407349.6977041881</v>
      </c>
      <c r="H162" s="91">
        <v>23385411.679015674</v>
      </c>
      <c r="I162" s="107">
        <v>-1054078</v>
      </c>
      <c r="J162" s="96">
        <v>22331333.679015674</v>
      </c>
      <c r="K162" s="93">
        <v>1131.3878649820485</v>
      </c>
      <c r="L162" s="94">
        <v>15</v>
      </c>
      <c r="M162" s="94">
        <v>15</v>
      </c>
      <c r="N162" s="119">
        <f t="shared" si="16"/>
        <v>477896.01386509463</v>
      </c>
      <c r="O162" s="98">
        <f t="shared" si="17"/>
        <v>2.1868230581735423E-2</v>
      </c>
      <c r="P162" s="121">
        <f t="shared" si="18"/>
        <v>25.612544172931621</v>
      </c>
      <c r="R162" s="84">
        <v>499</v>
      </c>
      <c r="S162" s="85" t="s">
        <v>175</v>
      </c>
      <c r="T162" s="102">
        <v>19763</v>
      </c>
      <c r="U162" s="87">
        <v>17309603.759778433</v>
      </c>
      <c r="V162" s="87">
        <v>4296120.4627032205</v>
      </c>
      <c r="W162" s="90">
        <v>21605724.222481653</v>
      </c>
      <c r="X162" s="105">
        <v>1301791.442668926</v>
      </c>
      <c r="Y162" s="91">
        <v>22907515.665150579</v>
      </c>
      <c r="Z162" s="209">
        <v>-1054078</v>
      </c>
      <c r="AA162" s="115">
        <f t="shared" si="19"/>
        <v>21853437.665150579</v>
      </c>
      <c r="AB162" s="109">
        <v>514589.31642000028</v>
      </c>
      <c r="AC162" s="110">
        <v>22368026.981570579</v>
      </c>
      <c r="AD162" s="116">
        <v>1105.7753208091169</v>
      </c>
      <c r="AE162" s="86">
        <v>1131.8133371234417</v>
      </c>
      <c r="AF162" s="94">
        <v>15</v>
      </c>
      <c r="AG162" s="94">
        <v>15</v>
      </c>
    </row>
    <row r="163" spans="1:33">
      <c r="A163" s="84">
        <v>500</v>
      </c>
      <c r="B163" s="85" t="s">
        <v>176</v>
      </c>
      <c r="C163" s="102">
        <v>10614</v>
      </c>
      <c r="D163" s="87">
        <v>11839358.95892459</v>
      </c>
      <c r="E163" s="110">
        <v>1143405.7431279952</v>
      </c>
      <c r="F163" s="90">
        <v>12982764.702052586</v>
      </c>
      <c r="G163" s="105">
        <v>428495.4967638778</v>
      </c>
      <c r="H163" s="91">
        <v>13411260.198816463</v>
      </c>
      <c r="I163" s="107">
        <v>-629542</v>
      </c>
      <c r="J163" s="96">
        <v>12781718.198816463</v>
      </c>
      <c r="K163" s="93">
        <v>1204.2319765231264</v>
      </c>
      <c r="L163" s="94">
        <v>13</v>
      </c>
      <c r="M163" s="94">
        <v>13</v>
      </c>
      <c r="N163" s="119">
        <f t="shared" si="16"/>
        <v>-5458.081982716918</v>
      </c>
      <c r="O163" s="98">
        <f t="shared" si="17"/>
        <v>-4.2684028614766199E-4</v>
      </c>
      <c r="P163" s="121">
        <f t="shared" si="18"/>
        <v>-7.7077714438132716</v>
      </c>
      <c r="R163" s="84">
        <v>500</v>
      </c>
      <c r="S163" s="85" t="s">
        <v>176</v>
      </c>
      <c r="T163" s="102">
        <v>10551</v>
      </c>
      <c r="U163" s="87">
        <v>11953531.445108065</v>
      </c>
      <c r="V163" s="87">
        <v>1056245.4831775068</v>
      </c>
      <c r="W163" s="90">
        <v>13009776.928285573</v>
      </c>
      <c r="X163" s="105">
        <v>406941.35251360852</v>
      </c>
      <c r="Y163" s="91">
        <v>13416718.28079918</v>
      </c>
      <c r="Z163" s="209">
        <v>-629542</v>
      </c>
      <c r="AA163" s="115">
        <f t="shared" si="19"/>
        <v>12787176.28079918</v>
      </c>
      <c r="AB163" s="109">
        <v>-164350.70304300004</v>
      </c>
      <c r="AC163" s="110">
        <v>12622825.577756179</v>
      </c>
      <c r="AD163" s="116">
        <v>1211.9397479669396</v>
      </c>
      <c r="AE163" s="86">
        <v>1196.3629587485716</v>
      </c>
      <c r="AF163" s="94">
        <v>13</v>
      </c>
      <c r="AG163" s="94">
        <v>13</v>
      </c>
    </row>
    <row r="164" spans="1:33">
      <c r="A164" s="84">
        <v>503</v>
      </c>
      <c r="B164" s="85" t="s">
        <v>177</v>
      </c>
      <c r="C164" s="102">
        <v>7477</v>
      </c>
      <c r="D164" s="87">
        <v>800601.61619639862</v>
      </c>
      <c r="E164" s="110">
        <v>3007077.2645053365</v>
      </c>
      <c r="F164" s="90">
        <v>3807678.8807017352</v>
      </c>
      <c r="G164" s="105">
        <v>900560.19508145121</v>
      </c>
      <c r="H164" s="91">
        <v>4708239.0757831866</v>
      </c>
      <c r="I164" s="107">
        <v>-197444</v>
      </c>
      <c r="J164" s="96">
        <v>4510795.0757831866</v>
      </c>
      <c r="K164" s="93">
        <v>603.28943102623873</v>
      </c>
      <c r="L164" s="94">
        <v>2</v>
      </c>
      <c r="M164" s="94">
        <v>2</v>
      </c>
      <c r="N164" s="119">
        <f t="shared" si="16"/>
        <v>7206.4504620665684</v>
      </c>
      <c r="O164" s="98">
        <f t="shared" si="17"/>
        <v>1.6001573548589212E-3</v>
      </c>
      <c r="P164" s="121">
        <f t="shared" si="18"/>
        <v>4.0095074971475242</v>
      </c>
      <c r="R164" s="84">
        <v>503</v>
      </c>
      <c r="S164" s="85" t="s">
        <v>177</v>
      </c>
      <c r="T164" s="102">
        <v>7515</v>
      </c>
      <c r="U164" s="87">
        <v>916602.22005174309</v>
      </c>
      <c r="V164" s="87">
        <v>2943628.8619255815</v>
      </c>
      <c r="W164" s="90">
        <v>3860231.0819773246</v>
      </c>
      <c r="X164" s="105">
        <v>840801.54334379546</v>
      </c>
      <c r="Y164" s="91">
        <v>4701032.62532112</v>
      </c>
      <c r="Z164" s="209">
        <v>-197444</v>
      </c>
      <c r="AA164" s="115">
        <f t="shared" si="19"/>
        <v>4503588.62532112</v>
      </c>
      <c r="AB164" s="109">
        <v>204495.5373600001</v>
      </c>
      <c r="AC164" s="110">
        <v>4708084.1626811204</v>
      </c>
      <c r="AD164" s="116">
        <v>599.27992352909121</v>
      </c>
      <c r="AE164" s="86">
        <v>626.49157188038862</v>
      </c>
      <c r="AF164" s="94">
        <v>2</v>
      </c>
      <c r="AG164" s="94">
        <v>2</v>
      </c>
    </row>
    <row r="165" spans="1:33">
      <c r="A165" s="84">
        <v>504</v>
      </c>
      <c r="B165" s="85" t="s">
        <v>178</v>
      </c>
      <c r="C165" s="102">
        <v>1677</v>
      </c>
      <c r="D165" s="87">
        <v>-185806.69701805245</v>
      </c>
      <c r="E165" s="110">
        <v>757695.38919628027</v>
      </c>
      <c r="F165" s="90">
        <v>571888.69217822782</v>
      </c>
      <c r="G165" s="105">
        <v>273741.32354085543</v>
      </c>
      <c r="H165" s="91">
        <v>845630.01571908325</v>
      </c>
      <c r="I165" s="107">
        <v>-459037</v>
      </c>
      <c r="J165" s="96">
        <v>386593.01571908325</v>
      </c>
      <c r="K165" s="93">
        <v>230.52654485335913</v>
      </c>
      <c r="L165" s="94">
        <v>1</v>
      </c>
      <c r="M165" s="95">
        <v>34</v>
      </c>
      <c r="N165" s="119">
        <f t="shared" si="16"/>
        <v>-124778.63753464434</v>
      </c>
      <c r="O165" s="98">
        <f t="shared" si="17"/>
        <v>-0.24400773242065657</v>
      </c>
      <c r="P165" s="121">
        <f t="shared" si="18"/>
        <v>-67.64934625668613</v>
      </c>
      <c r="R165" s="84">
        <v>504</v>
      </c>
      <c r="S165" s="85" t="s">
        <v>178</v>
      </c>
      <c r="T165" s="102">
        <v>1715</v>
      </c>
      <c r="U165" s="87">
        <v>-85644.392256094841</v>
      </c>
      <c r="V165" s="87">
        <v>800289.95998893166</v>
      </c>
      <c r="W165" s="90">
        <v>714645.56773283682</v>
      </c>
      <c r="X165" s="105">
        <v>255763.08552089083</v>
      </c>
      <c r="Y165" s="91">
        <v>970408.65325372759</v>
      </c>
      <c r="Z165" s="209">
        <v>-459037</v>
      </c>
      <c r="AA165" s="115">
        <f t="shared" si="19"/>
        <v>511371.65325372759</v>
      </c>
      <c r="AB165" s="109">
        <v>-828983.70264000003</v>
      </c>
      <c r="AC165" s="110">
        <v>-317612.04938627244</v>
      </c>
      <c r="AD165" s="116">
        <v>298.17589111004526</v>
      </c>
      <c r="AE165" s="86">
        <v>-185.19653025438626</v>
      </c>
      <c r="AF165" s="94">
        <v>1</v>
      </c>
      <c r="AG165" s="95">
        <v>34</v>
      </c>
    </row>
    <row r="166" spans="1:33">
      <c r="A166" s="84">
        <v>505</v>
      </c>
      <c r="B166" s="85" t="s">
        <v>179</v>
      </c>
      <c r="C166" s="102">
        <v>20934</v>
      </c>
      <c r="D166" s="87">
        <v>11528848.611262908</v>
      </c>
      <c r="E166" s="110">
        <v>3994879.3763481835</v>
      </c>
      <c r="F166" s="90">
        <v>15523727.987611093</v>
      </c>
      <c r="G166" s="105">
        <v>1723313.8910692544</v>
      </c>
      <c r="H166" s="91">
        <v>17247041.878680348</v>
      </c>
      <c r="I166" s="107">
        <v>-1868498</v>
      </c>
      <c r="J166" s="96">
        <v>15378543.878680348</v>
      </c>
      <c r="K166" s="93">
        <v>734.62042030573934</v>
      </c>
      <c r="L166" s="94">
        <v>1</v>
      </c>
      <c r="M166" s="95">
        <v>35</v>
      </c>
      <c r="N166" s="119">
        <f t="shared" si="16"/>
        <v>213587.43512938917</v>
      </c>
      <c r="O166" s="98">
        <f t="shared" si="17"/>
        <v>1.408427620115053E-2</v>
      </c>
      <c r="P166" s="121">
        <f t="shared" si="18"/>
        <v>10.99793409344943</v>
      </c>
      <c r="R166" s="84">
        <v>505</v>
      </c>
      <c r="S166" s="85" t="s">
        <v>179</v>
      </c>
      <c r="T166" s="102">
        <v>20957</v>
      </c>
      <c r="U166" s="87">
        <v>11736761.681415055</v>
      </c>
      <c r="V166" s="87">
        <v>3663261.5419362383</v>
      </c>
      <c r="W166" s="90">
        <v>15400023.223351292</v>
      </c>
      <c r="X166" s="105">
        <v>1633431.2201996678</v>
      </c>
      <c r="Y166" s="91">
        <v>17033454.443550959</v>
      </c>
      <c r="Z166" s="209">
        <v>-1868498</v>
      </c>
      <c r="AA166" s="115">
        <f t="shared" si="19"/>
        <v>15164956.443550959</v>
      </c>
      <c r="AB166" s="109">
        <v>-1815981.3803699994</v>
      </c>
      <c r="AC166" s="110">
        <v>13348975.063180961</v>
      </c>
      <c r="AD166" s="116">
        <v>723.62248621228991</v>
      </c>
      <c r="AE166" s="86">
        <v>636.96975059316503</v>
      </c>
      <c r="AF166" s="94">
        <v>1</v>
      </c>
      <c r="AG166" s="95">
        <v>35</v>
      </c>
    </row>
    <row r="167" spans="1:33">
      <c r="A167" s="84">
        <v>507</v>
      </c>
      <c r="B167" s="85" t="s">
        <v>399</v>
      </c>
      <c r="C167" s="102">
        <v>7057</v>
      </c>
      <c r="D167" s="87">
        <v>-949619.85016771243</v>
      </c>
      <c r="E167" s="110">
        <v>1558880.5247785586</v>
      </c>
      <c r="F167" s="90">
        <v>609260.67461084621</v>
      </c>
      <c r="G167" s="105">
        <v>1132521.9539467234</v>
      </c>
      <c r="H167" s="91">
        <v>1741782.6285575696</v>
      </c>
      <c r="I167" s="107">
        <v>-56521</v>
      </c>
      <c r="J167" s="96">
        <v>1685261.6285575696</v>
      </c>
      <c r="K167" s="93">
        <v>238.80708921036836</v>
      </c>
      <c r="L167" s="94">
        <v>10</v>
      </c>
      <c r="M167" s="94">
        <v>10</v>
      </c>
      <c r="N167" s="119">
        <f t="shared" si="16"/>
        <v>-254445.03005002253</v>
      </c>
      <c r="O167" s="98">
        <f t="shared" si="17"/>
        <v>-0.13117706686261238</v>
      </c>
      <c r="P167" s="121">
        <f t="shared" si="18"/>
        <v>-34.429515749145935</v>
      </c>
      <c r="R167" s="84">
        <v>507</v>
      </c>
      <c r="S167" s="85" t="s">
        <v>399</v>
      </c>
      <c r="T167" s="102">
        <v>7099</v>
      </c>
      <c r="U167" s="87">
        <v>-811357.4875015961</v>
      </c>
      <c r="V167" s="87">
        <v>1745876.6207233013</v>
      </c>
      <c r="W167" s="90">
        <v>934519.13322170521</v>
      </c>
      <c r="X167" s="105">
        <v>1061708.5253858869</v>
      </c>
      <c r="Y167" s="91">
        <v>1996227.6586075921</v>
      </c>
      <c r="Z167" s="209">
        <v>-56521</v>
      </c>
      <c r="AA167" s="115">
        <f t="shared" si="19"/>
        <v>1939706.6586075921</v>
      </c>
      <c r="AB167" s="109">
        <v>70409.940480000019</v>
      </c>
      <c r="AC167" s="110">
        <v>2010116.5990875922</v>
      </c>
      <c r="AD167" s="116">
        <v>273.2366049595143</v>
      </c>
      <c r="AE167" s="86">
        <v>283.15489492711538</v>
      </c>
      <c r="AF167" s="94">
        <v>10</v>
      </c>
      <c r="AG167" s="94">
        <v>10</v>
      </c>
    </row>
    <row r="168" spans="1:33">
      <c r="A168" s="84">
        <v>508</v>
      </c>
      <c r="B168" s="85" t="s">
        <v>181</v>
      </c>
      <c r="C168" s="102">
        <v>9270</v>
      </c>
      <c r="D168" s="87">
        <v>-945328.65045822505</v>
      </c>
      <c r="E168" s="110">
        <v>139284.82498618303</v>
      </c>
      <c r="F168" s="90">
        <v>-806043.82547204196</v>
      </c>
      <c r="G168" s="105">
        <v>1019829.2773033574</v>
      </c>
      <c r="H168" s="91">
        <v>213785.45183131541</v>
      </c>
      <c r="I168" s="107">
        <v>-405139</v>
      </c>
      <c r="J168" s="96">
        <v>-191353.54816868459</v>
      </c>
      <c r="K168" s="93">
        <v>-20.642238205899094</v>
      </c>
      <c r="L168" s="94">
        <v>6</v>
      </c>
      <c r="M168" s="94">
        <v>6</v>
      </c>
      <c r="N168" s="119">
        <f t="shared" si="16"/>
        <v>-1544975.7926755401</v>
      </c>
      <c r="O168" s="98">
        <f t="shared" si="17"/>
        <v>-1.1413640688495019</v>
      </c>
      <c r="P168" s="121">
        <f t="shared" si="18"/>
        <v>-166.64830492004597</v>
      </c>
      <c r="R168" s="84">
        <v>508</v>
      </c>
      <c r="S168" s="85" t="s">
        <v>181</v>
      </c>
      <c r="T168" s="102">
        <v>9271</v>
      </c>
      <c r="U168" s="87">
        <v>-1136283.2194244647</v>
      </c>
      <c r="V168" s="87">
        <v>1965067.2179423189</v>
      </c>
      <c r="W168" s="90">
        <v>828783.99851785414</v>
      </c>
      <c r="X168" s="105">
        <v>929977.24598900147</v>
      </c>
      <c r="Y168" s="91">
        <v>1758761.2445068555</v>
      </c>
      <c r="Z168" s="209">
        <v>-405139</v>
      </c>
      <c r="AA168" s="115">
        <f t="shared" si="19"/>
        <v>1353622.2445068555</v>
      </c>
      <c r="AB168" s="109">
        <v>134202.28002000003</v>
      </c>
      <c r="AC168" s="110">
        <v>1487824.5245268554</v>
      </c>
      <c r="AD168" s="116">
        <v>146.00606671414687</v>
      </c>
      <c r="AE168" s="86">
        <v>160.48155803331414</v>
      </c>
      <c r="AF168" s="94">
        <v>6</v>
      </c>
      <c r="AG168" s="94">
        <v>6</v>
      </c>
    </row>
    <row r="169" spans="1:33">
      <c r="A169" s="84">
        <v>529</v>
      </c>
      <c r="B169" s="85" t="s">
        <v>182</v>
      </c>
      <c r="C169" s="102">
        <v>20129</v>
      </c>
      <c r="D169" s="87">
        <v>10524128.476509273</v>
      </c>
      <c r="E169" s="110">
        <v>-546967.26327696186</v>
      </c>
      <c r="F169" s="90">
        <v>9977161.2132323105</v>
      </c>
      <c r="G169" s="105">
        <v>1400771.4246599891</v>
      </c>
      <c r="H169" s="91">
        <v>11377932.6378923</v>
      </c>
      <c r="I169" s="107">
        <v>-860950</v>
      </c>
      <c r="J169" s="96">
        <v>10516982.6378923</v>
      </c>
      <c r="K169" s="93">
        <v>522.4791414323762</v>
      </c>
      <c r="L169" s="94">
        <v>2</v>
      </c>
      <c r="M169" s="94">
        <v>2</v>
      </c>
      <c r="N169" s="119">
        <f t="shared" si="16"/>
        <v>-646990.83221394941</v>
      </c>
      <c r="O169" s="98">
        <f t="shared" si="17"/>
        <v>-5.7953454829178477E-2</v>
      </c>
      <c r="P169" s="121">
        <f t="shared" si="18"/>
        <v>-35.747443402177964</v>
      </c>
      <c r="R169" s="84">
        <v>529</v>
      </c>
      <c r="S169" s="85" t="s">
        <v>182</v>
      </c>
      <c r="T169" s="102">
        <v>19999</v>
      </c>
      <c r="U169" s="87">
        <v>11229305.211105386</v>
      </c>
      <c r="V169" s="87">
        <v>-566233.71631354466</v>
      </c>
      <c r="W169" s="90">
        <v>10663071.494791841</v>
      </c>
      <c r="X169" s="105">
        <v>1361851.9753144083</v>
      </c>
      <c r="Y169" s="91">
        <v>12024923.47010625</v>
      </c>
      <c r="Z169" s="209">
        <v>-860950</v>
      </c>
      <c r="AA169" s="115">
        <f t="shared" si="19"/>
        <v>11163973.47010625</v>
      </c>
      <c r="AB169" s="109">
        <v>-48487.262101499888</v>
      </c>
      <c r="AC169" s="110">
        <v>11115486.20800475</v>
      </c>
      <c r="AD169" s="116">
        <v>558.22658483455416</v>
      </c>
      <c r="AE169" s="86">
        <v>555.80210050526273</v>
      </c>
      <c r="AF169" s="94">
        <v>2</v>
      </c>
      <c r="AG169" s="94">
        <v>2</v>
      </c>
    </row>
    <row r="170" spans="1:33">
      <c r="A170" s="84">
        <v>531</v>
      </c>
      <c r="B170" s="85" t="s">
        <v>183</v>
      </c>
      <c r="C170" s="102">
        <v>4939</v>
      </c>
      <c r="D170" s="87">
        <v>-889963.1274253584</v>
      </c>
      <c r="E170" s="110">
        <v>2043565.7558957848</v>
      </c>
      <c r="F170" s="90">
        <v>1153602.6284704264</v>
      </c>
      <c r="G170" s="105">
        <v>533216.27913008607</v>
      </c>
      <c r="H170" s="91">
        <v>1686818.9076005125</v>
      </c>
      <c r="I170" s="107">
        <v>-305741</v>
      </c>
      <c r="J170" s="96">
        <v>1381077.9076005125</v>
      </c>
      <c r="K170" s="93">
        <v>279.62703130198673</v>
      </c>
      <c r="L170" s="94">
        <v>4</v>
      </c>
      <c r="M170" s="94">
        <v>4</v>
      </c>
      <c r="N170" s="119">
        <f t="shared" si="16"/>
        <v>174511.01854866906</v>
      </c>
      <c r="O170" s="98">
        <f t="shared" si="17"/>
        <v>0.1446343506788961</v>
      </c>
      <c r="P170" s="121">
        <f t="shared" si="18"/>
        <v>36.661487795775798</v>
      </c>
      <c r="R170" s="84">
        <v>531</v>
      </c>
      <c r="S170" s="85" t="s">
        <v>183</v>
      </c>
      <c r="T170" s="102">
        <v>4966</v>
      </c>
      <c r="U170" s="87">
        <v>-1072478.8689286937</v>
      </c>
      <c r="V170" s="87">
        <v>2094290.0725636466</v>
      </c>
      <c r="W170" s="90">
        <v>1021811.2036349529</v>
      </c>
      <c r="X170" s="105">
        <v>490496.68541689042</v>
      </c>
      <c r="Y170" s="91">
        <v>1512307.8890518434</v>
      </c>
      <c r="Z170" s="209">
        <v>-305741</v>
      </c>
      <c r="AA170" s="115">
        <f t="shared" si="19"/>
        <v>1206566.8890518434</v>
      </c>
      <c r="AB170" s="109">
        <v>-37730.326769999985</v>
      </c>
      <c r="AC170" s="110">
        <v>1168836.5622818435</v>
      </c>
      <c r="AD170" s="116">
        <v>242.96554350621093</v>
      </c>
      <c r="AE170" s="86">
        <v>235.36781358877235</v>
      </c>
      <c r="AF170" s="94">
        <v>4</v>
      </c>
      <c r="AG170" s="94">
        <v>4</v>
      </c>
    </row>
    <row r="171" spans="1:33">
      <c r="A171" s="84">
        <v>535</v>
      </c>
      <c r="B171" s="85" t="s">
        <v>184</v>
      </c>
      <c r="C171" s="102">
        <v>10378</v>
      </c>
      <c r="D171" s="87">
        <v>9336927.2890219223</v>
      </c>
      <c r="E171" s="110">
        <v>6716661.6970364293</v>
      </c>
      <c r="F171" s="90">
        <v>16053588.986058351</v>
      </c>
      <c r="G171" s="105">
        <v>1237789.7887975925</v>
      </c>
      <c r="H171" s="91">
        <v>17291378.774855942</v>
      </c>
      <c r="I171" s="107">
        <v>-626646</v>
      </c>
      <c r="J171" s="96">
        <v>16664732.774855942</v>
      </c>
      <c r="K171" s="93">
        <v>1605.7749831235249</v>
      </c>
      <c r="L171" s="94">
        <v>17</v>
      </c>
      <c r="M171" s="94">
        <v>17</v>
      </c>
      <c r="N171" s="119">
        <f t="shared" si="16"/>
        <v>283320.23967509717</v>
      </c>
      <c r="O171" s="98">
        <f t="shared" si="17"/>
        <v>1.7295226468818637E-2</v>
      </c>
      <c r="P171" s="121">
        <f t="shared" si="18"/>
        <v>38.775505872630902</v>
      </c>
      <c r="R171" s="84">
        <v>535</v>
      </c>
      <c r="S171" s="85" t="s">
        <v>184</v>
      </c>
      <c r="T171" s="102">
        <v>10454</v>
      </c>
      <c r="U171" s="87">
        <v>9306378.3957943954</v>
      </c>
      <c r="V171" s="87">
        <v>6561318.3776778886</v>
      </c>
      <c r="W171" s="90">
        <v>15867696.773472283</v>
      </c>
      <c r="X171" s="105">
        <v>1140361.7617085613</v>
      </c>
      <c r="Y171" s="91">
        <v>17008058.535180844</v>
      </c>
      <c r="Z171" s="209">
        <v>-626646</v>
      </c>
      <c r="AA171" s="115">
        <f t="shared" si="19"/>
        <v>16381412.535180844</v>
      </c>
      <c r="AB171" s="109">
        <v>-202945.31849999999</v>
      </c>
      <c r="AC171" s="110">
        <v>16178467.216680845</v>
      </c>
      <c r="AD171" s="116">
        <v>1566.999477250894</v>
      </c>
      <c r="AE171" s="86">
        <v>1547.5863034896543</v>
      </c>
      <c r="AF171" s="94">
        <v>17</v>
      </c>
      <c r="AG171" s="94">
        <v>17</v>
      </c>
    </row>
    <row r="172" spans="1:33">
      <c r="A172" s="84">
        <v>536</v>
      </c>
      <c r="B172" s="85" t="s">
        <v>185</v>
      </c>
      <c r="C172" s="102">
        <v>36176</v>
      </c>
      <c r="D172" s="87">
        <v>15303310.119452739</v>
      </c>
      <c r="E172" s="110">
        <v>6210034.5053329607</v>
      </c>
      <c r="F172" s="90">
        <v>21513344.624785699</v>
      </c>
      <c r="G172" s="105">
        <v>1758151.9843241256</v>
      </c>
      <c r="H172" s="91">
        <v>23271496.609109826</v>
      </c>
      <c r="I172" s="107">
        <v>-1066662</v>
      </c>
      <c r="J172" s="96">
        <v>22204834.609109826</v>
      </c>
      <c r="K172" s="93">
        <v>613.80016057910848</v>
      </c>
      <c r="L172" s="94">
        <v>6</v>
      </c>
      <c r="M172" s="94">
        <v>6</v>
      </c>
      <c r="N172" s="119">
        <f t="shared" si="16"/>
        <v>69865.110157288611</v>
      </c>
      <c r="O172" s="98">
        <f t="shared" si="17"/>
        <v>3.1563228564916133E-3</v>
      </c>
      <c r="P172" s="121">
        <f t="shared" si="18"/>
        <v>-7.1488533337744684</v>
      </c>
      <c r="R172" s="84">
        <v>536</v>
      </c>
      <c r="S172" s="85" t="s">
        <v>185</v>
      </c>
      <c r="T172" s="102">
        <v>35647</v>
      </c>
      <c r="U172" s="87">
        <v>15406028.950335838</v>
      </c>
      <c r="V172" s="87">
        <v>6196857.5309272399</v>
      </c>
      <c r="W172" s="90">
        <v>21602886.481263079</v>
      </c>
      <c r="X172" s="105">
        <v>1598745.0176894609</v>
      </c>
      <c r="Y172" s="91">
        <v>23201631.498952538</v>
      </c>
      <c r="Z172" s="209">
        <v>-1066662</v>
      </c>
      <c r="AA172" s="115">
        <f t="shared" si="19"/>
        <v>22134969.498952538</v>
      </c>
      <c r="AB172" s="109">
        <v>162720.47288700007</v>
      </c>
      <c r="AC172" s="110">
        <v>22297689.97183954</v>
      </c>
      <c r="AD172" s="116">
        <v>620.94901391288295</v>
      </c>
      <c r="AE172" s="86">
        <v>625.51378718656656</v>
      </c>
      <c r="AF172" s="94">
        <v>6</v>
      </c>
      <c r="AG172" s="94">
        <v>6</v>
      </c>
    </row>
    <row r="173" spans="1:33">
      <c r="A173" s="84">
        <v>538</v>
      </c>
      <c r="B173" s="85" t="s">
        <v>186</v>
      </c>
      <c r="C173" s="102">
        <v>4659</v>
      </c>
      <c r="D173" s="87">
        <v>2616908.2714234595</v>
      </c>
      <c r="E173" s="110">
        <v>1831201.1691485182</v>
      </c>
      <c r="F173" s="90">
        <v>4448109.4405719778</v>
      </c>
      <c r="G173" s="105">
        <v>411468.06737524323</v>
      </c>
      <c r="H173" s="91">
        <v>4859577.5079472214</v>
      </c>
      <c r="I173" s="107">
        <v>823561</v>
      </c>
      <c r="J173" s="96">
        <v>5683138.5079472214</v>
      </c>
      <c r="K173" s="93">
        <v>1219.8193835473753</v>
      </c>
      <c r="L173" s="94">
        <v>2</v>
      </c>
      <c r="M173" s="94">
        <v>2</v>
      </c>
      <c r="N173" s="119">
        <f t="shared" si="16"/>
        <v>109363.35063944664</v>
      </c>
      <c r="O173" s="98">
        <f t="shared" si="17"/>
        <v>1.9621055308637697E-2</v>
      </c>
      <c r="P173" s="121">
        <f t="shared" si="18"/>
        <v>32.646826080330584</v>
      </c>
      <c r="R173" s="84">
        <v>538</v>
      </c>
      <c r="S173" s="85" t="s">
        <v>186</v>
      </c>
      <c r="T173" s="102">
        <v>4695</v>
      </c>
      <c r="U173" s="87">
        <v>2609206.0859416155</v>
      </c>
      <c r="V173" s="87">
        <v>1757845.6786645274</v>
      </c>
      <c r="W173" s="90">
        <v>4367051.7646061424</v>
      </c>
      <c r="X173" s="105">
        <v>383162.39270163246</v>
      </c>
      <c r="Y173" s="91">
        <v>4750214.1573077748</v>
      </c>
      <c r="Z173" s="209">
        <v>823561</v>
      </c>
      <c r="AA173" s="115">
        <f t="shared" si="19"/>
        <v>5573775.1573077748</v>
      </c>
      <c r="AB173" s="109">
        <v>-1033.4792400000151</v>
      </c>
      <c r="AC173" s="110">
        <v>5572741.6780677745</v>
      </c>
      <c r="AD173" s="116">
        <v>1187.1725574670447</v>
      </c>
      <c r="AE173" s="86">
        <v>1186.9524340932428</v>
      </c>
      <c r="AF173" s="94">
        <v>2</v>
      </c>
      <c r="AG173" s="94">
        <v>2</v>
      </c>
    </row>
    <row r="174" spans="1:33">
      <c r="A174" s="84">
        <v>541</v>
      </c>
      <c r="B174" s="85" t="s">
        <v>187</v>
      </c>
      <c r="C174" s="102">
        <v>8980</v>
      </c>
      <c r="D174" s="87">
        <v>6095195.1308156047</v>
      </c>
      <c r="E174" s="110">
        <v>4610506.3432713011</v>
      </c>
      <c r="F174" s="90">
        <v>10705701.474086907</v>
      </c>
      <c r="G174" s="105">
        <v>1500680.0757150403</v>
      </c>
      <c r="H174" s="91">
        <v>12206381.549801948</v>
      </c>
      <c r="I174" s="107">
        <v>-465422</v>
      </c>
      <c r="J174" s="96">
        <v>11740959.549801948</v>
      </c>
      <c r="K174" s="93">
        <v>1307.4565200224886</v>
      </c>
      <c r="L174" s="94">
        <v>12</v>
      </c>
      <c r="M174" s="94">
        <v>12</v>
      </c>
      <c r="N174" s="119">
        <f t="shared" si="16"/>
        <v>-243967.98046672158</v>
      </c>
      <c r="O174" s="98">
        <f t="shared" si="17"/>
        <v>-2.0356233264703979E-2</v>
      </c>
      <c r="P174" s="121">
        <f t="shared" si="18"/>
        <v>-5.2409093607172963</v>
      </c>
      <c r="R174" s="84">
        <v>541</v>
      </c>
      <c r="S174" s="85" t="s">
        <v>187</v>
      </c>
      <c r="T174" s="102">
        <v>9130</v>
      </c>
      <c r="U174" s="87">
        <v>6417738.9691351429</v>
      </c>
      <c r="V174" s="87">
        <v>4629403.0415882766</v>
      </c>
      <c r="W174" s="90">
        <v>11047142.010723419</v>
      </c>
      <c r="X174" s="105">
        <v>1403207.5195452492</v>
      </c>
      <c r="Y174" s="91">
        <v>12450349.530268669</v>
      </c>
      <c r="Z174" s="209">
        <v>-465422</v>
      </c>
      <c r="AA174" s="115">
        <f t="shared" si="19"/>
        <v>11984927.530268669</v>
      </c>
      <c r="AB174" s="109">
        <v>-59925.126900000003</v>
      </c>
      <c r="AC174" s="110">
        <v>11925002.403368669</v>
      </c>
      <c r="AD174" s="116">
        <v>1312.6974293832059</v>
      </c>
      <c r="AE174" s="86">
        <v>1306.1338886493613</v>
      </c>
      <c r="AF174" s="94">
        <v>12</v>
      </c>
      <c r="AG174" s="94">
        <v>12</v>
      </c>
    </row>
    <row r="175" spans="1:33">
      <c r="A175" s="84">
        <v>543</v>
      </c>
      <c r="B175" s="85" t="s">
        <v>188</v>
      </c>
      <c r="C175" s="102">
        <v>45048</v>
      </c>
      <c r="D175" s="87">
        <v>38570448.679642938</v>
      </c>
      <c r="E175" s="110">
        <v>-254315.67412873948</v>
      </c>
      <c r="F175" s="90">
        <v>38316133.005514197</v>
      </c>
      <c r="G175" s="105">
        <v>2481964.8888698081</v>
      </c>
      <c r="H175" s="91">
        <v>40798097.894384004</v>
      </c>
      <c r="I175" s="107">
        <v>-7856162</v>
      </c>
      <c r="J175" s="96">
        <v>32941935.894384004</v>
      </c>
      <c r="K175" s="93">
        <v>731.26300600213119</v>
      </c>
      <c r="L175" s="94">
        <v>1</v>
      </c>
      <c r="M175" s="95">
        <v>35</v>
      </c>
      <c r="N175" s="119">
        <f t="shared" si="16"/>
        <v>-179954.8643488735</v>
      </c>
      <c r="O175" s="98">
        <f t="shared" si="17"/>
        <v>-5.4331096512486021E-3</v>
      </c>
      <c r="P175" s="121">
        <f t="shared" si="18"/>
        <v>-8.3125384599180734</v>
      </c>
      <c r="R175" s="84">
        <v>543</v>
      </c>
      <c r="S175" s="85" t="s">
        <v>188</v>
      </c>
      <c r="T175" s="102">
        <v>44785</v>
      </c>
      <c r="U175" s="87">
        <v>38740314.345438816</v>
      </c>
      <c r="V175" s="87">
        <v>-209599.54589710652</v>
      </c>
      <c r="W175" s="90">
        <v>38530714.799541712</v>
      </c>
      <c r="X175" s="105">
        <v>2447337.9591911668</v>
      </c>
      <c r="Y175" s="91">
        <v>40978052.758732878</v>
      </c>
      <c r="Z175" s="209">
        <v>-7856162</v>
      </c>
      <c r="AA175" s="115">
        <f t="shared" si="19"/>
        <v>33121890.758732878</v>
      </c>
      <c r="AB175" s="109">
        <v>-380237.01522000018</v>
      </c>
      <c r="AC175" s="110">
        <v>32741653.743512876</v>
      </c>
      <c r="AD175" s="116">
        <v>739.57554446204927</v>
      </c>
      <c r="AE175" s="86">
        <v>731.08526836022941</v>
      </c>
      <c r="AF175" s="94">
        <v>1</v>
      </c>
      <c r="AG175" s="95">
        <v>35</v>
      </c>
    </row>
    <row r="176" spans="1:33">
      <c r="A176" s="84">
        <v>545</v>
      </c>
      <c r="B176" s="85" t="s">
        <v>189</v>
      </c>
      <c r="C176" s="102">
        <v>9554</v>
      </c>
      <c r="D176" s="87">
        <v>12688581.607260127</v>
      </c>
      <c r="E176" s="110">
        <v>3833840.2653121687</v>
      </c>
      <c r="F176" s="90">
        <v>16522421.872572295</v>
      </c>
      <c r="G176" s="105">
        <v>1764721.216605559</v>
      </c>
      <c r="H176" s="91">
        <v>18287143.089177854</v>
      </c>
      <c r="I176" s="107">
        <v>714078</v>
      </c>
      <c r="J176" s="96">
        <v>19001221.089177854</v>
      </c>
      <c r="K176" s="93">
        <v>1988.8236434140522</v>
      </c>
      <c r="L176" s="94">
        <v>15</v>
      </c>
      <c r="M176" s="94">
        <v>15</v>
      </c>
      <c r="N176" s="119">
        <f t="shared" si="16"/>
        <v>578858.94288930669</v>
      </c>
      <c r="O176" s="98">
        <f t="shared" si="17"/>
        <v>3.1421537493004185E-2</v>
      </c>
      <c r="P176" s="121">
        <f t="shared" si="18"/>
        <v>74.016227730802257</v>
      </c>
      <c r="R176" s="84">
        <v>545</v>
      </c>
      <c r="S176" s="85" t="s">
        <v>189</v>
      </c>
      <c r="T176" s="102">
        <v>9621</v>
      </c>
      <c r="U176" s="87">
        <v>12751103.330918487</v>
      </c>
      <c r="V176" s="87">
        <v>3291786.0403096573</v>
      </c>
      <c r="W176" s="90">
        <v>16042889.371228144</v>
      </c>
      <c r="X176" s="105">
        <v>1665394.7750604055</v>
      </c>
      <c r="Y176" s="91">
        <v>17708284.146288548</v>
      </c>
      <c r="Z176" s="209">
        <v>714078</v>
      </c>
      <c r="AA176" s="115">
        <f t="shared" si="19"/>
        <v>18422362.146288548</v>
      </c>
      <c r="AB176" s="109">
        <v>93179.821800000005</v>
      </c>
      <c r="AC176" s="110">
        <v>18515541.968088549</v>
      </c>
      <c r="AD176" s="116">
        <v>1914.8074156832499</v>
      </c>
      <c r="AE176" s="86">
        <v>1924.492461083936</v>
      </c>
      <c r="AF176" s="94">
        <v>15</v>
      </c>
      <c r="AG176" s="94">
        <v>15</v>
      </c>
    </row>
    <row r="177" spans="1:33">
      <c r="A177" s="84">
        <v>560</v>
      </c>
      <c r="B177" s="85" t="s">
        <v>190</v>
      </c>
      <c r="C177" s="102">
        <v>15651</v>
      </c>
      <c r="D177" s="87">
        <v>5978362.0961680543</v>
      </c>
      <c r="E177" s="110">
        <v>6736173.109116083</v>
      </c>
      <c r="F177" s="90">
        <v>12714535.205284137</v>
      </c>
      <c r="G177" s="105">
        <v>1848061.4491230685</v>
      </c>
      <c r="H177" s="91">
        <v>14562596.654407205</v>
      </c>
      <c r="I177" s="107">
        <v>-1416002</v>
      </c>
      <c r="J177" s="96">
        <v>13146594.654407205</v>
      </c>
      <c r="K177" s="93">
        <v>839.98432396698001</v>
      </c>
      <c r="L177" s="94">
        <v>7</v>
      </c>
      <c r="M177" s="94">
        <v>7</v>
      </c>
      <c r="N177" s="119">
        <f t="shared" si="16"/>
        <v>-1402.7031463142484</v>
      </c>
      <c r="O177" s="98">
        <f t="shared" si="17"/>
        <v>-1.0668568818264905E-4</v>
      </c>
      <c r="P177" s="121">
        <f t="shared" si="18"/>
        <v>0.87542374657539312</v>
      </c>
      <c r="R177" s="84">
        <v>560</v>
      </c>
      <c r="S177" s="85" t="s">
        <v>190</v>
      </c>
      <c r="T177" s="102">
        <v>15669</v>
      </c>
      <c r="U177" s="87">
        <v>6265961.0118875448</v>
      </c>
      <c r="V177" s="87">
        <v>6562383.9832777744</v>
      </c>
      <c r="W177" s="90">
        <v>12828344.995165318</v>
      </c>
      <c r="X177" s="105">
        <v>1735654.362388202</v>
      </c>
      <c r="Y177" s="91">
        <v>14563999.357553519</v>
      </c>
      <c r="Z177" s="209">
        <v>-1416002</v>
      </c>
      <c r="AA177" s="115">
        <f t="shared" si="19"/>
        <v>13147997.357553519</v>
      </c>
      <c r="AB177" s="109">
        <v>401262.48359700013</v>
      </c>
      <c r="AC177" s="110">
        <v>13549259.841150519</v>
      </c>
      <c r="AD177" s="116">
        <v>839.10890022040462</v>
      </c>
      <c r="AE177" s="86">
        <v>864.71758511395228</v>
      </c>
      <c r="AF177" s="94">
        <v>7</v>
      </c>
      <c r="AG177" s="94">
        <v>7</v>
      </c>
    </row>
    <row r="178" spans="1:33">
      <c r="A178" s="84">
        <v>561</v>
      </c>
      <c r="B178" s="85" t="s">
        <v>191</v>
      </c>
      <c r="C178" s="102">
        <v>1304</v>
      </c>
      <c r="D178" s="87">
        <v>1359388.083908062</v>
      </c>
      <c r="E178" s="110">
        <v>533217.13427080831</v>
      </c>
      <c r="F178" s="90">
        <v>1892605.2181788702</v>
      </c>
      <c r="G178" s="105">
        <v>277771.26496432006</v>
      </c>
      <c r="H178" s="91">
        <v>2170376.4831431904</v>
      </c>
      <c r="I178" s="107">
        <v>-250211</v>
      </c>
      <c r="J178" s="96">
        <v>1920165.4831431904</v>
      </c>
      <c r="K178" s="93">
        <v>1472.5195422877227</v>
      </c>
      <c r="L178" s="94">
        <v>2</v>
      </c>
      <c r="M178" s="94">
        <v>2</v>
      </c>
      <c r="N178" s="119">
        <f t="shared" si="16"/>
        <v>-98639.244866017718</v>
      </c>
      <c r="O178" s="98">
        <f t="shared" si="17"/>
        <v>-4.886022085122034E-2</v>
      </c>
      <c r="P178" s="121">
        <f t="shared" si="18"/>
        <v>-62.693178631827095</v>
      </c>
      <c r="R178" s="84">
        <v>561</v>
      </c>
      <c r="S178" s="85" t="s">
        <v>191</v>
      </c>
      <c r="T178" s="102">
        <v>1315</v>
      </c>
      <c r="U178" s="87">
        <v>1571245.2553536706</v>
      </c>
      <c r="V178" s="87">
        <v>433005.91615647695</v>
      </c>
      <c r="W178" s="90">
        <v>2004251.1715101474</v>
      </c>
      <c r="X178" s="105">
        <v>264764.55649906059</v>
      </c>
      <c r="Y178" s="91">
        <v>2269015.7280092081</v>
      </c>
      <c r="Z178" s="209">
        <v>-250211</v>
      </c>
      <c r="AA178" s="115">
        <f t="shared" si="19"/>
        <v>2018804.7280092081</v>
      </c>
      <c r="AB178" s="109">
        <v>-858154.48764000018</v>
      </c>
      <c r="AC178" s="110">
        <v>1160650.2403692079</v>
      </c>
      <c r="AD178" s="116">
        <v>1535.2127209195498</v>
      </c>
      <c r="AE178" s="86">
        <v>882.62375693475883</v>
      </c>
      <c r="AF178" s="94">
        <v>2</v>
      </c>
      <c r="AG178" s="94">
        <v>2</v>
      </c>
    </row>
    <row r="179" spans="1:33">
      <c r="A179" s="84">
        <v>562</v>
      </c>
      <c r="B179" s="85" t="s">
        <v>192</v>
      </c>
      <c r="C179" s="102">
        <v>8869</v>
      </c>
      <c r="D179" s="87">
        <v>1749829.8658401635</v>
      </c>
      <c r="E179" s="110">
        <v>3345681.0237009129</v>
      </c>
      <c r="F179" s="90">
        <v>5095510.8895410765</v>
      </c>
      <c r="G179" s="105">
        <v>1068449.8568136189</v>
      </c>
      <c r="H179" s="91">
        <v>6163960.7463546954</v>
      </c>
      <c r="I179" s="107">
        <v>-208989</v>
      </c>
      <c r="J179" s="96">
        <v>5954971.7463546954</v>
      </c>
      <c r="K179" s="93">
        <v>671.43666099387701</v>
      </c>
      <c r="L179" s="94">
        <v>6</v>
      </c>
      <c r="M179" s="94">
        <v>6</v>
      </c>
      <c r="N179" s="119">
        <f t="shared" si="16"/>
        <v>144537.03533599526</v>
      </c>
      <c r="O179" s="98">
        <f t="shared" si="17"/>
        <v>2.4875425424177023E-2</v>
      </c>
      <c r="P179" s="121">
        <f t="shared" si="18"/>
        <v>14.073304164065917</v>
      </c>
      <c r="R179" s="84">
        <v>562</v>
      </c>
      <c r="S179" s="85" t="s">
        <v>192</v>
      </c>
      <c r="T179" s="102">
        <v>8839</v>
      </c>
      <c r="U179" s="87">
        <v>1691109.0357129253</v>
      </c>
      <c r="V179" s="87">
        <v>3340439.2049294207</v>
      </c>
      <c r="W179" s="90">
        <v>5031548.2406423464</v>
      </c>
      <c r="X179" s="105">
        <v>987875.47037635336</v>
      </c>
      <c r="Y179" s="91">
        <v>6019423.7110187002</v>
      </c>
      <c r="Z179" s="209">
        <v>-208989</v>
      </c>
      <c r="AA179" s="115">
        <f t="shared" si="19"/>
        <v>5810434.7110187002</v>
      </c>
      <c r="AB179" s="109">
        <v>-216694.34292150009</v>
      </c>
      <c r="AC179" s="110">
        <v>5593740.3680972001</v>
      </c>
      <c r="AD179" s="116">
        <v>657.3633568298111</v>
      </c>
      <c r="AE179" s="86">
        <v>632.84764884004983</v>
      </c>
      <c r="AF179" s="94">
        <v>6</v>
      </c>
      <c r="AG179" s="94">
        <v>6</v>
      </c>
    </row>
    <row r="180" spans="1:33">
      <c r="A180" s="84">
        <v>563</v>
      </c>
      <c r="B180" s="85" t="s">
        <v>193</v>
      </c>
      <c r="C180" s="102">
        <v>6912</v>
      </c>
      <c r="D180" s="87">
        <v>1469008.9884439795</v>
      </c>
      <c r="E180" s="110">
        <v>3361778.0819182266</v>
      </c>
      <c r="F180" s="90">
        <v>4830787.0703622065</v>
      </c>
      <c r="G180" s="105">
        <v>785102.61097317841</v>
      </c>
      <c r="H180" s="91">
        <v>5615889.681335385</v>
      </c>
      <c r="I180" s="107">
        <v>-226406</v>
      </c>
      <c r="J180" s="96">
        <v>5389483.681335385</v>
      </c>
      <c r="K180" s="93">
        <v>779.72854185986478</v>
      </c>
      <c r="L180" s="94">
        <v>17</v>
      </c>
      <c r="M180" s="94">
        <v>17</v>
      </c>
      <c r="N180" s="119">
        <f t="shared" si="16"/>
        <v>-20560.645551746711</v>
      </c>
      <c r="O180" s="98">
        <f t="shared" si="17"/>
        <v>-3.8004578723252413E-3</v>
      </c>
      <c r="P180" s="121">
        <f t="shared" si="18"/>
        <v>4.4284090299519221</v>
      </c>
      <c r="R180" s="84">
        <v>563</v>
      </c>
      <c r="S180" s="85" t="s">
        <v>193</v>
      </c>
      <c r="T180" s="102">
        <v>6978</v>
      </c>
      <c r="U180" s="87">
        <v>1651173.0363302783</v>
      </c>
      <c r="V180" s="87">
        <v>3265041.1498580179</v>
      </c>
      <c r="W180" s="90">
        <v>4916214.1861882964</v>
      </c>
      <c r="X180" s="105">
        <v>720236.1406988356</v>
      </c>
      <c r="Y180" s="91">
        <v>5636450.3268871317</v>
      </c>
      <c r="Z180" s="209">
        <v>-226406</v>
      </c>
      <c r="AA180" s="115">
        <f t="shared" si="19"/>
        <v>5410044.3268871317</v>
      </c>
      <c r="AB180" s="109">
        <v>129618.29952000009</v>
      </c>
      <c r="AC180" s="110">
        <v>5539662.6264071316</v>
      </c>
      <c r="AD180" s="116">
        <v>775.30013282991285</v>
      </c>
      <c r="AE180" s="86">
        <v>793.87541221082427</v>
      </c>
      <c r="AF180" s="94">
        <v>17</v>
      </c>
      <c r="AG180" s="94">
        <v>17</v>
      </c>
    </row>
    <row r="181" spans="1:33">
      <c r="A181" s="84">
        <v>564</v>
      </c>
      <c r="B181" s="85" t="s">
        <v>194</v>
      </c>
      <c r="C181" s="102">
        <v>216152</v>
      </c>
      <c r="D181" s="87">
        <v>82480027.825645745</v>
      </c>
      <c r="E181" s="110">
        <v>41372826.627221569</v>
      </c>
      <c r="F181" s="90">
        <v>123852854.45286731</v>
      </c>
      <c r="G181" s="105">
        <v>19287193.528433032</v>
      </c>
      <c r="H181" s="91">
        <v>143140047.98130035</v>
      </c>
      <c r="I181" s="107">
        <v>4520739</v>
      </c>
      <c r="J181" s="96">
        <v>147660786.98130035</v>
      </c>
      <c r="K181" s="93">
        <v>683.13403059560108</v>
      </c>
      <c r="L181" s="94">
        <v>17</v>
      </c>
      <c r="M181" s="94">
        <v>17</v>
      </c>
      <c r="N181" s="119">
        <f t="shared" si="16"/>
        <v>6630586.4897885323</v>
      </c>
      <c r="O181" s="98">
        <f t="shared" si="17"/>
        <v>4.7015365976081178E-2</v>
      </c>
      <c r="P181" s="121">
        <f t="shared" si="18"/>
        <v>26.057996194964517</v>
      </c>
      <c r="R181" s="84">
        <v>564</v>
      </c>
      <c r="S181" s="85" t="s">
        <v>194</v>
      </c>
      <c r="T181" s="102">
        <v>214633</v>
      </c>
      <c r="U181" s="87">
        <v>83470870.136217743</v>
      </c>
      <c r="V181" s="87">
        <v>34864558.184179351</v>
      </c>
      <c r="W181" s="90">
        <v>118335428.32039709</v>
      </c>
      <c r="X181" s="105">
        <v>18174033.171114724</v>
      </c>
      <c r="Y181" s="91">
        <v>136509461.49151182</v>
      </c>
      <c r="Z181" s="209">
        <v>4520739</v>
      </c>
      <c r="AA181" s="115">
        <f t="shared" si="19"/>
        <v>141030200.49151182</v>
      </c>
      <c r="AB181" s="109">
        <v>-14657154.714727499</v>
      </c>
      <c r="AC181" s="110">
        <v>126373045.77678433</v>
      </c>
      <c r="AD181" s="116">
        <v>657.07603440063656</v>
      </c>
      <c r="AE181" s="86">
        <v>588.78665338873486</v>
      </c>
      <c r="AF181" s="94">
        <v>17</v>
      </c>
      <c r="AG181" s="94">
        <v>17</v>
      </c>
    </row>
    <row r="182" spans="1:33">
      <c r="A182" s="84">
        <v>576</v>
      </c>
      <c r="B182" s="85" t="s">
        <v>195</v>
      </c>
      <c r="C182" s="102">
        <v>2676</v>
      </c>
      <c r="D182" s="87">
        <v>620840.83173385274</v>
      </c>
      <c r="E182" s="110">
        <v>852584.74919764523</v>
      </c>
      <c r="F182" s="90">
        <v>1473425.580931498</v>
      </c>
      <c r="G182" s="105">
        <v>493033.59941564314</v>
      </c>
      <c r="H182" s="91">
        <v>1966459.1803471411</v>
      </c>
      <c r="I182" s="107">
        <v>-126440</v>
      </c>
      <c r="J182" s="96">
        <v>1840019.1803471411</v>
      </c>
      <c r="K182" s="93">
        <v>687.60059056320665</v>
      </c>
      <c r="L182" s="94">
        <v>7</v>
      </c>
      <c r="M182" s="94">
        <v>7</v>
      </c>
      <c r="N182" s="119">
        <f t="shared" si="16"/>
        <v>-69823.345231821295</v>
      </c>
      <c r="O182" s="98">
        <f t="shared" si="17"/>
        <v>-3.6559739505567131E-2</v>
      </c>
      <c r="P182" s="121">
        <f t="shared" si="18"/>
        <v>-13.001950001343062</v>
      </c>
      <c r="R182" s="84">
        <v>576</v>
      </c>
      <c r="S182" s="85" t="s">
        <v>195</v>
      </c>
      <c r="T182" s="102">
        <v>2726</v>
      </c>
      <c r="U182" s="87">
        <v>723554.9403754361</v>
      </c>
      <c r="V182" s="87">
        <v>849069.29348858469</v>
      </c>
      <c r="W182" s="90">
        <v>1572624.2338640208</v>
      </c>
      <c r="X182" s="105">
        <v>463658.29171494168</v>
      </c>
      <c r="Y182" s="91">
        <v>2036282.5255789624</v>
      </c>
      <c r="Z182" s="209">
        <v>-126440</v>
      </c>
      <c r="AA182" s="115">
        <f t="shared" si="19"/>
        <v>1909842.5255789624</v>
      </c>
      <c r="AB182" s="109">
        <v>-53340.864000000001</v>
      </c>
      <c r="AC182" s="110">
        <v>1856501.6615789623</v>
      </c>
      <c r="AD182" s="116">
        <v>700.60254056454971</v>
      </c>
      <c r="AE182" s="86">
        <v>681.03509228868757</v>
      </c>
      <c r="AF182" s="94">
        <v>7</v>
      </c>
      <c r="AG182" s="94">
        <v>7</v>
      </c>
    </row>
    <row r="183" spans="1:33">
      <c r="A183" s="84">
        <v>577</v>
      </c>
      <c r="B183" s="85" t="s">
        <v>196</v>
      </c>
      <c r="C183" s="102">
        <v>11221</v>
      </c>
      <c r="D183" s="87">
        <v>6964942.7910826094</v>
      </c>
      <c r="E183" s="110">
        <v>3192275.3706699768</v>
      </c>
      <c r="F183" s="90">
        <v>10157218.161752585</v>
      </c>
      <c r="G183" s="105">
        <v>818856.50184525666</v>
      </c>
      <c r="H183" s="91">
        <v>10976074.663597843</v>
      </c>
      <c r="I183" s="107">
        <v>637504</v>
      </c>
      <c r="J183" s="96">
        <v>11613578.663597843</v>
      </c>
      <c r="K183" s="93">
        <v>1034.9860675160719</v>
      </c>
      <c r="L183" s="94">
        <v>2</v>
      </c>
      <c r="M183" s="94">
        <v>2</v>
      </c>
      <c r="N183" s="119">
        <f t="shared" si="16"/>
        <v>888016.25358967483</v>
      </c>
      <c r="O183" s="98">
        <f t="shared" si="17"/>
        <v>8.2794376615724585E-2</v>
      </c>
      <c r="P183" s="121">
        <f t="shared" si="18"/>
        <v>80.414831310289742</v>
      </c>
      <c r="R183" s="84">
        <v>577</v>
      </c>
      <c r="S183" s="85" t="s">
        <v>196</v>
      </c>
      <c r="T183" s="102">
        <v>11236</v>
      </c>
      <c r="U183" s="87">
        <v>6951889.1988680828</v>
      </c>
      <c r="V183" s="87">
        <v>2366145.1514926753</v>
      </c>
      <c r="W183" s="90">
        <v>9318034.3503607586</v>
      </c>
      <c r="X183" s="105">
        <v>770024.05964741006</v>
      </c>
      <c r="Y183" s="91">
        <v>10088058.410008168</v>
      </c>
      <c r="Z183" s="209">
        <v>637504</v>
      </c>
      <c r="AA183" s="115">
        <f t="shared" si="19"/>
        <v>10725562.410008168</v>
      </c>
      <c r="AB183" s="109">
        <v>127984.73556</v>
      </c>
      <c r="AC183" s="110">
        <v>10853547.145568168</v>
      </c>
      <c r="AD183" s="116">
        <v>954.57123620578216</v>
      </c>
      <c r="AE183" s="86">
        <v>965.96183210823847</v>
      </c>
      <c r="AF183" s="94">
        <v>2</v>
      </c>
      <c r="AG183" s="94">
        <v>2</v>
      </c>
    </row>
    <row r="184" spans="1:33">
      <c r="A184" s="84">
        <v>578</v>
      </c>
      <c r="B184" s="85" t="s">
        <v>197</v>
      </c>
      <c r="C184" s="102">
        <v>2990</v>
      </c>
      <c r="D184" s="87">
        <v>213257.38490242185</v>
      </c>
      <c r="E184" s="110">
        <v>1738201.4769602192</v>
      </c>
      <c r="F184" s="90">
        <v>1951458.8618626411</v>
      </c>
      <c r="G184" s="105">
        <v>482484.24340572982</v>
      </c>
      <c r="H184" s="91">
        <v>2433943.1052683708</v>
      </c>
      <c r="I184" s="107">
        <v>187114</v>
      </c>
      <c r="J184" s="96">
        <v>2621057.1052683708</v>
      </c>
      <c r="K184" s="93">
        <v>876.60772751450531</v>
      </c>
      <c r="L184" s="94">
        <v>18</v>
      </c>
      <c r="M184" s="94">
        <v>18</v>
      </c>
      <c r="N184" s="119">
        <f t="shared" si="16"/>
        <v>-40614.200635885354</v>
      </c>
      <c r="O184" s="98">
        <f t="shared" si="17"/>
        <v>-1.5258909146968239E-2</v>
      </c>
      <c r="P184" s="121">
        <f t="shared" si="18"/>
        <v>0.19307295268242797</v>
      </c>
      <c r="R184" s="84">
        <v>578</v>
      </c>
      <c r="S184" s="85" t="s">
        <v>197</v>
      </c>
      <c r="T184" s="102">
        <v>3037</v>
      </c>
      <c r="U184" s="87">
        <v>287445.42045970238</v>
      </c>
      <c r="V184" s="87">
        <v>1738636.3095867978</v>
      </c>
      <c r="W184" s="90">
        <v>2026081.7300465002</v>
      </c>
      <c r="X184" s="105">
        <v>448475.57585775619</v>
      </c>
      <c r="Y184" s="91">
        <v>2474557.3059042562</v>
      </c>
      <c r="Z184" s="209">
        <v>187114</v>
      </c>
      <c r="AA184" s="115">
        <f t="shared" si="19"/>
        <v>2661671.3059042562</v>
      </c>
      <c r="AB184" s="109">
        <v>260703.47280000005</v>
      </c>
      <c r="AC184" s="110">
        <v>2922374.7787042563</v>
      </c>
      <c r="AD184" s="116">
        <v>876.41465456182289</v>
      </c>
      <c r="AE184" s="86">
        <v>962.25708880614297</v>
      </c>
      <c r="AF184" s="94">
        <v>18</v>
      </c>
      <c r="AG184" s="94">
        <v>18</v>
      </c>
    </row>
    <row r="185" spans="1:33">
      <c r="A185" s="84">
        <v>580</v>
      </c>
      <c r="B185" s="85" t="s">
        <v>198</v>
      </c>
      <c r="C185" s="102">
        <v>4300</v>
      </c>
      <c r="D185" s="87">
        <v>-425130.23331629462</v>
      </c>
      <c r="E185" s="110">
        <v>2153326.705614455</v>
      </c>
      <c r="F185" s="90">
        <v>1728196.4722981604</v>
      </c>
      <c r="G185" s="105">
        <v>775989.98996116826</v>
      </c>
      <c r="H185" s="91">
        <v>2504186.4622593289</v>
      </c>
      <c r="I185" s="107">
        <v>-281401</v>
      </c>
      <c r="J185" s="96">
        <v>2222785.4622593289</v>
      </c>
      <c r="K185" s="93">
        <v>516.92685168821606</v>
      </c>
      <c r="L185" s="94">
        <v>9</v>
      </c>
      <c r="M185" s="94">
        <v>9</v>
      </c>
      <c r="N185" s="119">
        <f t="shared" si="16"/>
        <v>-22881.257266752888</v>
      </c>
      <c r="O185" s="98">
        <f t="shared" si="17"/>
        <v>-1.0189070830413195E-2</v>
      </c>
      <c r="P185" s="121">
        <f t="shared" si="18"/>
        <v>2.5735031939234432</v>
      </c>
      <c r="R185" s="84">
        <v>580</v>
      </c>
      <c r="S185" s="85" t="s">
        <v>198</v>
      </c>
      <c r="T185" s="102">
        <v>4366</v>
      </c>
      <c r="U185" s="87">
        <v>-393828.79010475846</v>
      </c>
      <c r="V185" s="87">
        <v>2195188.8195672454</v>
      </c>
      <c r="W185" s="90">
        <v>1801360.029462487</v>
      </c>
      <c r="X185" s="105">
        <v>725707.69006359496</v>
      </c>
      <c r="Y185" s="91">
        <v>2527067.7195260818</v>
      </c>
      <c r="Z185" s="209">
        <v>-281401</v>
      </c>
      <c r="AA185" s="115">
        <f t="shared" si="19"/>
        <v>2245666.7195260818</v>
      </c>
      <c r="AB185" s="109">
        <v>25003.529999999992</v>
      </c>
      <c r="AC185" s="110">
        <v>2270670.2495260816</v>
      </c>
      <c r="AD185" s="116">
        <v>514.35334849429262</v>
      </c>
      <c r="AE185" s="86">
        <v>520.08022206277633</v>
      </c>
      <c r="AF185" s="94">
        <v>9</v>
      </c>
      <c r="AG185" s="94">
        <v>9</v>
      </c>
    </row>
    <row r="186" spans="1:33">
      <c r="A186" s="84">
        <v>581</v>
      </c>
      <c r="B186" s="85" t="s">
        <v>199</v>
      </c>
      <c r="C186" s="102">
        <v>6069</v>
      </c>
      <c r="D186" s="87">
        <v>1060008.2529808683</v>
      </c>
      <c r="E186" s="110">
        <v>2343518.5511811101</v>
      </c>
      <c r="F186" s="90">
        <v>3403526.8041619784</v>
      </c>
      <c r="G186" s="105">
        <v>807391.97562991991</v>
      </c>
      <c r="H186" s="91">
        <v>4210918.7797918981</v>
      </c>
      <c r="I186" s="107">
        <v>-297499</v>
      </c>
      <c r="J186" s="96">
        <v>3913419.7797918981</v>
      </c>
      <c r="K186" s="93">
        <v>644.82118632260642</v>
      </c>
      <c r="L186" s="94">
        <v>6</v>
      </c>
      <c r="M186" s="94">
        <v>6</v>
      </c>
      <c r="N186" s="119">
        <f t="shared" si="16"/>
        <v>11441.136496945284</v>
      </c>
      <c r="O186" s="98">
        <f t="shared" si="17"/>
        <v>2.9321371393473418E-3</v>
      </c>
      <c r="P186" s="121">
        <f t="shared" si="18"/>
        <v>7.5553618419673967</v>
      </c>
      <c r="R186" s="84">
        <v>581</v>
      </c>
      <c r="S186" s="85" t="s">
        <v>199</v>
      </c>
      <c r="T186" s="102">
        <v>6123</v>
      </c>
      <c r="U186" s="87">
        <v>1180939.8284116378</v>
      </c>
      <c r="V186" s="87">
        <v>2273800.6119698281</v>
      </c>
      <c r="W186" s="90">
        <v>3454740.4403814659</v>
      </c>
      <c r="X186" s="105">
        <v>744737.2029134864</v>
      </c>
      <c r="Y186" s="91">
        <v>4199477.6432949528</v>
      </c>
      <c r="Z186" s="209">
        <v>-297499</v>
      </c>
      <c r="AA186" s="115">
        <f t="shared" si="19"/>
        <v>3901978.6432949528</v>
      </c>
      <c r="AB186" s="109">
        <v>79102.83441000001</v>
      </c>
      <c r="AC186" s="110">
        <v>3981081.4777049529</v>
      </c>
      <c r="AD186" s="116">
        <v>637.26582448063903</v>
      </c>
      <c r="AE186" s="86">
        <v>650.18479139391684</v>
      </c>
      <c r="AF186" s="94">
        <v>6</v>
      </c>
      <c r="AG186" s="94">
        <v>6</v>
      </c>
    </row>
    <row r="187" spans="1:33">
      <c r="A187" s="84">
        <v>583</v>
      </c>
      <c r="B187" s="85" t="s">
        <v>200</v>
      </c>
      <c r="C187" s="102">
        <v>910</v>
      </c>
      <c r="D187" s="87">
        <v>576173.64901891304</v>
      </c>
      <c r="E187" s="110">
        <v>-8120.490366398355</v>
      </c>
      <c r="F187" s="90">
        <v>568053.15865251468</v>
      </c>
      <c r="G187" s="105">
        <v>124681.68871278936</v>
      </c>
      <c r="H187" s="91">
        <v>692734.84736530401</v>
      </c>
      <c r="I187" s="107">
        <v>-138613</v>
      </c>
      <c r="J187" s="96">
        <v>554121.84736530401</v>
      </c>
      <c r="K187" s="93">
        <v>608.92510699483955</v>
      </c>
      <c r="L187" s="94">
        <v>19</v>
      </c>
      <c r="M187" s="94">
        <v>19</v>
      </c>
      <c r="N187" s="119">
        <f t="shared" si="16"/>
        <v>-59611.048530635308</v>
      </c>
      <c r="O187" s="98">
        <f t="shared" si="17"/>
        <v>-9.7128651452866852E-2</v>
      </c>
      <c r="P187" s="121">
        <f t="shared" si="18"/>
        <v>-64.027629733164076</v>
      </c>
      <c r="R187" s="84">
        <v>583</v>
      </c>
      <c r="S187" s="85" t="s">
        <v>200</v>
      </c>
      <c r="T187" s="102">
        <v>912</v>
      </c>
      <c r="U187" s="87">
        <v>539959.86708336836</v>
      </c>
      <c r="V187" s="87">
        <v>97517.058400114474</v>
      </c>
      <c r="W187" s="90">
        <v>637476.92548348289</v>
      </c>
      <c r="X187" s="105">
        <v>114868.97041245645</v>
      </c>
      <c r="Y187" s="91">
        <v>752345.89589593932</v>
      </c>
      <c r="Z187" s="209">
        <v>-138613</v>
      </c>
      <c r="AA187" s="115">
        <f t="shared" si="19"/>
        <v>613732.89589593932</v>
      </c>
      <c r="AB187" s="109">
        <v>66842.770199999999</v>
      </c>
      <c r="AC187" s="110">
        <v>680575.66609593935</v>
      </c>
      <c r="AD187" s="116">
        <v>672.95273672800363</v>
      </c>
      <c r="AE187" s="86">
        <v>746.24524791221415</v>
      </c>
      <c r="AF187" s="94">
        <v>19</v>
      </c>
      <c r="AG187" s="94">
        <v>19</v>
      </c>
    </row>
    <row r="188" spans="1:33">
      <c r="A188" s="84">
        <v>584</v>
      </c>
      <c r="B188" s="85" t="s">
        <v>201</v>
      </c>
      <c r="C188" s="102">
        <v>2594</v>
      </c>
      <c r="D188" s="87">
        <v>3093588.1932387478</v>
      </c>
      <c r="E188" s="110">
        <v>1861323.0419039412</v>
      </c>
      <c r="F188" s="90">
        <v>4954911.2351426892</v>
      </c>
      <c r="G188" s="105">
        <v>395993.26597830694</v>
      </c>
      <c r="H188" s="91">
        <v>5350904.5011209957</v>
      </c>
      <c r="I188" s="107">
        <v>347911</v>
      </c>
      <c r="J188" s="96">
        <v>5698815.5011209957</v>
      </c>
      <c r="K188" s="93">
        <v>2196.9219356673075</v>
      </c>
      <c r="L188" s="94">
        <v>16</v>
      </c>
      <c r="M188" s="94">
        <v>16</v>
      </c>
      <c r="N188" s="119">
        <f t="shared" si="16"/>
        <v>97446.131963176653</v>
      </c>
      <c r="O188" s="98">
        <f t="shared" si="17"/>
        <v>1.7396840940312411E-2</v>
      </c>
      <c r="P188" s="121">
        <f t="shared" si="18"/>
        <v>24.164228468774127</v>
      </c>
      <c r="R188" s="84">
        <v>584</v>
      </c>
      <c r="S188" s="85" t="s">
        <v>201</v>
      </c>
      <c r="T188" s="102">
        <v>2578</v>
      </c>
      <c r="U188" s="87">
        <v>3003825.5834341105</v>
      </c>
      <c r="V188" s="87">
        <v>1877742.9066491339</v>
      </c>
      <c r="W188" s="90">
        <v>4881568.4900832446</v>
      </c>
      <c r="X188" s="105">
        <v>371889.87907457416</v>
      </c>
      <c r="Y188" s="91">
        <v>5253458.3691578191</v>
      </c>
      <c r="Z188" s="209">
        <v>347911</v>
      </c>
      <c r="AA188" s="115">
        <f t="shared" si="19"/>
        <v>5601369.3691578191</v>
      </c>
      <c r="AB188" s="109">
        <v>26670.432000000001</v>
      </c>
      <c r="AC188" s="110">
        <v>5628039.8011578191</v>
      </c>
      <c r="AD188" s="116">
        <v>2172.7577071985334</v>
      </c>
      <c r="AE188" s="86">
        <v>2183.1031036298755</v>
      </c>
      <c r="AF188" s="94">
        <v>16</v>
      </c>
      <c r="AG188" s="94">
        <v>16</v>
      </c>
    </row>
    <row r="189" spans="1:33">
      <c r="A189" s="84">
        <v>592</v>
      </c>
      <c r="B189" s="85" t="s">
        <v>203</v>
      </c>
      <c r="C189" s="102">
        <v>3552</v>
      </c>
      <c r="D189" s="87">
        <v>1424102.6677506701</v>
      </c>
      <c r="E189" s="110">
        <v>1827114.5814120595</v>
      </c>
      <c r="F189" s="90">
        <v>3251217.2491627298</v>
      </c>
      <c r="G189" s="105">
        <v>406327.41233305895</v>
      </c>
      <c r="H189" s="91">
        <v>3657544.661495789</v>
      </c>
      <c r="I189" s="107">
        <v>52606</v>
      </c>
      <c r="J189" s="96">
        <v>3710150.661495789</v>
      </c>
      <c r="K189" s="93">
        <v>1044.5243979436343</v>
      </c>
      <c r="L189" s="94">
        <v>13</v>
      </c>
      <c r="M189" s="94">
        <v>13</v>
      </c>
      <c r="N189" s="119">
        <f t="shared" si="16"/>
        <v>17327.413794441149</v>
      </c>
      <c r="O189" s="98">
        <f t="shared" si="17"/>
        <v>4.6921860679973925E-3</v>
      </c>
      <c r="P189" s="121">
        <f t="shared" si="18"/>
        <v>17.599134400434195</v>
      </c>
      <c r="R189" s="84">
        <v>592</v>
      </c>
      <c r="S189" s="85" t="s">
        <v>203</v>
      </c>
      <c r="T189" s="102">
        <v>3596</v>
      </c>
      <c r="U189" s="87">
        <v>1541839.8242557046</v>
      </c>
      <c r="V189" s="87">
        <v>1723362.5409785416</v>
      </c>
      <c r="W189" s="90">
        <v>3265202.3652342465</v>
      </c>
      <c r="X189" s="105">
        <v>375014.88246710127</v>
      </c>
      <c r="Y189" s="91">
        <v>3640217.2477013478</v>
      </c>
      <c r="Z189" s="209">
        <v>52606</v>
      </c>
      <c r="AA189" s="115">
        <f t="shared" si="19"/>
        <v>3692823.2477013478</v>
      </c>
      <c r="AB189" s="109">
        <v>154571.82246</v>
      </c>
      <c r="AC189" s="110">
        <v>3847395.0701613477</v>
      </c>
      <c r="AD189" s="116">
        <v>1026.9252635432001</v>
      </c>
      <c r="AE189" s="86">
        <v>1069.9096413129444</v>
      </c>
      <c r="AF189" s="94">
        <v>13</v>
      </c>
      <c r="AG189" s="94">
        <v>13</v>
      </c>
    </row>
    <row r="190" spans="1:33">
      <c r="A190" s="84">
        <v>593</v>
      </c>
      <c r="B190" s="85" t="s">
        <v>204</v>
      </c>
      <c r="C190" s="102">
        <v>17178</v>
      </c>
      <c r="D190" s="87">
        <v>-914888.5686683869</v>
      </c>
      <c r="E190" s="110">
        <v>7245564.5242624627</v>
      </c>
      <c r="F190" s="90">
        <v>6330675.9555940758</v>
      </c>
      <c r="G190" s="186">
        <v>2213961.1966554299</v>
      </c>
      <c r="H190" s="91">
        <v>8544637.1522495057</v>
      </c>
      <c r="I190" s="107">
        <v>-279519</v>
      </c>
      <c r="J190" s="96">
        <v>8265118.1522495057</v>
      </c>
      <c r="K190" s="93">
        <v>481.14554384966272</v>
      </c>
      <c r="L190" s="94">
        <v>10</v>
      </c>
      <c r="M190" s="94">
        <v>10</v>
      </c>
      <c r="N190" s="119">
        <f t="shared" si="16"/>
        <v>2077717.9795815181</v>
      </c>
      <c r="O190" s="98">
        <f t="shared" si="17"/>
        <v>0.33579822245206625</v>
      </c>
      <c r="P190" s="121">
        <f t="shared" si="18"/>
        <v>118.2481730186957</v>
      </c>
      <c r="R190" s="84">
        <v>593</v>
      </c>
      <c r="S190" s="85" t="s">
        <v>204</v>
      </c>
      <c r="T190" s="102">
        <v>17050</v>
      </c>
      <c r="U190" s="87">
        <v>-2350398.8284241688</v>
      </c>
      <c r="V190" s="87">
        <v>6772492.7976457858</v>
      </c>
      <c r="W190" s="90">
        <v>4422093.9692216171</v>
      </c>
      <c r="X190" s="186">
        <v>2044825.2034463708</v>
      </c>
      <c r="Y190" s="91">
        <v>6466919.1726679876</v>
      </c>
      <c r="Z190" s="209">
        <v>-279519</v>
      </c>
      <c r="AA190" s="115">
        <f t="shared" si="19"/>
        <v>6187400.1726679876</v>
      </c>
      <c r="AB190" s="109">
        <v>-21119.648340000189</v>
      </c>
      <c r="AC190" s="110">
        <v>6166280.5243279878</v>
      </c>
      <c r="AD190" s="116">
        <v>362.89737083096702</v>
      </c>
      <c r="AE190" s="86">
        <v>361.65868177876763</v>
      </c>
      <c r="AF190" s="94">
        <v>10</v>
      </c>
      <c r="AG190" s="94">
        <v>10</v>
      </c>
    </row>
    <row r="191" spans="1:33">
      <c r="A191" s="84">
        <v>595</v>
      </c>
      <c r="B191" s="85" t="s">
        <v>205</v>
      </c>
      <c r="C191" s="102">
        <v>3980</v>
      </c>
      <c r="D191" s="87">
        <v>2285480.0347702526</v>
      </c>
      <c r="E191" s="110">
        <v>2450535.7742107939</v>
      </c>
      <c r="F191" s="90">
        <v>4736015.8089810461</v>
      </c>
      <c r="G191" s="105">
        <v>796726.61720550968</v>
      </c>
      <c r="H191" s="91">
        <v>5532742.426186556</v>
      </c>
      <c r="I191" s="107">
        <v>-13461</v>
      </c>
      <c r="J191" s="96">
        <v>5519281.426186556</v>
      </c>
      <c r="K191" s="93">
        <v>1386.7541271825517</v>
      </c>
      <c r="L191" s="94">
        <v>11</v>
      </c>
      <c r="M191" s="94">
        <v>11</v>
      </c>
      <c r="N191" s="119">
        <f t="shared" si="16"/>
        <v>-54987.95670023188</v>
      </c>
      <c r="O191" s="98">
        <f t="shared" si="17"/>
        <v>-9.8646033987964295E-3</v>
      </c>
      <c r="P191" s="121">
        <f t="shared" si="18"/>
        <v>18.163559324268363</v>
      </c>
      <c r="R191" s="84">
        <v>595</v>
      </c>
      <c r="S191" s="85" t="s">
        <v>205</v>
      </c>
      <c r="T191" s="102">
        <v>4073</v>
      </c>
      <c r="U191" s="87">
        <v>2393911.1530063972</v>
      </c>
      <c r="V191" s="87">
        <v>2447549.3328842949</v>
      </c>
      <c r="W191" s="90">
        <v>4841460.4858906921</v>
      </c>
      <c r="X191" s="105">
        <v>746269.89699609566</v>
      </c>
      <c r="Y191" s="91">
        <v>5587730.3828867879</v>
      </c>
      <c r="Z191" s="209">
        <v>-13461</v>
      </c>
      <c r="AA191" s="115">
        <f t="shared" si="19"/>
        <v>5574269.3828867879</v>
      </c>
      <c r="AB191" s="109">
        <v>82478.310959999973</v>
      </c>
      <c r="AC191" s="110">
        <v>5656747.6938467883</v>
      </c>
      <c r="AD191" s="116">
        <v>1368.5905678582833</v>
      </c>
      <c r="AE191" s="86">
        <v>1388.8405828251382</v>
      </c>
      <c r="AF191" s="94">
        <v>11</v>
      </c>
      <c r="AG191" s="94">
        <v>11</v>
      </c>
    </row>
    <row r="192" spans="1:33">
      <c r="A192" s="84">
        <v>598</v>
      </c>
      <c r="B192" s="85" t="s">
        <v>206</v>
      </c>
      <c r="C192" s="102">
        <v>19576</v>
      </c>
      <c r="D192" s="87">
        <v>4470627.6334829908</v>
      </c>
      <c r="E192" s="110">
        <v>1903127.8840989852</v>
      </c>
      <c r="F192" s="90">
        <v>6373755.517581976</v>
      </c>
      <c r="G192" s="105">
        <v>1775931.8268664251</v>
      </c>
      <c r="H192" s="91">
        <v>8149687.3444484007</v>
      </c>
      <c r="I192" s="107">
        <v>3744515</v>
      </c>
      <c r="J192" s="96">
        <v>11894202.344448401</v>
      </c>
      <c r="K192" s="93">
        <v>607.59104742789134</v>
      </c>
      <c r="L192" s="94">
        <v>15</v>
      </c>
      <c r="M192" s="94">
        <v>15</v>
      </c>
      <c r="N192" s="119">
        <f t="shared" si="16"/>
        <v>1942405.5619447995</v>
      </c>
      <c r="O192" s="98">
        <f t="shared" si="17"/>
        <v>0.19518139330977607</v>
      </c>
      <c r="P192" s="121">
        <f t="shared" si="18"/>
        <v>96.587361548373963</v>
      </c>
      <c r="R192" s="84">
        <v>598</v>
      </c>
      <c r="S192" s="85" t="s">
        <v>206</v>
      </c>
      <c r="T192" s="102">
        <v>19475</v>
      </c>
      <c r="U192" s="87">
        <v>3032089.2188684326</v>
      </c>
      <c r="V192" s="87">
        <v>1540098.8948150375</v>
      </c>
      <c r="W192" s="90">
        <v>4572188.1136834696</v>
      </c>
      <c r="X192" s="105">
        <v>1635093.6688201306</v>
      </c>
      <c r="Y192" s="91">
        <v>6207281.7825036002</v>
      </c>
      <c r="Z192" s="209">
        <v>3744515</v>
      </c>
      <c r="AA192" s="115">
        <f t="shared" si="19"/>
        <v>9951796.7825036012</v>
      </c>
      <c r="AB192" s="109">
        <v>1101988.9122000001</v>
      </c>
      <c r="AC192" s="110">
        <v>11053785.694703601</v>
      </c>
      <c r="AD192" s="116">
        <v>511.00368587951738</v>
      </c>
      <c r="AE192" s="86">
        <v>567.58848239813096</v>
      </c>
      <c r="AF192" s="94">
        <v>15</v>
      </c>
      <c r="AG192" s="94">
        <v>15</v>
      </c>
    </row>
    <row r="193" spans="1:33">
      <c r="A193" s="84">
        <v>599</v>
      </c>
      <c r="B193" s="85" t="s">
        <v>207</v>
      </c>
      <c r="C193" s="102">
        <v>11226</v>
      </c>
      <c r="D193" s="87">
        <v>10804054.249133132</v>
      </c>
      <c r="E193" s="110">
        <v>5289562.6392897498</v>
      </c>
      <c r="F193" s="90">
        <v>16093616.888422882</v>
      </c>
      <c r="G193" s="105">
        <v>1236770.6905917311</v>
      </c>
      <c r="H193" s="91">
        <v>17330387.579014614</v>
      </c>
      <c r="I193" s="107">
        <v>-706735</v>
      </c>
      <c r="J193" s="96">
        <v>16623652.579014614</v>
      </c>
      <c r="K193" s="93">
        <v>1480.8170834682535</v>
      </c>
      <c r="L193" s="94">
        <v>15</v>
      </c>
      <c r="M193" s="94">
        <v>15</v>
      </c>
      <c r="N193" s="119">
        <f t="shared" si="16"/>
        <v>583608.68377044424</v>
      </c>
      <c r="O193" s="98">
        <f t="shared" si="17"/>
        <v>3.6384481712265306E-2</v>
      </c>
      <c r="P193" s="121">
        <f t="shared" si="18"/>
        <v>51.859943580131358</v>
      </c>
      <c r="R193" s="84">
        <v>599</v>
      </c>
      <c r="S193" s="85" t="s">
        <v>207</v>
      </c>
      <c r="T193" s="102">
        <v>11225</v>
      </c>
      <c r="U193" s="87">
        <v>10684391.679266565</v>
      </c>
      <c r="V193" s="87">
        <v>4916762.1387205282</v>
      </c>
      <c r="W193" s="90">
        <v>15601153.817987092</v>
      </c>
      <c r="X193" s="105">
        <v>1145625.0772570784</v>
      </c>
      <c r="Y193" s="91">
        <v>16746778.89524417</v>
      </c>
      <c r="Z193" s="209">
        <v>-706735</v>
      </c>
      <c r="AA193" s="115">
        <f t="shared" si="19"/>
        <v>16040043.89524417</v>
      </c>
      <c r="AB193" s="109">
        <v>-445229.52420000016</v>
      </c>
      <c r="AC193" s="110">
        <v>15594814.37104417</v>
      </c>
      <c r="AD193" s="116">
        <v>1428.9571398881221</v>
      </c>
      <c r="AE193" s="86">
        <v>1389.2930397366745</v>
      </c>
      <c r="AF193" s="94">
        <v>15</v>
      </c>
      <c r="AG193" s="94">
        <v>15</v>
      </c>
    </row>
    <row r="194" spans="1:33">
      <c r="A194" s="84">
        <v>601</v>
      </c>
      <c r="B194" s="85" t="s">
        <v>208</v>
      </c>
      <c r="C194" s="102">
        <v>3692</v>
      </c>
      <c r="D194" s="87">
        <v>2752044.3247940838</v>
      </c>
      <c r="E194" s="110">
        <v>1514417.3023276553</v>
      </c>
      <c r="F194" s="90">
        <v>4266461.6271217391</v>
      </c>
      <c r="G194" s="105">
        <v>656250.16780409613</v>
      </c>
      <c r="H194" s="91">
        <v>4922711.794925835</v>
      </c>
      <c r="I194" s="107">
        <v>332762</v>
      </c>
      <c r="J194" s="96">
        <v>5255473.794925835</v>
      </c>
      <c r="K194" s="93">
        <v>1423.4761091348416</v>
      </c>
      <c r="L194" s="94">
        <v>13</v>
      </c>
      <c r="M194" s="94">
        <v>13</v>
      </c>
      <c r="N194" s="119">
        <f t="shared" si="16"/>
        <v>-215731.11294988357</v>
      </c>
      <c r="O194" s="98">
        <f t="shared" si="17"/>
        <v>-3.943027478999038E-2</v>
      </c>
      <c r="P194" s="121">
        <f t="shared" si="18"/>
        <v>-39.804155073695028</v>
      </c>
      <c r="R194" s="84">
        <v>601</v>
      </c>
      <c r="S194" s="85" t="s">
        <v>208</v>
      </c>
      <c r="T194" s="102">
        <v>3739</v>
      </c>
      <c r="U194" s="87">
        <v>3108071.3474835111</v>
      </c>
      <c r="V194" s="87">
        <v>1416322.5225819668</v>
      </c>
      <c r="W194" s="90">
        <v>4524393.8700654777</v>
      </c>
      <c r="X194" s="105">
        <v>614049.03781024111</v>
      </c>
      <c r="Y194" s="91">
        <v>5138442.9078757185</v>
      </c>
      <c r="Z194" s="209">
        <v>332762</v>
      </c>
      <c r="AA194" s="115">
        <f t="shared" si="19"/>
        <v>5471204.9078757185</v>
      </c>
      <c r="AB194" s="109">
        <v>-50790.50394000001</v>
      </c>
      <c r="AC194" s="110">
        <v>5420414.4039357184</v>
      </c>
      <c r="AD194" s="116">
        <v>1463.2802642085367</v>
      </c>
      <c r="AE194" s="86">
        <v>1449.6962834810693</v>
      </c>
      <c r="AF194" s="94">
        <v>13</v>
      </c>
      <c r="AG194" s="94">
        <v>13</v>
      </c>
    </row>
    <row r="195" spans="1:33">
      <c r="A195" s="84">
        <v>604</v>
      </c>
      <c r="B195" s="85" t="s">
        <v>209</v>
      </c>
      <c r="C195" s="102">
        <v>21042</v>
      </c>
      <c r="D195" s="87">
        <v>18451960.051207043</v>
      </c>
      <c r="E195" s="110">
        <v>-502731.17286466574</v>
      </c>
      <c r="F195" s="90">
        <v>17949228.878342379</v>
      </c>
      <c r="G195" s="105">
        <v>780016.29069546796</v>
      </c>
      <c r="H195" s="91">
        <v>18729245.169037849</v>
      </c>
      <c r="I195" s="107">
        <v>-2441808</v>
      </c>
      <c r="J195" s="96">
        <v>16287437.169037849</v>
      </c>
      <c r="K195" s="93">
        <v>774.04415782900151</v>
      </c>
      <c r="L195" s="94">
        <v>6</v>
      </c>
      <c r="M195" s="94">
        <v>6</v>
      </c>
      <c r="N195" s="119">
        <f t="shared" si="16"/>
        <v>-41713.679748877883</v>
      </c>
      <c r="O195" s="98">
        <f t="shared" si="17"/>
        <v>-2.5545529057303829E-3</v>
      </c>
      <c r="P195" s="121">
        <f t="shared" si="18"/>
        <v>-12.410152664989027</v>
      </c>
      <c r="R195" s="84">
        <v>604</v>
      </c>
      <c r="S195" s="85" t="s">
        <v>209</v>
      </c>
      <c r="T195" s="102">
        <v>20763</v>
      </c>
      <c r="U195" s="87">
        <v>18509708.241449594</v>
      </c>
      <c r="V195" s="87">
        <v>-491212.39215761126</v>
      </c>
      <c r="W195" s="90">
        <v>18018495.849291984</v>
      </c>
      <c r="X195" s="105">
        <v>752462.99949474121</v>
      </c>
      <c r="Y195" s="91">
        <v>18770958.848786727</v>
      </c>
      <c r="Z195" s="209">
        <v>-2441808</v>
      </c>
      <c r="AA195" s="115">
        <f t="shared" si="19"/>
        <v>16329150.848786727</v>
      </c>
      <c r="AB195" s="109">
        <v>-782915.94879150018</v>
      </c>
      <c r="AC195" s="110">
        <v>15546234.899995226</v>
      </c>
      <c r="AD195" s="116">
        <v>786.45431049399053</v>
      </c>
      <c r="AE195" s="86">
        <v>748.74704522444858</v>
      </c>
      <c r="AF195" s="94">
        <v>6</v>
      </c>
      <c r="AG195" s="94">
        <v>6</v>
      </c>
    </row>
    <row r="196" spans="1:33">
      <c r="A196" s="84">
        <v>607</v>
      </c>
      <c r="B196" s="85" t="s">
        <v>210</v>
      </c>
      <c r="C196" s="102">
        <v>3999</v>
      </c>
      <c r="D196" s="87">
        <v>500757.62476187071</v>
      </c>
      <c r="E196" s="110">
        <v>2689263.1685100319</v>
      </c>
      <c r="F196" s="90">
        <v>3190020.7932719025</v>
      </c>
      <c r="G196" s="105">
        <v>718555.8649215597</v>
      </c>
      <c r="H196" s="91">
        <v>3908576.6581934621</v>
      </c>
      <c r="I196" s="107">
        <v>-583010</v>
      </c>
      <c r="J196" s="96">
        <v>3325566.6581934621</v>
      </c>
      <c r="K196" s="93">
        <v>831.59956443947533</v>
      </c>
      <c r="L196" s="94">
        <v>12</v>
      </c>
      <c r="M196" s="94">
        <v>12</v>
      </c>
      <c r="N196" s="119">
        <f t="shared" si="16"/>
        <v>370939.3813951388</v>
      </c>
      <c r="O196" s="98">
        <f t="shared" si="17"/>
        <v>0.12554523689265268</v>
      </c>
      <c r="P196" s="121">
        <f t="shared" si="18"/>
        <v>104.57513609343118</v>
      </c>
      <c r="R196" s="84">
        <v>607</v>
      </c>
      <c r="S196" s="85" t="s">
        <v>210</v>
      </c>
      <c r="T196" s="102">
        <v>4064</v>
      </c>
      <c r="U196" s="87">
        <v>402935.92808935512</v>
      </c>
      <c r="V196" s="87">
        <v>2457774.439054783</v>
      </c>
      <c r="W196" s="90">
        <v>2860710.3671441381</v>
      </c>
      <c r="X196" s="105">
        <v>676926.90965418506</v>
      </c>
      <c r="Y196" s="91">
        <v>3537637.2767983233</v>
      </c>
      <c r="Z196" s="209">
        <v>-583010</v>
      </c>
      <c r="AA196" s="115">
        <f t="shared" si="19"/>
        <v>2954627.2767983233</v>
      </c>
      <c r="AB196" s="109">
        <v>-23995.054289999985</v>
      </c>
      <c r="AC196" s="110">
        <v>2930632.2225083234</v>
      </c>
      <c r="AD196" s="116">
        <v>727.02442834604415</v>
      </c>
      <c r="AE196" s="86">
        <v>721.12013349122128</v>
      </c>
      <c r="AF196" s="94">
        <v>12</v>
      </c>
      <c r="AG196" s="94">
        <v>12</v>
      </c>
    </row>
    <row r="197" spans="1:33">
      <c r="A197" s="84">
        <v>608</v>
      </c>
      <c r="B197" s="85" t="s">
        <v>211</v>
      </c>
      <c r="C197" s="102">
        <v>1931</v>
      </c>
      <c r="D197" s="87">
        <v>121688.07331914594</v>
      </c>
      <c r="E197" s="110">
        <v>1001307.3965814031</v>
      </c>
      <c r="F197" s="90">
        <v>1122995.4699005489</v>
      </c>
      <c r="G197" s="105">
        <v>241636.20558468183</v>
      </c>
      <c r="H197" s="91">
        <v>1364631.6754852307</v>
      </c>
      <c r="I197" s="107">
        <v>380880</v>
      </c>
      <c r="J197" s="96">
        <v>1745511.6754852307</v>
      </c>
      <c r="K197" s="93">
        <v>903.94183090897502</v>
      </c>
      <c r="L197" s="94">
        <v>4</v>
      </c>
      <c r="M197" s="94">
        <v>4</v>
      </c>
      <c r="N197" s="119">
        <f t="shared" si="16"/>
        <v>49138.580881277798</v>
      </c>
      <c r="O197" s="98">
        <f t="shared" si="17"/>
        <v>2.8966847586526966E-2</v>
      </c>
      <c r="P197" s="121">
        <f t="shared" si="18"/>
        <v>30.872816702102682</v>
      </c>
      <c r="R197" s="84">
        <v>608</v>
      </c>
      <c r="S197" s="85" t="s">
        <v>211</v>
      </c>
      <c r="T197" s="102">
        <v>1943</v>
      </c>
      <c r="U197" s="87">
        <v>90517.724495963193</v>
      </c>
      <c r="V197" s="87">
        <v>1003538.4539756188</v>
      </c>
      <c r="W197" s="90">
        <v>1094056.178471582</v>
      </c>
      <c r="X197" s="105">
        <v>221436.91613237094</v>
      </c>
      <c r="Y197" s="91">
        <v>1315493.094603953</v>
      </c>
      <c r="Z197" s="209">
        <v>380880</v>
      </c>
      <c r="AA197" s="115">
        <f t="shared" si="19"/>
        <v>1696373.094603953</v>
      </c>
      <c r="AB197" s="109">
        <v>0</v>
      </c>
      <c r="AC197" s="110">
        <v>1696373.094603953</v>
      </c>
      <c r="AD197" s="116">
        <v>873.06901420687234</v>
      </c>
      <c r="AE197" s="86">
        <v>873.06901420687234</v>
      </c>
      <c r="AF197" s="94">
        <v>4</v>
      </c>
      <c r="AG197" s="94">
        <v>4</v>
      </c>
    </row>
    <row r="198" spans="1:33">
      <c r="A198" s="84">
        <v>609</v>
      </c>
      <c r="B198" s="85" t="s">
        <v>212</v>
      </c>
      <c r="C198" s="102">
        <v>83305</v>
      </c>
      <c r="D198" s="87">
        <v>-672076.29450195655</v>
      </c>
      <c r="E198" s="110">
        <v>20904200.397683982</v>
      </c>
      <c r="F198" s="90">
        <v>20232124.103182025</v>
      </c>
      <c r="G198" s="105">
        <v>8387900.1500752969</v>
      </c>
      <c r="H198" s="91">
        <v>28620024.253257323</v>
      </c>
      <c r="I198" s="107">
        <v>-4074614</v>
      </c>
      <c r="J198" s="96">
        <v>24545410.253257323</v>
      </c>
      <c r="K198" s="93">
        <v>294.64510237389499</v>
      </c>
      <c r="L198" s="94">
        <v>4</v>
      </c>
      <c r="M198" s="94">
        <v>4</v>
      </c>
      <c r="N198" s="119">
        <f t="shared" si="16"/>
        <v>2758734.3681323342</v>
      </c>
      <c r="O198" s="98">
        <f t="shared" si="17"/>
        <v>0.12662484092012771</v>
      </c>
      <c r="P198" s="121">
        <f t="shared" si="18"/>
        <v>32.489832175293316</v>
      </c>
      <c r="R198" s="84">
        <v>609</v>
      </c>
      <c r="S198" s="85" t="s">
        <v>212</v>
      </c>
      <c r="T198" s="102">
        <v>83106</v>
      </c>
      <c r="U198" s="87">
        <v>-3256055.6772813052</v>
      </c>
      <c r="V198" s="87">
        <v>21356659.795363437</v>
      </c>
      <c r="W198" s="90">
        <v>18100604.118082132</v>
      </c>
      <c r="X198" s="105">
        <v>7760685.7670428576</v>
      </c>
      <c r="Y198" s="91">
        <v>25861289.885124989</v>
      </c>
      <c r="Z198" s="209">
        <v>-4074614</v>
      </c>
      <c r="AA198" s="115">
        <f t="shared" si="19"/>
        <v>21786675.885124989</v>
      </c>
      <c r="AB198" s="109">
        <v>-2907150.8484134981</v>
      </c>
      <c r="AC198" s="110">
        <v>18879525.036711492</v>
      </c>
      <c r="AD198" s="116">
        <v>262.15527019860167</v>
      </c>
      <c r="AE198" s="86">
        <v>227.17403119764506</v>
      </c>
      <c r="AF198" s="94">
        <v>4</v>
      </c>
      <c r="AG198" s="94">
        <v>4</v>
      </c>
    </row>
    <row r="199" spans="1:33">
      <c r="A199" s="84">
        <v>611</v>
      </c>
      <c r="B199" s="85" t="s">
        <v>213</v>
      </c>
      <c r="C199" s="102">
        <v>4961</v>
      </c>
      <c r="D199" s="87">
        <v>3061935.0671151024</v>
      </c>
      <c r="E199" s="110">
        <v>851226.0964724645</v>
      </c>
      <c r="F199" s="90">
        <v>3913161.1635875669</v>
      </c>
      <c r="G199" s="105">
        <v>414581.80323577009</v>
      </c>
      <c r="H199" s="91">
        <v>4327742.9668233367</v>
      </c>
      <c r="I199" s="107">
        <v>-1344074</v>
      </c>
      <c r="J199" s="96">
        <v>2983668.9668233367</v>
      </c>
      <c r="K199" s="93">
        <v>601.42490764429283</v>
      </c>
      <c r="L199" s="94">
        <v>1</v>
      </c>
      <c r="M199" s="95">
        <v>35</v>
      </c>
      <c r="N199" s="119">
        <f t="shared" si="16"/>
        <v>-455226.27095428761</v>
      </c>
      <c r="O199" s="98">
        <f t="shared" si="17"/>
        <v>-0.13237573100612282</v>
      </c>
      <c r="P199" s="121">
        <f t="shared" si="18"/>
        <v>-90.088311293496076</v>
      </c>
      <c r="R199" s="84">
        <v>611</v>
      </c>
      <c r="S199" s="85" t="s">
        <v>213</v>
      </c>
      <c r="T199" s="102">
        <v>4973</v>
      </c>
      <c r="U199" s="87">
        <v>3297943.5456878766</v>
      </c>
      <c r="V199" s="87">
        <v>1085721.566498236</v>
      </c>
      <c r="W199" s="90">
        <v>4383665.1121861124</v>
      </c>
      <c r="X199" s="105">
        <v>399304.12559151137</v>
      </c>
      <c r="Y199" s="91">
        <v>4782969.2377776243</v>
      </c>
      <c r="Z199" s="209">
        <v>-1344074</v>
      </c>
      <c r="AA199" s="115">
        <f t="shared" si="19"/>
        <v>3438895.2377776243</v>
      </c>
      <c r="AB199" s="109">
        <v>24553.466460000025</v>
      </c>
      <c r="AC199" s="110">
        <v>3463448.7042376241</v>
      </c>
      <c r="AD199" s="116">
        <v>691.51321893778891</v>
      </c>
      <c r="AE199" s="86">
        <v>696.45057394683772</v>
      </c>
      <c r="AF199" s="94">
        <v>1</v>
      </c>
      <c r="AG199" s="95">
        <v>35</v>
      </c>
    </row>
    <row r="200" spans="1:33">
      <c r="A200" s="84">
        <v>614</v>
      </c>
      <c r="B200" s="85" t="s">
        <v>214</v>
      </c>
      <c r="C200" s="102">
        <v>2878</v>
      </c>
      <c r="D200" s="87">
        <v>1262533.1426740291</v>
      </c>
      <c r="E200" s="110">
        <v>1547610.7966091498</v>
      </c>
      <c r="F200" s="90">
        <v>2810143.9392831791</v>
      </c>
      <c r="G200" s="105">
        <v>612624.7417727632</v>
      </c>
      <c r="H200" s="91">
        <v>3422768.6810559426</v>
      </c>
      <c r="I200" s="107">
        <v>425069</v>
      </c>
      <c r="J200" s="96">
        <v>3847837.6810559426</v>
      </c>
      <c r="K200" s="93">
        <v>1336.9832109297924</v>
      </c>
      <c r="L200" s="94">
        <v>19</v>
      </c>
      <c r="M200" s="94">
        <v>19</v>
      </c>
      <c r="N200" s="119">
        <f t="shared" si="16"/>
        <v>74390.994767083786</v>
      </c>
      <c r="O200" s="98">
        <f t="shared" si="17"/>
        <v>1.971433571259661E-2</v>
      </c>
      <c r="P200" s="121">
        <f t="shared" si="18"/>
        <v>46.033266937709413</v>
      </c>
      <c r="R200" s="84">
        <v>614</v>
      </c>
      <c r="S200" s="85" t="s">
        <v>214</v>
      </c>
      <c r="T200" s="102">
        <v>2923</v>
      </c>
      <c r="U200" s="87">
        <v>1318535.6276947032</v>
      </c>
      <c r="V200" s="87">
        <v>1455919.989889754</v>
      </c>
      <c r="W200" s="90">
        <v>2774455.6175844572</v>
      </c>
      <c r="X200" s="105">
        <v>573922.06870440149</v>
      </c>
      <c r="Y200" s="91">
        <v>3348377.6862888588</v>
      </c>
      <c r="Z200" s="209">
        <v>425069</v>
      </c>
      <c r="AA200" s="115">
        <f t="shared" si="19"/>
        <v>3773446.6862888588</v>
      </c>
      <c r="AB200" s="109">
        <v>-4533.9734400000016</v>
      </c>
      <c r="AC200" s="110">
        <v>3768912.7128488589</v>
      </c>
      <c r="AD200" s="116">
        <v>1290.949943992083</v>
      </c>
      <c r="AE200" s="86">
        <v>1289.3988069958464</v>
      </c>
      <c r="AF200" s="94">
        <v>19</v>
      </c>
      <c r="AG200" s="94">
        <v>19</v>
      </c>
    </row>
    <row r="201" spans="1:33">
      <c r="A201" s="84">
        <v>615</v>
      </c>
      <c r="B201" s="85" t="s">
        <v>215</v>
      </c>
      <c r="C201" s="102">
        <v>7304</v>
      </c>
      <c r="D201" s="87">
        <v>10846238.431806348</v>
      </c>
      <c r="E201" s="110">
        <v>4126572.5123593463</v>
      </c>
      <c r="F201" s="90">
        <v>14972810.944165695</v>
      </c>
      <c r="G201" s="105">
        <v>1123167.9732189814</v>
      </c>
      <c r="H201" s="91">
        <v>16095978.917384677</v>
      </c>
      <c r="I201" s="107">
        <v>129934</v>
      </c>
      <c r="J201" s="96">
        <v>16225912.917384677</v>
      </c>
      <c r="K201" s="93">
        <v>2221.5105308577049</v>
      </c>
      <c r="L201" s="94">
        <v>17</v>
      </c>
      <c r="M201" s="94">
        <v>17</v>
      </c>
      <c r="N201" s="119">
        <f t="shared" si="16"/>
        <v>-254820.84850612096</v>
      </c>
      <c r="O201" s="98">
        <f t="shared" si="17"/>
        <v>-1.5461741699481163E-2</v>
      </c>
      <c r="P201" s="121">
        <f t="shared" si="18"/>
        <v>17.909278565848126</v>
      </c>
      <c r="R201" s="84">
        <v>615</v>
      </c>
      <c r="S201" s="85" t="s">
        <v>215</v>
      </c>
      <c r="T201" s="102">
        <v>7479</v>
      </c>
      <c r="U201" s="87">
        <v>11329016.780771915</v>
      </c>
      <c r="V201" s="87">
        <v>3974873.5910725119</v>
      </c>
      <c r="W201" s="90">
        <v>15303890.371844426</v>
      </c>
      <c r="X201" s="105">
        <v>1046909.394046371</v>
      </c>
      <c r="Y201" s="91">
        <v>16350799.765890798</v>
      </c>
      <c r="Z201" s="209">
        <v>129934</v>
      </c>
      <c r="AA201" s="115">
        <f t="shared" si="19"/>
        <v>16480733.765890798</v>
      </c>
      <c r="AB201" s="109">
        <v>126934.58729999997</v>
      </c>
      <c r="AC201" s="110">
        <v>16607668.353190798</v>
      </c>
      <c r="AD201" s="116">
        <v>2203.6012522918568</v>
      </c>
      <c r="AE201" s="86">
        <v>2220.5733859059765</v>
      </c>
      <c r="AF201" s="94">
        <v>17</v>
      </c>
      <c r="AG201" s="94">
        <v>17</v>
      </c>
    </row>
    <row r="202" spans="1:33">
      <c r="A202" s="84">
        <v>616</v>
      </c>
      <c r="B202" s="85" t="s">
        <v>216</v>
      </c>
      <c r="C202" s="102">
        <v>1743</v>
      </c>
      <c r="D202" s="87">
        <v>45621.232286860817</v>
      </c>
      <c r="E202" s="110">
        <v>821368.89424720814</v>
      </c>
      <c r="F202" s="90">
        <v>866990.12653406896</v>
      </c>
      <c r="G202" s="105">
        <v>253485.58839601971</v>
      </c>
      <c r="H202" s="91">
        <v>1120475.7149300887</v>
      </c>
      <c r="I202" s="107">
        <v>-466465</v>
      </c>
      <c r="J202" s="96">
        <v>654010.71493008872</v>
      </c>
      <c r="K202" s="93">
        <v>375.22129370630449</v>
      </c>
      <c r="L202" s="94">
        <v>1</v>
      </c>
      <c r="M202" s="95">
        <v>34</v>
      </c>
      <c r="N202" s="119">
        <f t="shared" si="16"/>
        <v>-28295.880853972165</v>
      </c>
      <c r="O202" s="98">
        <f t="shared" si="17"/>
        <v>-4.1470917955082114E-2</v>
      </c>
      <c r="P202" s="121">
        <f t="shared" si="18"/>
        <v>-7.8817920792434393</v>
      </c>
      <c r="R202" s="84">
        <v>616</v>
      </c>
      <c r="S202" s="85" t="s">
        <v>216</v>
      </c>
      <c r="T202" s="102">
        <v>1781</v>
      </c>
      <c r="U202" s="87">
        <v>93644.806304778962</v>
      </c>
      <c r="V202" s="87">
        <v>815321.92242810759</v>
      </c>
      <c r="W202" s="90">
        <v>908966.72873288649</v>
      </c>
      <c r="X202" s="105">
        <v>239804.86705117437</v>
      </c>
      <c r="Y202" s="91">
        <v>1148771.5957840609</v>
      </c>
      <c r="Z202" s="209">
        <v>-466465</v>
      </c>
      <c r="AA202" s="115">
        <f t="shared" si="19"/>
        <v>682306.59578406089</v>
      </c>
      <c r="AB202" s="109">
        <v>-811697.92890000006</v>
      </c>
      <c r="AC202" s="110">
        <v>-129391.33311593917</v>
      </c>
      <c r="AD202" s="116">
        <v>383.10308578554793</v>
      </c>
      <c r="AE202" s="86">
        <v>-72.650945039831086</v>
      </c>
      <c r="AF202" s="94">
        <v>1</v>
      </c>
      <c r="AG202" s="95">
        <v>34</v>
      </c>
    </row>
    <row r="203" spans="1:33">
      <c r="A203" s="84">
        <v>619</v>
      </c>
      <c r="B203" s="85" t="s">
        <v>217</v>
      </c>
      <c r="C203" s="102">
        <v>2607</v>
      </c>
      <c r="D203" s="87">
        <v>1137019.7036707122</v>
      </c>
      <c r="E203" s="110">
        <v>1779905.4497952592</v>
      </c>
      <c r="F203" s="90">
        <v>2916925.1534659714</v>
      </c>
      <c r="G203" s="105">
        <v>593474.89605952764</v>
      </c>
      <c r="H203" s="91">
        <v>3510400.0495254989</v>
      </c>
      <c r="I203" s="107">
        <v>139388</v>
      </c>
      <c r="J203" s="96">
        <v>3649788.0495254989</v>
      </c>
      <c r="K203" s="93">
        <v>1399.995416005178</v>
      </c>
      <c r="L203" s="94">
        <v>6</v>
      </c>
      <c r="M203" s="94">
        <v>6</v>
      </c>
      <c r="N203" s="119">
        <f t="shared" ref="N203:N266" si="20">J203-AA203</f>
        <v>-23880.027008371428</v>
      </c>
      <c r="O203" s="98">
        <f t="shared" ref="O203:O266" si="21">N203/AA203</f>
        <v>-6.5003224327502083E-3</v>
      </c>
      <c r="P203" s="121">
        <f t="shared" ref="P203:P266" si="22">K203-AD203</f>
        <v>13.705575803717466</v>
      </c>
      <c r="R203" s="84">
        <v>619</v>
      </c>
      <c r="S203" s="85" t="s">
        <v>217</v>
      </c>
      <c r="T203" s="102">
        <v>2650</v>
      </c>
      <c r="U203" s="87">
        <v>1316294.1179122895</v>
      </c>
      <c r="V203" s="87">
        <v>1658156.5311216044</v>
      </c>
      <c r="W203" s="90">
        <v>2974450.6490338938</v>
      </c>
      <c r="X203" s="105">
        <v>559829.42749997659</v>
      </c>
      <c r="Y203" s="91">
        <v>3534280.0765338703</v>
      </c>
      <c r="Z203" s="209">
        <v>139388</v>
      </c>
      <c r="AA203" s="115">
        <f t="shared" ref="AA203:AA266" si="23">Y203+Z203</f>
        <v>3673668.0765338703</v>
      </c>
      <c r="AB203" s="109">
        <v>131685.25799999997</v>
      </c>
      <c r="AC203" s="110">
        <v>3805353.3345338702</v>
      </c>
      <c r="AD203" s="116">
        <v>1386.2898402014605</v>
      </c>
      <c r="AE203" s="86">
        <v>1435.9823903901397</v>
      </c>
      <c r="AF203" s="94">
        <v>6</v>
      </c>
      <c r="AG203" s="94">
        <v>6</v>
      </c>
    </row>
    <row r="204" spans="1:33">
      <c r="A204" s="84">
        <v>620</v>
      </c>
      <c r="B204" s="85" t="s">
        <v>218</v>
      </c>
      <c r="C204" s="102">
        <v>2345</v>
      </c>
      <c r="D204" s="87">
        <v>2835965.8883936889</v>
      </c>
      <c r="E204" s="110">
        <v>1041032.5868014764</v>
      </c>
      <c r="F204" s="90">
        <v>3876998.4751951653</v>
      </c>
      <c r="G204" s="105">
        <v>478850.62487184501</v>
      </c>
      <c r="H204" s="91">
        <v>4355849.1000670101</v>
      </c>
      <c r="I204" s="107">
        <v>305419</v>
      </c>
      <c r="J204" s="96">
        <v>4661268.1000670101</v>
      </c>
      <c r="K204" s="93">
        <v>1987.7475906469126</v>
      </c>
      <c r="L204" s="94">
        <v>18</v>
      </c>
      <c r="M204" s="94">
        <v>18</v>
      </c>
      <c r="N204" s="119">
        <f t="shared" si="20"/>
        <v>-45954.871555015445</v>
      </c>
      <c r="O204" s="98">
        <f t="shared" si="21"/>
        <v>-9.7626290133395171E-3</v>
      </c>
      <c r="P204" s="121">
        <f t="shared" si="22"/>
        <v>-7.6839361110464779</v>
      </c>
      <c r="R204" s="84">
        <v>620</v>
      </c>
      <c r="S204" s="85" t="s">
        <v>218</v>
      </c>
      <c r="T204" s="102">
        <v>2359</v>
      </c>
      <c r="U204" s="87">
        <v>2990338.0911232857</v>
      </c>
      <c r="V204" s="87">
        <v>962297.04346247751</v>
      </c>
      <c r="W204" s="90">
        <v>3952635.1345857633</v>
      </c>
      <c r="X204" s="105">
        <v>449168.83703626262</v>
      </c>
      <c r="Y204" s="91">
        <v>4401803.9716220256</v>
      </c>
      <c r="Z204" s="209">
        <v>305419</v>
      </c>
      <c r="AA204" s="115">
        <f t="shared" si="23"/>
        <v>4707222.9716220256</v>
      </c>
      <c r="AB204" s="109">
        <v>-33254.694899999995</v>
      </c>
      <c r="AC204" s="110">
        <v>4673968.2767220261</v>
      </c>
      <c r="AD204" s="116">
        <v>1995.4315267579591</v>
      </c>
      <c r="AE204" s="86">
        <v>1981.3345810606299</v>
      </c>
      <c r="AF204" s="94">
        <v>18</v>
      </c>
      <c r="AG204" s="94">
        <v>18</v>
      </c>
    </row>
    <row r="205" spans="1:33">
      <c r="A205" s="84">
        <v>623</v>
      </c>
      <c r="B205" s="85" t="s">
        <v>219</v>
      </c>
      <c r="C205" s="102">
        <v>2101</v>
      </c>
      <c r="D205" s="87">
        <v>1533641.7965022256</v>
      </c>
      <c r="E205" s="110">
        <v>-63256.978944591094</v>
      </c>
      <c r="F205" s="90">
        <v>1470384.8175576346</v>
      </c>
      <c r="G205" s="105">
        <v>420623.91528960003</v>
      </c>
      <c r="H205" s="91">
        <v>1891008.7328472347</v>
      </c>
      <c r="I205" s="107">
        <v>-505943</v>
      </c>
      <c r="J205" s="96">
        <v>1385065.7328472347</v>
      </c>
      <c r="K205" s="93">
        <v>659.24118650510934</v>
      </c>
      <c r="L205" s="94">
        <v>10</v>
      </c>
      <c r="M205" s="94">
        <v>10</v>
      </c>
      <c r="N205" s="119">
        <f t="shared" si="20"/>
        <v>3507.3571156077087</v>
      </c>
      <c r="O205" s="98">
        <f t="shared" si="21"/>
        <v>2.5386962847301548E-3</v>
      </c>
      <c r="P205" s="121">
        <f t="shared" si="22"/>
        <v>3.8529627235026283</v>
      </c>
      <c r="R205" s="84">
        <v>623</v>
      </c>
      <c r="S205" s="85" t="s">
        <v>219</v>
      </c>
      <c r="T205" s="102">
        <v>2108</v>
      </c>
      <c r="U205" s="87">
        <v>1533102.7468283596</v>
      </c>
      <c r="V205" s="87">
        <v>-49426.714111726942</v>
      </c>
      <c r="W205" s="90">
        <v>1483676.0327166326</v>
      </c>
      <c r="X205" s="105">
        <v>403825.34301499452</v>
      </c>
      <c r="Y205" s="91">
        <v>1887501.375731627</v>
      </c>
      <c r="Z205" s="209">
        <v>-505943</v>
      </c>
      <c r="AA205" s="115">
        <f t="shared" si="23"/>
        <v>1381558.375731627</v>
      </c>
      <c r="AB205" s="109">
        <v>-61758.719099999995</v>
      </c>
      <c r="AC205" s="110">
        <v>1319799.6566316269</v>
      </c>
      <c r="AD205" s="116">
        <v>655.38822378160671</v>
      </c>
      <c r="AE205" s="86">
        <v>626.09091870570535</v>
      </c>
      <c r="AF205" s="94">
        <v>10</v>
      </c>
      <c r="AG205" s="94">
        <v>10</v>
      </c>
    </row>
    <row r="206" spans="1:33">
      <c r="A206" s="84">
        <v>624</v>
      </c>
      <c r="B206" s="85" t="s">
        <v>220</v>
      </c>
      <c r="C206" s="102">
        <v>5001</v>
      </c>
      <c r="D206" s="87">
        <v>3521025.1775912452</v>
      </c>
      <c r="E206" s="110">
        <v>673442.48297428805</v>
      </c>
      <c r="F206" s="90">
        <v>4194467.6605655327</v>
      </c>
      <c r="G206" s="105">
        <v>411496.36649417522</v>
      </c>
      <c r="H206" s="91">
        <v>4605964.0270597078</v>
      </c>
      <c r="I206" s="107">
        <v>-797862</v>
      </c>
      <c r="J206" s="96">
        <v>3808102.0270597078</v>
      </c>
      <c r="K206" s="93">
        <v>761.46811178958365</v>
      </c>
      <c r="L206" s="94">
        <v>8</v>
      </c>
      <c r="M206" s="94">
        <v>8</v>
      </c>
      <c r="N206" s="119">
        <f t="shared" si="20"/>
        <v>-343080.42169147823</v>
      </c>
      <c r="O206" s="98">
        <f t="shared" si="21"/>
        <v>-8.264643289641202E-2</v>
      </c>
      <c r="P206" s="121">
        <f t="shared" si="22"/>
        <v>-58.113812939179638</v>
      </c>
      <c r="R206" s="84">
        <v>624</v>
      </c>
      <c r="S206" s="85" t="s">
        <v>220</v>
      </c>
      <c r="T206" s="102">
        <v>5065</v>
      </c>
      <c r="U206" s="87">
        <v>3649713.4189072307</v>
      </c>
      <c r="V206" s="87">
        <v>914761.63957461121</v>
      </c>
      <c r="W206" s="90">
        <v>4564475.0584818423</v>
      </c>
      <c r="X206" s="105">
        <v>384569.39026934351</v>
      </c>
      <c r="Y206" s="91">
        <v>4949044.448751186</v>
      </c>
      <c r="Z206" s="209">
        <v>-797862</v>
      </c>
      <c r="AA206" s="115">
        <f t="shared" si="23"/>
        <v>4151182.448751186</v>
      </c>
      <c r="AB206" s="109">
        <v>-175224.73823999995</v>
      </c>
      <c r="AC206" s="110">
        <v>3975957.7105111862</v>
      </c>
      <c r="AD206" s="116">
        <v>819.58192472876328</v>
      </c>
      <c r="AE206" s="86">
        <v>784.98671480971097</v>
      </c>
      <c r="AF206" s="94">
        <v>8</v>
      </c>
      <c r="AG206" s="94">
        <v>8</v>
      </c>
    </row>
    <row r="207" spans="1:33">
      <c r="A207" s="84">
        <v>625</v>
      </c>
      <c r="B207" s="85" t="s">
        <v>221</v>
      </c>
      <c r="C207" s="102">
        <v>2976</v>
      </c>
      <c r="D207" s="87">
        <v>3146825.4936561808</v>
      </c>
      <c r="E207" s="110">
        <v>680594.13591353467</v>
      </c>
      <c r="F207" s="90">
        <v>3827419.6295697154</v>
      </c>
      <c r="G207" s="105">
        <v>417834.78165576805</v>
      </c>
      <c r="H207" s="91">
        <v>4245254.4112254838</v>
      </c>
      <c r="I207" s="107">
        <v>364919</v>
      </c>
      <c r="J207" s="96">
        <v>4610173.4112254838</v>
      </c>
      <c r="K207" s="93">
        <v>1549.1174096859825</v>
      </c>
      <c r="L207" s="94">
        <v>17</v>
      </c>
      <c r="M207" s="94">
        <v>17</v>
      </c>
      <c r="N207" s="119">
        <f t="shared" si="20"/>
        <v>-25098.946938600391</v>
      </c>
      <c r="O207" s="98">
        <f t="shared" si="21"/>
        <v>-5.4147728545861449E-3</v>
      </c>
      <c r="P207" s="121">
        <f t="shared" si="22"/>
        <v>-6.3431131878712677</v>
      </c>
      <c r="R207" s="84">
        <v>625</v>
      </c>
      <c r="S207" s="85" t="s">
        <v>221</v>
      </c>
      <c r="T207" s="102">
        <v>2980</v>
      </c>
      <c r="U207" s="87">
        <v>3250694.5942485537</v>
      </c>
      <c r="V207" s="87">
        <v>629014.57954646857</v>
      </c>
      <c r="W207" s="90">
        <v>3879709.1737950221</v>
      </c>
      <c r="X207" s="105">
        <v>390644.18436906219</v>
      </c>
      <c r="Y207" s="91">
        <v>4270353.3581640841</v>
      </c>
      <c r="Z207" s="209">
        <v>364919</v>
      </c>
      <c r="AA207" s="115">
        <f t="shared" si="23"/>
        <v>4635272.3581640841</v>
      </c>
      <c r="AB207" s="109">
        <v>-68342.982000000018</v>
      </c>
      <c r="AC207" s="110">
        <v>4566929.3761640843</v>
      </c>
      <c r="AD207" s="116">
        <v>1555.4605228738537</v>
      </c>
      <c r="AE207" s="86">
        <v>1532.5266362966727</v>
      </c>
      <c r="AF207" s="94">
        <v>17</v>
      </c>
      <c r="AG207" s="94">
        <v>17</v>
      </c>
    </row>
    <row r="208" spans="1:33">
      <c r="A208" s="84">
        <v>626</v>
      </c>
      <c r="B208" s="85" t="s">
        <v>222</v>
      </c>
      <c r="C208" s="102">
        <v>4702</v>
      </c>
      <c r="D208" s="87">
        <v>1231283.0571269931</v>
      </c>
      <c r="E208" s="110">
        <v>2542850.0498661795</v>
      </c>
      <c r="F208" s="90">
        <v>3774133.1069931723</v>
      </c>
      <c r="G208" s="105">
        <v>720964.07489040087</v>
      </c>
      <c r="H208" s="91">
        <v>4495097.1818835735</v>
      </c>
      <c r="I208" s="107">
        <v>-74072</v>
      </c>
      <c r="J208" s="96">
        <v>4421025.1818835735</v>
      </c>
      <c r="K208" s="93">
        <v>940.24355208072598</v>
      </c>
      <c r="L208" s="94">
        <v>17</v>
      </c>
      <c r="M208" s="94">
        <v>17</v>
      </c>
      <c r="N208" s="119">
        <f t="shared" si="20"/>
        <v>398075.91513024922</v>
      </c>
      <c r="O208" s="98">
        <f t="shared" si="21"/>
        <v>9.8951264044031026E-2</v>
      </c>
      <c r="P208" s="121">
        <f t="shared" si="22"/>
        <v>94.375329466486164</v>
      </c>
      <c r="R208" s="84">
        <v>626</v>
      </c>
      <c r="S208" s="85" t="s">
        <v>222</v>
      </c>
      <c r="T208" s="102">
        <v>4756</v>
      </c>
      <c r="U208" s="87">
        <v>1149090.8850194225</v>
      </c>
      <c r="V208" s="87">
        <v>2275942.0181209282</v>
      </c>
      <c r="W208" s="90">
        <v>3425032.9031403507</v>
      </c>
      <c r="X208" s="105">
        <v>671988.36361297383</v>
      </c>
      <c r="Y208" s="91">
        <v>4097021.2667533243</v>
      </c>
      <c r="Z208" s="209">
        <v>-74072</v>
      </c>
      <c r="AA208" s="115">
        <f t="shared" si="23"/>
        <v>4022949.2667533243</v>
      </c>
      <c r="AB208" s="109">
        <v>-15085.463099999994</v>
      </c>
      <c r="AC208" s="110">
        <v>4007863.8036533245</v>
      </c>
      <c r="AD208" s="116">
        <v>845.86822261423981</v>
      </c>
      <c r="AE208" s="86">
        <v>842.69634223156527</v>
      </c>
      <c r="AF208" s="94">
        <v>17</v>
      </c>
      <c r="AG208" s="94">
        <v>17</v>
      </c>
    </row>
    <row r="209" spans="1:33">
      <c r="A209" s="84">
        <v>630</v>
      </c>
      <c r="B209" s="85" t="s">
        <v>223</v>
      </c>
      <c r="C209" s="102">
        <v>1641</v>
      </c>
      <c r="D209" s="87">
        <v>2271026.2797536184</v>
      </c>
      <c r="E209" s="110">
        <v>802326.92055416747</v>
      </c>
      <c r="F209" s="90">
        <v>3073353.200307786</v>
      </c>
      <c r="G209" s="105">
        <v>224389.1724064817</v>
      </c>
      <c r="H209" s="91">
        <v>3297742.3727142676</v>
      </c>
      <c r="I209" s="107">
        <v>-102723</v>
      </c>
      <c r="J209" s="96">
        <v>3195019.3727142676</v>
      </c>
      <c r="K209" s="93">
        <v>1946.9953520501326</v>
      </c>
      <c r="L209" s="94">
        <v>17</v>
      </c>
      <c r="M209" s="94">
        <v>17</v>
      </c>
      <c r="N209" s="119">
        <f t="shared" si="20"/>
        <v>124526.91427548276</v>
      </c>
      <c r="O209" s="98">
        <f t="shared" si="21"/>
        <v>4.0556007207651443E-2</v>
      </c>
      <c r="P209" s="121">
        <f t="shared" si="22"/>
        <v>81.568585076387308</v>
      </c>
      <c r="R209" s="84">
        <v>630</v>
      </c>
      <c r="S209" s="85" t="s">
        <v>223</v>
      </c>
      <c r="T209" s="102">
        <v>1646</v>
      </c>
      <c r="U209" s="87">
        <v>2175227.0345549509</v>
      </c>
      <c r="V209" s="87">
        <v>786986.46574487735</v>
      </c>
      <c r="W209" s="90">
        <v>2962213.5002998281</v>
      </c>
      <c r="X209" s="105">
        <v>211001.95813895692</v>
      </c>
      <c r="Y209" s="91">
        <v>3173215.4584387848</v>
      </c>
      <c r="Z209" s="209">
        <v>-102723</v>
      </c>
      <c r="AA209" s="115">
        <f t="shared" si="23"/>
        <v>3070492.4584387848</v>
      </c>
      <c r="AB209" s="109">
        <v>200194.9302</v>
      </c>
      <c r="AC209" s="110">
        <v>3270687.3886387846</v>
      </c>
      <c r="AD209" s="116">
        <v>1865.4267669737453</v>
      </c>
      <c r="AE209" s="86">
        <v>1987.0518764512665</v>
      </c>
      <c r="AF209" s="94">
        <v>17</v>
      </c>
      <c r="AG209" s="94">
        <v>17</v>
      </c>
    </row>
    <row r="210" spans="1:33">
      <c r="A210" s="84">
        <v>631</v>
      </c>
      <c r="B210" s="85" t="s">
        <v>224</v>
      </c>
      <c r="C210" s="102">
        <v>1919</v>
      </c>
      <c r="D210" s="87">
        <v>812673.52149101486</v>
      </c>
      <c r="E210" s="110">
        <v>650848.07408065989</v>
      </c>
      <c r="F210" s="90">
        <v>1463521.5955716749</v>
      </c>
      <c r="G210" s="105">
        <v>187683.88992155521</v>
      </c>
      <c r="H210" s="91">
        <v>1651205.4854932302</v>
      </c>
      <c r="I210" s="107">
        <v>-477151</v>
      </c>
      <c r="J210" s="96">
        <v>1174054.4854932302</v>
      </c>
      <c r="K210" s="93">
        <v>611.80535981929654</v>
      </c>
      <c r="L210" s="94">
        <v>2</v>
      </c>
      <c r="M210" s="94">
        <v>2</v>
      </c>
      <c r="N210" s="119">
        <f t="shared" si="20"/>
        <v>-75853.04858473409</v>
      </c>
      <c r="O210" s="98">
        <f t="shared" si="21"/>
        <v>-6.0686928045993106E-2</v>
      </c>
      <c r="P210" s="121">
        <f t="shared" si="22"/>
        <v>-35.815124158923254</v>
      </c>
      <c r="R210" s="84">
        <v>631</v>
      </c>
      <c r="S210" s="85" t="s">
        <v>224</v>
      </c>
      <c r="T210" s="102">
        <v>1930</v>
      </c>
      <c r="U210" s="87">
        <v>883210.2310811996</v>
      </c>
      <c r="V210" s="87">
        <v>671163.83056722127</v>
      </c>
      <c r="W210" s="90">
        <v>1554374.061648421</v>
      </c>
      <c r="X210" s="105">
        <v>172684.47242954324</v>
      </c>
      <c r="Y210" s="91">
        <v>1727058.5340779643</v>
      </c>
      <c r="Z210" s="209">
        <v>-477151</v>
      </c>
      <c r="AA210" s="115">
        <f t="shared" si="23"/>
        <v>1249907.5340779643</v>
      </c>
      <c r="AB210" s="109">
        <v>-802354.94319000002</v>
      </c>
      <c r="AC210" s="110">
        <v>447552.59088796424</v>
      </c>
      <c r="AD210" s="116">
        <v>647.6204839782198</v>
      </c>
      <c r="AE210" s="86">
        <v>231.89253413884157</v>
      </c>
      <c r="AF210" s="94">
        <v>2</v>
      </c>
      <c r="AG210" s="94">
        <v>2</v>
      </c>
    </row>
    <row r="211" spans="1:33">
      <c r="A211" s="84">
        <v>635</v>
      </c>
      <c r="B211" s="85" t="s">
        <v>225</v>
      </c>
      <c r="C211" s="102">
        <v>6238</v>
      </c>
      <c r="D211" s="87">
        <v>1097027.9663037034</v>
      </c>
      <c r="E211" s="110">
        <v>2260579.8436862528</v>
      </c>
      <c r="F211" s="90">
        <v>3357607.8099899562</v>
      </c>
      <c r="G211" s="105">
        <v>880607.47756573581</v>
      </c>
      <c r="H211" s="91">
        <v>4238215.2875556918</v>
      </c>
      <c r="I211" s="107">
        <v>-403112</v>
      </c>
      <c r="J211" s="96">
        <v>3835103.2875556918</v>
      </c>
      <c r="K211" s="93">
        <v>614.79693612627318</v>
      </c>
      <c r="L211" s="94">
        <v>6</v>
      </c>
      <c r="M211" s="94">
        <v>6</v>
      </c>
      <c r="N211" s="119">
        <f t="shared" si="20"/>
        <v>-310549.94173357729</v>
      </c>
      <c r="O211" s="98">
        <f t="shared" si="21"/>
        <v>-7.4909772853051185E-2</v>
      </c>
      <c r="P211" s="121">
        <f t="shared" si="22"/>
        <v>-39.401143294473059</v>
      </c>
      <c r="R211" s="84">
        <v>635</v>
      </c>
      <c r="S211" s="85" t="s">
        <v>225</v>
      </c>
      <c r="T211" s="102">
        <v>6337</v>
      </c>
      <c r="U211" s="87">
        <v>1539003.1291903206</v>
      </c>
      <c r="V211" s="87">
        <v>2187344.6298287353</v>
      </c>
      <c r="W211" s="90">
        <v>3726347.7590190559</v>
      </c>
      <c r="X211" s="105">
        <v>822417.47027021274</v>
      </c>
      <c r="Y211" s="91">
        <v>4548765.2292892691</v>
      </c>
      <c r="Z211" s="209">
        <v>-403112</v>
      </c>
      <c r="AA211" s="115">
        <f t="shared" si="23"/>
        <v>4145653.2292892691</v>
      </c>
      <c r="AB211" s="109">
        <v>-424259.89704000007</v>
      </c>
      <c r="AC211" s="110">
        <v>3721393.3322492689</v>
      </c>
      <c r="AD211" s="116">
        <v>654.19807942074624</v>
      </c>
      <c r="AE211" s="86">
        <v>587.24843494544245</v>
      </c>
      <c r="AF211" s="94">
        <v>6</v>
      </c>
      <c r="AG211" s="94">
        <v>6</v>
      </c>
    </row>
    <row r="212" spans="1:33">
      <c r="A212" s="84">
        <v>636</v>
      </c>
      <c r="B212" s="85" t="s">
        <v>226</v>
      </c>
      <c r="C212" s="102">
        <v>8011</v>
      </c>
      <c r="D212" s="87">
        <v>4987684.4171079351</v>
      </c>
      <c r="E212" s="110">
        <v>3362307.4216280924</v>
      </c>
      <c r="F212" s="90">
        <v>8349991.8387360275</v>
      </c>
      <c r="G212" s="105">
        <v>1336830.9581628814</v>
      </c>
      <c r="H212" s="91">
        <v>9686822.7968989089</v>
      </c>
      <c r="I212" s="107">
        <v>-773243</v>
      </c>
      <c r="J212" s="96">
        <v>8913579.7968989089</v>
      </c>
      <c r="K212" s="93">
        <v>1112.6675567218711</v>
      </c>
      <c r="L212" s="94">
        <v>2</v>
      </c>
      <c r="M212" s="94">
        <v>2</v>
      </c>
      <c r="N212" s="119">
        <f t="shared" si="20"/>
        <v>-453137.69495832548</v>
      </c>
      <c r="O212" s="98">
        <f t="shared" si="21"/>
        <v>-4.8377427348721844E-2</v>
      </c>
      <c r="P212" s="121">
        <f t="shared" si="22"/>
        <v>-39.450215954295572</v>
      </c>
      <c r="R212" s="84">
        <v>636</v>
      </c>
      <c r="S212" s="85" t="s">
        <v>226</v>
      </c>
      <c r="T212" s="102">
        <v>8130</v>
      </c>
      <c r="U212" s="87">
        <v>5303838.5085782604</v>
      </c>
      <c r="V212" s="87">
        <v>3569901.5087429183</v>
      </c>
      <c r="W212" s="90">
        <v>8873740.0173211787</v>
      </c>
      <c r="X212" s="105">
        <v>1266220.4745360564</v>
      </c>
      <c r="Y212" s="91">
        <v>10139960.491857234</v>
      </c>
      <c r="Z212" s="209">
        <v>-773243</v>
      </c>
      <c r="AA212" s="115">
        <f t="shared" si="23"/>
        <v>9366717.4918572344</v>
      </c>
      <c r="AB212" s="109">
        <v>875123.55000000028</v>
      </c>
      <c r="AC212" s="110">
        <v>10241841.041857235</v>
      </c>
      <c r="AD212" s="116">
        <v>1152.1177726761666</v>
      </c>
      <c r="AE212" s="86">
        <v>1259.7590457388974</v>
      </c>
      <c r="AF212" s="94">
        <v>2</v>
      </c>
      <c r="AG212" s="94">
        <v>2</v>
      </c>
    </row>
    <row r="213" spans="1:33">
      <c r="A213" s="84">
        <v>638</v>
      </c>
      <c r="B213" s="85" t="s">
        <v>227</v>
      </c>
      <c r="C213" s="102">
        <v>51737</v>
      </c>
      <c r="D213" s="87">
        <v>48756189.785028666</v>
      </c>
      <c r="E213" s="110">
        <v>-2379564.2536233948</v>
      </c>
      <c r="F213" s="90">
        <v>46376625.53140527</v>
      </c>
      <c r="G213" s="105">
        <v>4843397.6314357696</v>
      </c>
      <c r="H213" s="91">
        <v>51220023.162841037</v>
      </c>
      <c r="I213" s="107">
        <v>232438</v>
      </c>
      <c r="J213" s="96">
        <v>51452461.162841037</v>
      </c>
      <c r="K213" s="93">
        <v>994.50028341111852</v>
      </c>
      <c r="L213" s="94">
        <v>1</v>
      </c>
      <c r="M213" s="95">
        <v>34</v>
      </c>
      <c r="N213" s="119">
        <f t="shared" si="20"/>
        <v>-197807.12296817452</v>
      </c>
      <c r="O213" s="98">
        <f t="shared" si="21"/>
        <v>-3.8297404744075947E-3</v>
      </c>
      <c r="P213" s="121">
        <f t="shared" si="22"/>
        <v>-12.543493730358477</v>
      </c>
      <c r="R213" s="84">
        <v>638</v>
      </c>
      <c r="S213" s="85" t="s">
        <v>227</v>
      </c>
      <c r="T213" s="102">
        <v>51289</v>
      </c>
      <c r="U213" s="87">
        <v>48052976.400327414</v>
      </c>
      <c r="V213" s="87">
        <v>-1332980.2912815365</v>
      </c>
      <c r="W213" s="90">
        <v>46719996.109045878</v>
      </c>
      <c r="X213" s="105">
        <v>4697834.1767633315</v>
      </c>
      <c r="Y213" s="91">
        <v>51417830.285809211</v>
      </c>
      <c r="Z213" s="209">
        <v>232438</v>
      </c>
      <c r="AA213" s="115">
        <f t="shared" si="23"/>
        <v>51650268.285809211</v>
      </c>
      <c r="AB213" s="109">
        <v>-715817.72586000036</v>
      </c>
      <c r="AC213" s="110">
        <v>50934450.559949212</v>
      </c>
      <c r="AD213" s="116">
        <v>1007.043777141477</v>
      </c>
      <c r="AE213" s="86">
        <v>993.08722260034733</v>
      </c>
      <c r="AF213" s="94">
        <v>1</v>
      </c>
      <c r="AG213" s="95">
        <v>34</v>
      </c>
    </row>
    <row r="214" spans="1:33">
      <c r="A214" s="84">
        <v>678</v>
      </c>
      <c r="B214" s="85" t="s">
        <v>228</v>
      </c>
      <c r="C214" s="102">
        <v>23571</v>
      </c>
      <c r="D214" s="87">
        <v>14056671.891172215</v>
      </c>
      <c r="E214" s="110">
        <v>-152674.02815484634</v>
      </c>
      <c r="F214" s="90">
        <v>13903997.863017369</v>
      </c>
      <c r="G214" s="105">
        <v>1918718.009387997</v>
      </c>
      <c r="H214" s="91">
        <v>15822715.872405365</v>
      </c>
      <c r="I214" s="107">
        <v>-270085</v>
      </c>
      <c r="J214" s="96">
        <v>15552630.872405365</v>
      </c>
      <c r="K214" s="93">
        <v>659.82057920348586</v>
      </c>
      <c r="L214" s="94">
        <v>17</v>
      </c>
      <c r="M214" s="94">
        <v>17</v>
      </c>
      <c r="N214" s="119">
        <f t="shared" si="20"/>
        <v>-2942670.6666541435</v>
      </c>
      <c r="O214" s="98">
        <f t="shared" si="21"/>
        <v>-0.15910368697907584</v>
      </c>
      <c r="P214" s="121">
        <f t="shared" si="22"/>
        <v>-117.39089867437724</v>
      </c>
      <c r="R214" s="84">
        <v>678</v>
      </c>
      <c r="S214" s="85" t="s">
        <v>228</v>
      </c>
      <c r="T214" s="102">
        <v>23797</v>
      </c>
      <c r="U214" s="87">
        <v>14681824.559106829</v>
      </c>
      <c r="V214" s="87">
        <v>2320407.3259541364</v>
      </c>
      <c r="W214" s="90">
        <v>17002231.885060966</v>
      </c>
      <c r="X214" s="105">
        <v>1763154.6539985437</v>
      </c>
      <c r="Y214" s="91">
        <v>18765386.539059509</v>
      </c>
      <c r="Z214" s="209">
        <v>-270085</v>
      </c>
      <c r="AA214" s="115">
        <f t="shared" si="23"/>
        <v>18495301.539059509</v>
      </c>
      <c r="AB214" s="109">
        <v>164423.21328000026</v>
      </c>
      <c r="AC214" s="110">
        <v>18659724.752339508</v>
      </c>
      <c r="AD214" s="116">
        <v>777.2114778778631</v>
      </c>
      <c r="AE214" s="86">
        <v>784.12088718491862</v>
      </c>
      <c r="AF214" s="94">
        <v>17</v>
      </c>
      <c r="AG214" s="94">
        <v>17</v>
      </c>
    </row>
    <row r="215" spans="1:33">
      <c r="A215" s="84">
        <v>680</v>
      </c>
      <c r="B215" s="85" t="s">
        <v>229</v>
      </c>
      <c r="C215" s="102">
        <v>25738</v>
      </c>
      <c r="D215" s="87">
        <v>13394183.235872578</v>
      </c>
      <c r="E215" s="110">
        <v>2520201.0736760194</v>
      </c>
      <c r="F215" s="90">
        <v>15914384.309548598</v>
      </c>
      <c r="G215" s="105">
        <v>1962922.6115220534</v>
      </c>
      <c r="H215" s="91">
        <v>17877306.92107065</v>
      </c>
      <c r="I215" s="107">
        <v>660493</v>
      </c>
      <c r="J215" s="96">
        <v>18537799.92107065</v>
      </c>
      <c r="K215" s="93">
        <v>720.25021062517101</v>
      </c>
      <c r="L215" s="94">
        <v>2</v>
      </c>
      <c r="M215" s="94">
        <v>2</v>
      </c>
      <c r="N215" s="119">
        <f t="shared" si="20"/>
        <v>2465918.9380055964</v>
      </c>
      <c r="O215" s="98">
        <f t="shared" si="21"/>
        <v>0.15343063706133314</v>
      </c>
      <c r="P215" s="121">
        <f t="shared" si="22"/>
        <v>85.775417562715802</v>
      </c>
      <c r="R215" s="84">
        <v>680</v>
      </c>
      <c r="S215" s="85" t="s">
        <v>229</v>
      </c>
      <c r="T215" s="102">
        <v>25331</v>
      </c>
      <c r="U215" s="87">
        <v>12539532.924571794</v>
      </c>
      <c r="V215" s="87">
        <v>1035897.7957934632</v>
      </c>
      <c r="W215" s="90">
        <v>13575430.720365256</v>
      </c>
      <c r="X215" s="105">
        <v>1835957.2626997982</v>
      </c>
      <c r="Y215" s="91">
        <v>15411387.983065054</v>
      </c>
      <c r="Z215" s="209">
        <v>660493</v>
      </c>
      <c r="AA215" s="115">
        <f t="shared" si="23"/>
        <v>16071880.983065054</v>
      </c>
      <c r="AB215" s="109">
        <v>-399031.33526999992</v>
      </c>
      <c r="AC215" s="110">
        <v>15672849.647795053</v>
      </c>
      <c r="AD215" s="116">
        <v>634.47479306245521</v>
      </c>
      <c r="AE215" s="86">
        <v>618.72210523844512</v>
      </c>
      <c r="AF215" s="94">
        <v>2</v>
      </c>
      <c r="AG215" s="94">
        <v>2</v>
      </c>
    </row>
    <row r="216" spans="1:33">
      <c r="A216" s="84">
        <v>681</v>
      </c>
      <c r="B216" s="85" t="s">
        <v>230</v>
      </c>
      <c r="C216" s="102">
        <v>3246</v>
      </c>
      <c r="D216" s="87">
        <v>1000410.8087769187</v>
      </c>
      <c r="E216" s="110">
        <v>1408428.8614238237</v>
      </c>
      <c r="F216" s="90">
        <v>2408839.6702007423</v>
      </c>
      <c r="G216" s="105">
        <v>644745.35328762548</v>
      </c>
      <c r="H216" s="91">
        <v>3053585.0234883679</v>
      </c>
      <c r="I216" s="107">
        <v>-7956</v>
      </c>
      <c r="J216" s="96">
        <v>3045629.0234883679</v>
      </c>
      <c r="K216" s="93">
        <v>938.27141820344048</v>
      </c>
      <c r="L216" s="94">
        <v>10</v>
      </c>
      <c r="M216" s="94">
        <v>10</v>
      </c>
      <c r="N216" s="119">
        <f t="shared" si="20"/>
        <v>172430.86526252376</v>
      </c>
      <c r="O216" s="98">
        <f t="shared" si="21"/>
        <v>6.0013565290949922E-2</v>
      </c>
      <c r="P216" s="121">
        <f t="shared" si="22"/>
        <v>66.813074792508019</v>
      </c>
      <c r="R216" s="84">
        <v>681</v>
      </c>
      <c r="S216" s="85" t="s">
        <v>230</v>
      </c>
      <c r="T216" s="102">
        <v>3297</v>
      </c>
      <c r="U216" s="87">
        <v>1029486.9129127277</v>
      </c>
      <c r="V216" s="87">
        <v>1247306.8850861476</v>
      </c>
      <c r="W216" s="90">
        <v>2276793.7979988754</v>
      </c>
      <c r="X216" s="105">
        <v>604360.36022696877</v>
      </c>
      <c r="Y216" s="91">
        <v>2881154.1582258441</v>
      </c>
      <c r="Z216" s="209">
        <v>-7956</v>
      </c>
      <c r="AA216" s="115">
        <f t="shared" si="23"/>
        <v>2873198.1582258441</v>
      </c>
      <c r="AB216" s="109">
        <v>-21586.380899999989</v>
      </c>
      <c r="AC216" s="110">
        <v>2851611.7773258444</v>
      </c>
      <c r="AD216" s="116">
        <v>871.45834341093246</v>
      </c>
      <c r="AE216" s="86">
        <v>864.91106379309804</v>
      </c>
      <c r="AF216" s="94">
        <v>10</v>
      </c>
      <c r="AG216" s="94">
        <v>10</v>
      </c>
    </row>
    <row r="217" spans="1:33">
      <c r="A217" s="84">
        <v>683</v>
      </c>
      <c r="B217" s="85" t="s">
        <v>231</v>
      </c>
      <c r="C217" s="102">
        <v>3570</v>
      </c>
      <c r="D217" s="87">
        <v>5588632.0942806238</v>
      </c>
      <c r="E217" s="110">
        <v>2543968.7090757829</v>
      </c>
      <c r="F217" s="90">
        <v>8132600.8033564072</v>
      </c>
      <c r="G217" s="105">
        <v>598633.49612257804</v>
      </c>
      <c r="H217" s="91">
        <v>8731234.2994789854</v>
      </c>
      <c r="I217" s="107">
        <v>286024</v>
      </c>
      <c r="J217" s="96">
        <v>9017258.2994789854</v>
      </c>
      <c r="K217" s="93">
        <v>2525.8426609184835</v>
      </c>
      <c r="L217" s="94">
        <v>19</v>
      </c>
      <c r="M217" s="94">
        <v>19</v>
      </c>
      <c r="N217" s="119">
        <f t="shared" si="20"/>
        <v>5013.1290150023997</v>
      </c>
      <c r="O217" s="98">
        <f t="shared" si="21"/>
        <v>5.5625750522544936E-4</v>
      </c>
      <c r="P217" s="121">
        <f t="shared" si="22"/>
        <v>21.74564217328134</v>
      </c>
      <c r="R217" s="84">
        <v>683</v>
      </c>
      <c r="S217" s="85" t="s">
        <v>231</v>
      </c>
      <c r="T217" s="102">
        <v>3599</v>
      </c>
      <c r="U217" s="87">
        <v>5665313.3662618799</v>
      </c>
      <c r="V217" s="87">
        <v>2494155.894444372</v>
      </c>
      <c r="W217" s="90">
        <v>8159469.2607062515</v>
      </c>
      <c r="X217" s="105">
        <v>566751.90975773241</v>
      </c>
      <c r="Y217" s="91">
        <v>8726221.170463983</v>
      </c>
      <c r="Z217" s="209">
        <v>286024</v>
      </c>
      <c r="AA217" s="115">
        <f t="shared" si="23"/>
        <v>9012245.170463983</v>
      </c>
      <c r="AB217" s="109">
        <v>33796.438049999997</v>
      </c>
      <c r="AC217" s="110">
        <v>9046041.608513983</v>
      </c>
      <c r="AD217" s="116">
        <v>2504.0970187452021</v>
      </c>
      <c r="AE217" s="86">
        <v>2513.4875266779613</v>
      </c>
      <c r="AF217" s="94">
        <v>19</v>
      </c>
      <c r="AG217" s="94">
        <v>19</v>
      </c>
    </row>
    <row r="218" spans="1:33">
      <c r="A218" s="84">
        <v>684</v>
      </c>
      <c r="B218" s="85" t="s">
        <v>232</v>
      </c>
      <c r="C218" s="102">
        <v>38968</v>
      </c>
      <c r="D218" s="87">
        <v>10223449.924886962</v>
      </c>
      <c r="E218" s="110">
        <v>-359770.05820598768</v>
      </c>
      <c r="F218" s="90">
        <v>9863679.8666809741</v>
      </c>
      <c r="G218" s="105">
        <v>5078093.7876930293</v>
      </c>
      <c r="H218" s="91">
        <v>14941773.654374003</v>
      </c>
      <c r="I218" s="107">
        <v>-68721</v>
      </c>
      <c r="J218" s="96">
        <v>14873052.654374003</v>
      </c>
      <c r="K218" s="93">
        <v>381.6734924649457</v>
      </c>
      <c r="L218" s="94">
        <v>4</v>
      </c>
      <c r="M218" s="94">
        <v>4</v>
      </c>
      <c r="N218" s="119">
        <f t="shared" si="20"/>
        <v>551748.08466784284</v>
      </c>
      <c r="O218" s="98">
        <f t="shared" si="21"/>
        <v>3.8526384379461834E-2</v>
      </c>
      <c r="P218" s="121">
        <f t="shared" si="22"/>
        <v>12.871870871770966</v>
      </c>
      <c r="R218" s="84">
        <v>684</v>
      </c>
      <c r="S218" s="85" t="s">
        <v>232</v>
      </c>
      <c r="T218" s="102">
        <v>38832</v>
      </c>
      <c r="U218" s="87">
        <v>9738629.8812654074</v>
      </c>
      <c r="V218" s="87">
        <v>-161403.22700219144</v>
      </c>
      <c r="W218" s="90">
        <v>9577226.6542632151</v>
      </c>
      <c r="X218" s="105">
        <v>4812798.9154429454</v>
      </c>
      <c r="Y218" s="91">
        <v>14390025.569706161</v>
      </c>
      <c r="Z218" s="209">
        <v>-68721</v>
      </c>
      <c r="AA218" s="115">
        <f t="shared" si="23"/>
        <v>14321304.569706161</v>
      </c>
      <c r="AB218" s="109">
        <v>-3011356.8102179994</v>
      </c>
      <c r="AC218" s="110">
        <v>11309947.759488162</v>
      </c>
      <c r="AD218" s="116">
        <v>368.80162159317473</v>
      </c>
      <c r="AE218" s="86">
        <v>291.2532900568645</v>
      </c>
      <c r="AF218" s="94">
        <v>4</v>
      </c>
      <c r="AG218" s="94">
        <v>4</v>
      </c>
    </row>
    <row r="219" spans="1:33">
      <c r="A219" s="84">
        <v>686</v>
      </c>
      <c r="B219" s="85" t="s">
        <v>233</v>
      </c>
      <c r="C219" s="102">
        <v>2935</v>
      </c>
      <c r="D219" s="87">
        <v>82192.892078146571</v>
      </c>
      <c r="E219" s="110">
        <v>1545989.5097052909</v>
      </c>
      <c r="F219" s="90">
        <v>1628182.4017834375</v>
      </c>
      <c r="G219" s="105">
        <v>504557.8883823668</v>
      </c>
      <c r="H219" s="91">
        <v>2132740.2901658043</v>
      </c>
      <c r="I219" s="107">
        <v>727719</v>
      </c>
      <c r="J219" s="96">
        <v>2860459.2901658043</v>
      </c>
      <c r="K219" s="93">
        <v>974.60282458800827</v>
      </c>
      <c r="L219" s="94">
        <v>11</v>
      </c>
      <c r="M219" s="94">
        <v>11</v>
      </c>
      <c r="N219" s="119">
        <f t="shared" si="20"/>
        <v>26665.12352214288</v>
      </c>
      <c r="O219" s="98">
        <f t="shared" si="21"/>
        <v>9.4096896083758208E-3</v>
      </c>
      <c r="P219" s="121">
        <f t="shared" si="22"/>
        <v>8.4268386883624089</v>
      </c>
      <c r="R219" s="84">
        <v>686</v>
      </c>
      <c r="S219" s="85" t="s">
        <v>233</v>
      </c>
      <c r="T219" s="102">
        <v>2933</v>
      </c>
      <c r="U219" s="87">
        <v>135595.81677804911</v>
      </c>
      <c r="V219" s="87">
        <v>1501492.4775961216</v>
      </c>
      <c r="W219" s="90">
        <v>1637088.2943741707</v>
      </c>
      <c r="X219" s="105">
        <v>468986.8722694905</v>
      </c>
      <c r="Y219" s="91">
        <v>2106075.1666436614</v>
      </c>
      <c r="Z219" s="209">
        <v>727719</v>
      </c>
      <c r="AA219" s="115">
        <f t="shared" si="23"/>
        <v>2833794.1666436614</v>
      </c>
      <c r="AB219" s="109">
        <v>20469.556560000012</v>
      </c>
      <c r="AC219" s="110">
        <v>2854263.7232036614</v>
      </c>
      <c r="AD219" s="116">
        <v>966.17598589964587</v>
      </c>
      <c r="AE219" s="86">
        <v>973.15503689180412</v>
      </c>
      <c r="AF219" s="94">
        <v>11</v>
      </c>
      <c r="AG219" s="94">
        <v>11</v>
      </c>
    </row>
    <row r="220" spans="1:33">
      <c r="A220" s="84">
        <v>687</v>
      </c>
      <c r="B220" s="85" t="s">
        <v>234</v>
      </c>
      <c r="C220" s="102">
        <v>1413</v>
      </c>
      <c r="D220" s="87">
        <v>1025297.8198783825</v>
      </c>
      <c r="E220" s="110">
        <v>395528.83118044148</v>
      </c>
      <c r="F220" s="90">
        <v>1420826.651058824</v>
      </c>
      <c r="G220" s="105">
        <v>313209.57092321158</v>
      </c>
      <c r="H220" s="91">
        <v>1734036.2219820356</v>
      </c>
      <c r="I220" s="107">
        <v>308145</v>
      </c>
      <c r="J220" s="96">
        <v>2042181.2219820356</v>
      </c>
      <c r="K220" s="93">
        <v>1445.2804118768829</v>
      </c>
      <c r="L220" s="94">
        <v>11</v>
      </c>
      <c r="M220" s="94">
        <v>11</v>
      </c>
      <c r="N220" s="119">
        <f t="shared" si="20"/>
        <v>-33961.970706760651</v>
      </c>
      <c r="O220" s="98">
        <f t="shared" si="21"/>
        <v>-1.6358202471948372E-2</v>
      </c>
      <c r="P220" s="121">
        <f t="shared" si="22"/>
        <v>-12.685313325923516</v>
      </c>
      <c r="R220" s="84">
        <v>687</v>
      </c>
      <c r="S220" s="85" t="s">
        <v>234</v>
      </c>
      <c r="T220" s="102">
        <v>1424</v>
      </c>
      <c r="U220" s="87">
        <v>1084311.7734344469</v>
      </c>
      <c r="V220" s="87">
        <v>390992.67986900837</v>
      </c>
      <c r="W220" s="90">
        <v>1475304.4533034554</v>
      </c>
      <c r="X220" s="105">
        <v>292693.73938534071</v>
      </c>
      <c r="Y220" s="91">
        <v>1767998.1926887962</v>
      </c>
      <c r="Z220" s="209">
        <v>308145</v>
      </c>
      <c r="AA220" s="115">
        <f t="shared" si="23"/>
        <v>2076143.1926887962</v>
      </c>
      <c r="AB220" s="109">
        <v>171607.56089999998</v>
      </c>
      <c r="AC220" s="110">
        <v>2247750.7535887961</v>
      </c>
      <c r="AD220" s="116">
        <v>1457.9657252028064</v>
      </c>
      <c r="AE220" s="86">
        <v>1578.476652801121</v>
      </c>
      <c r="AF220" s="94">
        <v>11</v>
      </c>
      <c r="AG220" s="94">
        <v>11</v>
      </c>
    </row>
    <row r="221" spans="1:33">
      <c r="A221" s="84">
        <v>689</v>
      </c>
      <c r="B221" s="85" t="s">
        <v>235</v>
      </c>
      <c r="C221" s="102">
        <v>3008</v>
      </c>
      <c r="D221" s="87">
        <v>2247545.0262920908</v>
      </c>
      <c r="E221" s="110">
        <v>658228.39199000946</v>
      </c>
      <c r="F221" s="90">
        <v>2905773.4182821</v>
      </c>
      <c r="G221" s="105">
        <v>455060.52201249613</v>
      </c>
      <c r="H221" s="91">
        <v>3360833.9402945964</v>
      </c>
      <c r="I221" s="107">
        <v>32441</v>
      </c>
      <c r="J221" s="96">
        <v>3393274.9402945964</v>
      </c>
      <c r="K221" s="93">
        <v>1128.0834243000652</v>
      </c>
      <c r="L221" s="94">
        <v>9</v>
      </c>
      <c r="M221" s="94">
        <v>9</v>
      </c>
      <c r="N221" s="119">
        <f t="shared" si="20"/>
        <v>729195.21751253167</v>
      </c>
      <c r="O221" s="98">
        <f t="shared" si="21"/>
        <v>0.2737137373468097</v>
      </c>
      <c r="P221" s="121">
        <f t="shared" si="22"/>
        <v>249.42916216877734</v>
      </c>
      <c r="R221" s="84">
        <v>689</v>
      </c>
      <c r="S221" s="85" t="s">
        <v>235</v>
      </c>
      <c r="T221" s="102">
        <v>3032</v>
      </c>
      <c r="U221" s="87">
        <v>2219689.4114061636</v>
      </c>
      <c r="V221" s="87">
        <v>-16035.257627000878</v>
      </c>
      <c r="W221" s="90">
        <v>2203654.1537791626</v>
      </c>
      <c r="X221" s="105">
        <v>427984.56900290214</v>
      </c>
      <c r="Y221" s="91">
        <v>2631638.7227820647</v>
      </c>
      <c r="Z221" s="209">
        <v>32441</v>
      </c>
      <c r="AA221" s="115">
        <f t="shared" si="23"/>
        <v>2664079.7227820647</v>
      </c>
      <c r="AB221" s="109">
        <v>-4533.9734400000016</v>
      </c>
      <c r="AC221" s="110">
        <v>2659545.7493420648</v>
      </c>
      <c r="AD221" s="116">
        <v>878.65426213128785</v>
      </c>
      <c r="AE221" s="86">
        <v>877.15888830543031</v>
      </c>
      <c r="AF221" s="94">
        <v>9</v>
      </c>
      <c r="AG221" s="94">
        <v>9</v>
      </c>
    </row>
    <row r="222" spans="1:33">
      <c r="A222" s="84">
        <v>691</v>
      </c>
      <c r="B222" s="85" t="s">
        <v>236</v>
      </c>
      <c r="C222" s="102">
        <v>2556</v>
      </c>
      <c r="D222" s="87">
        <v>2493731.7741101389</v>
      </c>
      <c r="E222" s="110">
        <v>1657510.3730925615</v>
      </c>
      <c r="F222" s="90">
        <v>4151242.1472027004</v>
      </c>
      <c r="G222" s="105">
        <v>480140.11882787553</v>
      </c>
      <c r="H222" s="91">
        <v>4631382.2660305761</v>
      </c>
      <c r="I222" s="107">
        <v>88157</v>
      </c>
      <c r="J222" s="96">
        <v>4719539.2660305761</v>
      </c>
      <c r="K222" s="93">
        <v>1846.4551119055461</v>
      </c>
      <c r="L222" s="94">
        <v>17</v>
      </c>
      <c r="M222" s="94">
        <v>17</v>
      </c>
      <c r="N222" s="119">
        <f t="shared" si="20"/>
        <v>13659.46749058459</v>
      </c>
      <c r="O222" s="98">
        <f t="shared" si="21"/>
        <v>2.9026384173311153E-3</v>
      </c>
      <c r="P222" s="121">
        <f t="shared" si="22"/>
        <v>35.107999303547786</v>
      </c>
      <c r="R222" s="84">
        <v>691</v>
      </c>
      <c r="S222" s="85" t="s">
        <v>236</v>
      </c>
      <c r="T222" s="102">
        <v>2598</v>
      </c>
      <c r="U222" s="87">
        <v>2457677.4195512719</v>
      </c>
      <c r="V222" s="87">
        <v>1709206.5134250734</v>
      </c>
      <c r="W222" s="90">
        <v>4166883.9329763455</v>
      </c>
      <c r="X222" s="105">
        <v>450838.86556364619</v>
      </c>
      <c r="Y222" s="91">
        <v>4617722.7985399915</v>
      </c>
      <c r="Z222" s="209">
        <v>88157</v>
      </c>
      <c r="AA222" s="115">
        <f t="shared" si="23"/>
        <v>4705879.7985399915</v>
      </c>
      <c r="AB222" s="109">
        <v>-31671.138000000006</v>
      </c>
      <c r="AC222" s="110">
        <v>4674208.6605399912</v>
      </c>
      <c r="AD222" s="116">
        <v>1811.3471126019983</v>
      </c>
      <c r="AE222" s="86">
        <v>1799.1565283063862</v>
      </c>
      <c r="AF222" s="94">
        <v>17</v>
      </c>
      <c r="AG222" s="94">
        <v>17</v>
      </c>
    </row>
    <row r="223" spans="1:33">
      <c r="A223" s="84">
        <v>694</v>
      </c>
      <c r="B223" s="85" t="s">
        <v>237</v>
      </c>
      <c r="C223" s="102">
        <v>28643</v>
      </c>
      <c r="D223" s="87">
        <v>7592919.1723859552</v>
      </c>
      <c r="E223" s="110">
        <v>-155566.75765724122</v>
      </c>
      <c r="F223" s="90">
        <v>7437352.4147287142</v>
      </c>
      <c r="G223" s="105">
        <v>2566831.462463927</v>
      </c>
      <c r="H223" s="91">
        <v>10004183.877192641</v>
      </c>
      <c r="I223" s="107">
        <v>1832447</v>
      </c>
      <c r="J223" s="96">
        <v>11836630.877192641</v>
      </c>
      <c r="K223" s="93">
        <v>413.24689722419583</v>
      </c>
      <c r="L223" s="94">
        <v>5</v>
      </c>
      <c r="M223" s="94">
        <v>5</v>
      </c>
      <c r="N223" s="119">
        <f t="shared" si="20"/>
        <v>301752.18907111324</v>
      </c>
      <c r="O223" s="98">
        <f t="shared" si="21"/>
        <v>2.6159979418063046E-2</v>
      </c>
      <c r="P223" s="121">
        <f t="shared" si="22"/>
        <v>8.2727481485532621</v>
      </c>
      <c r="R223" s="84">
        <v>694</v>
      </c>
      <c r="S223" s="85" t="s">
        <v>237</v>
      </c>
      <c r="T223" s="102">
        <v>28483</v>
      </c>
      <c r="U223" s="87">
        <v>7284207.8502901094</v>
      </c>
      <c r="V223" s="87">
        <v>-13347.523178397396</v>
      </c>
      <c r="W223" s="90">
        <v>7270860.3271117117</v>
      </c>
      <c r="X223" s="105">
        <v>2431571.3610098162</v>
      </c>
      <c r="Y223" s="91">
        <v>9702431.6881215274</v>
      </c>
      <c r="Z223" s="209">
        <v>1832447</v>
      </c>
      <c r="AA223" s="115">
        <f t="shared" si="23"/>
        <v>11534878.688121527</v>
      </c>
      <c r="AB223" s="109">
        <v>352433.08985999995</v>
      </c>
      <c r="AC223" s="110">
        <v>11887311.777981527</v>
      </c>
      <c r="AD223" s="116">
        <v>404.97414907564257</v>
      </c>
      <c r="AE223" s="86">
        <v>417.34760306082671</v>
      </c>
      <c r="AF223" s="94">
        <v>5</v>
      </c>
      <c r="AG223" s="94">
        <v>5</v>
      </c>
    </row>
    <row r="224" spans="1:33">
      <c r="A224" s="84">
        <v>697</v>
      </c>
      <c r="B224" s="85" t="s">
        <v>238</v>
      </c>
      <c r="C224" s="102">
        <v>1163</v>
      </c>
      <c r="D224" s="87">
        <v>435113.2745105637</v>
      </c>
      <c r="E224" s="110">
        <v>504139.06084061804</v>
      </c>
      <c r="F224" s="90">
        <v>939252.33535118168</v>
      </c>
      <c r="G224" s="105">
        <v>230380.26795011837</v>
      </c>
      <c r="H224" s="91">
        <v>1169632.6033013</v>
      </c>
      <c r="I224" s="107">
        <v>-197982</v>
      </c>
      <c r="J224" s="96">
        <v>971650.60330129997</v>
      </c>
      <c r="K224" s="93">
        <v>835.46913439492687</v>
      </c>
      <c r="L224" s="94">
        <v>18</v>
      </c>
      <c r="M224" s="94">
        <v>18</v>
      </c>
      <c r="N224" s="119">
        <f t="shared" si="20"/>
        <v>91981.673051495804</v>
      </c>
      <c r="O224" s="98">
        <f t="shared" si="21"/>
        <v>0.1045639670658543</v>
      </c>
      <c r="P224" s="121">
        <f t="shared" si="22"/>
        <v>79.73981287447657</v>
      </c>
      <c r="R224" s="84">
        <v>697</v>
      </c>
      <c r="S224" s="85" t="s">
        <v>238</v>
      </c>
      <c r="T224" s="102">
        <v>1164</v>
      </c>
      <c r="U224" s="87">
        <v>390603.4162340677</v>
      </c>
      <c r="V224" s="87">
        <v>470743.01446988579</v>
      </c>
      <c r="W224" s="90">
        <v>861346.43070395349</v>
      </c>
      <c r="X224" s="105">
        <v>216304.49954585079</v>
      </c>
      <c r="Y224" s="91">
        <v>1077650.9302498042</v>
      </c>
      <c r="Z224" s="209">
        <v>-197982</v>
      </c>
      <c r="AA224" s="115">
        <f t="shared" si="23"/>
        <v>879668.93024980417</v>
      </c>
      <c r="AB224" s="109">
        <v>17135.752560000001</v>
      </c>
      <c r="AC224" s="110">
        <v>896804.68280980422</v>
      </c>
      <c r="AD224" s="116">
        <v>755.7293215204503</v>
      </c>
      <c r="AE224" s="86">
        <v>770.45075842766687</v>
      </c>
      <c r="AF224" s="94">
        <v>18</v>
      </c>
      <c r="AG224" s="94">
        <v>18</v>
      </c>
    </row>
    <row r="225" spans="1:33">
      <c r="A225" s="84">
        <v>698</v>
      </c>
      <c r="B225" s="85" t="s">
        <v>239</v>
      </c>
      <c r="C225" s="102">
        <v>65722</v>
      </c>
      <c r="D225" s="87">
        <v>2394407.8329179585</v>
      </c>
      <c r="E225" s="110">
        <v>18185880.932965271</v>
      </c>
      <c r="F225" s="90">
        <v>20580288.76588323</v>
      </c>
      <c r="G225" s="105">
        <v>5518866.6126537947</v>
      </c>
      <c r="H225" s="91">
        <v>26099155.378537025</v>
      </c>
      <c r="I225" s="107">
        <v>-1296888</v>
      </c>
      <c r="J225" s="96">
        <v>24802267.378537025</v>
      </c>
      <c r="K225" s="93">
        <v>377.38150662695938</v>
      </c>
      <c r="L225" s="94">
        <v>19</v>
      </c>
      <c r="M225" s="94">
        <v>19</v>
      </c>
      <c r="N225" s="119">
        <f t="shared" si="20"/>
        <v>3267914.858419884</v>
      </c>
      <c r="O225" s="98">
        <f t="shared" si="21"/>
        <v>0.15175356934307804</v>
      </c>
      <c r="P225" s="121">
        <f t="shared" si="22"/>
        <v>47.535099738543181</v>
      </c>
      <c r="R225" s="84">
        <v>698</v>
      </c>
      <c r="S225" s="85" t="s">
        <v>239</v>
      </c>
      <c r="T225" s="102">
        <v>65286</v>
      </c>
      <c r="U225" s="87">
        <v>1428616.7780686356</v>
      </c>
      <c r="V225" s="87">
        <v>16341024.103923395</v>
      </c>
      <c r="W225" s="90">
        <v>17769640.881992031</v>
      </c>
      <c r="X225" s="105">
        <v>5061599.6381251086</v>
      </c>
      <c r="Y225" s="91">
        <v>22831240.520117141</v>
      </c>
      <c r="Z225" s="209">
        <v>-1296888</v>
      </c>
      <c r="AA225" s="115">
        <f t="shared" si="23"/>
        <v>21534352.520117141</v>
      </c>
      <c r="AB225" s="109">
        <v>-5623092.201857999</v>
      </c>
      <c r="AC225" s="110">
        <v>15911260.318259142</v>
      </c>
      <c r="AD225" s="116">
        <v>329.8464068884162</v>
      </c>
      <c r="AE225" s="86">
        <v>243.71626869863587</v>
      </c>
      <c r="AF225" s="94">
        <v>19</v>
      </c>
      <c r="AG225" s="94">
        <v>19</v>
      </c>
    </row>
    <row r="226" spans="1:33">
      <c r="A226" s="84">
        <v>700</v>
      </c>
      <c r="B226" s="85" t="s">
        <v>240</v>
      </c>
      <c r="C226" s="102">
        <v>4733</v>
      </c>
      <c r="D226" s="87">
        <v>1216714.2943900952</v>
      </c>
      <c r="E226" s="110">
        <v>484402.63397369115</v>
      </c>
      <c r="F226" s="90">
        <v>1701116.9283637863</v>
      </c>
      <c r="G226" s="105">
        <v>516354.86840568244</v>
      </c>
      <c r="H226" s="91">
        <v>2217471.7967694686</v>
      </c>
      <c r="I226" s="107">
        <v>-1009065</v>
      </c>
      <c r="J226" s="96">
        <v>1208406.7967694686</v>
      </c>
      <c r="K226" s="93">
        <v>255.31519052809392</v>
      </c>
      <c r="L226" s="94">
        <v>9</v>
      </c>
      <c r="M226" s="94">
        <v>9</v>
      </c>
      <c r="N226" s="119">
        <f t="shared" si="20"/>
        <v>-371889.65026656305</v>
      </c>
      <c r="O226" s="98">
        <f t="shared" si="21"/>
        <v>-0.23532904282868627</v>
      </c>
      <c r="P226" s="121">
        <f t="shared" si="22"/>
        <v>-76.819413724960214</v>
      </c>
      <c r="R226" s="84">
        <v>700</v>
      </c>
      <c r="S226" s="85" t="s">
        <v>240</v>
      </c>
      <c r="T226" s="102">
        <v>4758</v>
      </c>
      <c r="U226" s="87">
        <v>1342983.7362393243</v>
      </c>
      <c r="V226" s="87">
        <v>762694.67328342842</v>
      </c>
      <c r="W226" s="90">
        <v>2105678.4095227527</v>
      </c>
      <c r="X226" s="105">
        <v>483683.03751327883</v>
      </c>
      <c r="Y226" s="91">
        <v>2589361.4470360316</v>
      </c>
      <c r="Z226" s="209">
        <v>-1009065</v>
      </c>
      <c r="AA226" s="115">
        <f t="shared" si="23"/>
        <v>1580296.4470360316</v>
      </c>
      <c r="AB226" s="109">
        <v>-33521.399219999978</v>
      </c>
      <c r="AC226" s="110">
        <v>1546775.0478160316</v>
      </c>
      <c r="AD226" s="116">
        <v>332.13460425305414</v>
      </c>
      <c r="AE226" s="86">
        <v>325.08933329466828</v>
      </c>
      <c r="AF226" s="94">
        <v>9</v>
      </c>
      <c r="AG226" s="94">
        <v>9</v>
      </c>
    </row>
    <row r="227" spans="1:33">
      <c r="A227" s="84">
        <v>702</v>
      </c>
      <c r="B227" s="85" t="s">
        <v>241</v>
      </c>
      <c r="C227" s="102">
        <v>4039</v>
      </c>
      <c r="D227" s="87">
        <v>1367623.9810771667</v>
      </c>
      <c r="E227" s="110">
        <v>1238638.1226366137</v>
      </c>
      <c r="F227" s="90">
        <v>2606262.1037137806</v>
      </c>
      <c r="G227" s="105">
        <v>665741.02159321913</v>
      </c>
      <c r="H227" s="91">
        <v>3272003.1253069998</v>
      </c>
      <c r="I227" s="107">
        <v>-831821</v>
      </c>
      <c r="J227" s="96">
        <v>2440182.1253069998</v>
      </c>
      <c r="K227" s="93">
        <v>604.15501988289179</v>
      </c>
      <c r="L227" s="94">
        <v>6</v>
      </c>
      <c r="M227" s="94">
        <v>6</v>
      </c>
      <c r="N227" s="119">
        <f t="shared" si="20"/>
        <v>16251.553337461781</v>
      </c>
      <c r="O227" s="98">
        <f t="shared" si="21"/>
        <v>6.7046282287931873E-3</v>
      </c>
      <c r="P227" s="121">
        <f t="shared" si="22"/>
        <v>16.392999521704155</v>
      </c>
      <c r="R227" s="84">
        <v>702</v>
      </c>
      <c r="S227" s="85" t="s">
        <v>241</v>
      </c>
      <c r="T227" s="102">
        <v>4124</v>
      </c>
      <c r="U227" s="87">
        <v>1386151.0270476947</v>
      </c>
      <c r="V227" s="87">
        <v>1250068.6094061672</v>
      </c>
      <c r="W227" s="90">
        <v>2636219.6364538618</v>
      </c>
      <c r="X227" s="105">
        <v>619531.93551567639</v>
      </c>
      <c r="Y227" s="91">
        <v>3255751.571969538</v>
      </c>
      <c r="Z227" s="209">
        <v>-831821</v>
      </c>
      <c r="AA227" s="115">
        <f t="shared" si="23"/>
        <v>2423930.571969538</v>
      </c>
      <c r="AB227" s="109">
        <v>9001.2707999999984</v>
      </c>
      <c r="AC227" s="110">
        <v>2432931.8427695381</v>
      </c>
      <c r="AD227" s="116">
        <v>587.76202036118764</v>
      </c>
      <c r="AE227" s="86">
        <v>589.94467574431087</v>
      </c>
      <c r="AF227" s="94">
        <v>6</v>
      </c>
      <c r="AG227" s="94">
        <v>6</v>
      </c>
    </row>
    <row r="228" spans="1:33">
      <c r="A228" s="84">
        <v>704</v>
      </c>
      <c r="B228" s="85" t="s">
        <v>242</v>
      </c>
      <c r="C228" s="102">
        <v>6418</v>
      </c>
      <c r="D228" s="87">
        <v>5050353.6759926267</v>
      </c>
      <c r="E228" s="110">
        <v>1178601.4481129781</v>
      </c>
      <c r="F228" s="90">
        <v>6228955.1241056044</v>
      </c>
      <c r="G228" s="105">
        <v>458240.56017656112</v>
      </c>
      <c r="H228" s="91">
        <v>6687195.684282165</v>
      </c>
      <c r="I228" s="107">
        <v>-1167760</v>
      </c>
      <c r="J228" s="96">
        <v>5519435.684282165</v>
      </c>
      <c r="K228" s="93">
        <v>859.99309508915007</v>
      </c>
      <c r="L228" s="94">
        <v>2</v>
      </c>
      <c r="M228" s="94">
        <v>2</v>
      </c>
      <c r="N228" s="119">
        <f t="shared" si="20"/>
        <v>198248.46216629259</v>
      </c>
      <c r="O228" s="98">
        <f t="shared" si="21"/>
        <v>3.7256434305174238E-2</v>
      </c>
      <c r="P228" s="121">
        <f t="shared" si="22"/>
        <v>33.208256351444561</v>
      </c>
      <c r="R228" s="84">
        <v>704</v>
      </c>
      <c r="S228" s="85" t="s">
        <v>242</v>
      </c>
      <c r="T228" s="102">
        <v>6436</v>
      </c>
      <c r="U228" s="87">
        <v>4909742.7711747624</v>
      </c>
      <c r="V228" s="87">
        <v>1141622.431121482</v>
      </c>
      <c r="W228" s="90">
        <v>6051365.202296244</v>
      </c>
      <c r="X228" s="105">
        <v>437582.01981962874</v>
      </c>
      <c r="Y228" s="91">
        <v>6488947.2221158724</v>
      </c>
      <c r="Z228" s="209">
        <v>-1167760</v>
      </c>
      <c r="AA228" s="115">
        <f t="shared" si="23"/>
        <v>5321187.2221158724</v>
      </c>
      <c r="AB228" s="109">
        <v>101981.06436000008</v>
      </c>
      <c r="AC228" s="110">
        <v>5423168.2864758726</v>
      </c>
      <c r="AD228" s="116">
        <v>826.78483873770551</v>
      </c>
      <c r="AE228" s="86">
        <v>842.63024960781115</v>
      </c>
      <c r="AF228" s="94">
        <v>2</v>
      </c>
      <c r="AG228" s="94">
        <v>2</v>
      </c>
    </row>
    <row r="229" spans="1:33">
      <c r="A229" s="84">
        <v>707</v>
      </c>
      <c r="B229" s="85" t="s">
        <v>243</v>
      </c>
      <c r="C229" s="102">
        <v>1881</v>
      </c>
      <c r="D229" s="87">
        <v>-252378.58134886203</v>
      </c>
      <c r="E229" s="110">
        <v>1251508.5312713759</v>
      </c>
      <c r="F229" s="90">
        <v>999129.94992251392</v>
      </c>
      <c r="G229" s="105">
        <v>438501.36730779987</v>
      </c>
      <c r="H229" s="91">
        <v>1437631.3172303138</v>
      </c>
      <c r="I229" s="107">
        <v>-547761</v>
      </c>
      <c r="J229" s="96">
        <v>889870.31723031378</v>
      </c>
      <c r="K229" s="93">
        <v>473.08363489118221</v>
      </c>
      <c r="L229" s="94">
        <v>12</v>
      </c>
      <c r="M229" s="94">
        <v>12</v>
      </c>
      <c r="N229" s="119">
        <f t="shared" si="20"/>
        <v>-183099.48260117252</v>
      </c>
      <c r="O229" s="98">
        <f t="shared" si="21"/>
        <v>-0.17064737761484894</v>
      </c>
      <c r="P229" s="121">
        <f t="shared" si="22"/>
        <v>-91.043494357759073</v>
      </c>
      <c r="R229" s="84">
        <v>707</v>
      </c>
      <c r="S229" s="85" t="s">
        <v>243</v>
      </c>
      <c r="T229" s="102">
        <v>1902</v>
      </c>
      <c r="U229" s="87">
        <v>-97780.413914686796</v>
      </c>
      <c r="V229" s="87">
        <v>1305692.7568719622</v>
      </c>
      <c r="W229" s="90">
        <v>1207912.3429572755</v>
      </c>
      <c r="X229" s="105">
        <v>412818.45687421085</v>
      </c>
      <c r="Y229" s="91">
        <v>1620730.7998314863</v>
      </c>
      <c r="Z229" s="209">
        <v>-547761</v>
      </c>
      <c r="AA229" s="115">
        <f t="shared" si="23"/>
        <v>1072969.7998314863</v>
      </c>
      <c r="AB229" s="109">
        <v>-35004.941999999995</v>
      </c>
      <c r="AC229" s="110">
        <v>1037964.8578314863</v>
      </c>
      <c r="AD229" s="116">
        <v>564.12712924894129</v>
      </c>
      <c r="AE229" s="86">
        <v>545.72284849184348</v>
      </c>
      <c r="AF229" s="94">
        <v>12</v>
      </c>
      <c r="AG229" s="94">
        <v>12</v>
      </c>
    </row>
    <row r="230" spans="1:33">
      <c r="A230" s="84">
        <v>710</v>
      </c>
      <c r="B230" s="85" t="s">
        <v>244</v>
      </c>
      <c r="C230" s="102">
        <v>27036</v>
      </c>
      <c r="D230" s="87">
        <v>9513257.313497968</v>
      </c>
      <c r="E230" s="110">
        <v>7203905.226929429</v>
      </c>
      <c r="F230" s="90">
        <v>16717162.540427398</v>
      </c>
      <c r="G230" s="105">
        <v>3065736.1723485468</v>
      </c>
      <c r="H230" s="91">
        <v>19782898.712775946</v>
      </c>
      <c r="I230" s="107">
        <v>13034</v>
      </c>
      <c r="J230" s="96">
        <v>19795932.712775946</v>
      </c>
      <c r="K230" s="93">
        <v>732.20641784198642</v>
      </c>
      <c r="L230" s="94">
        <v>1</v>
      </c>
      <c r="M230" s="95">
        <v>33</v>
      </c>
      <c r="N230" s="119">
        <f t="shared" si="20"/>
        <v>-34031.015710629523</v>
      </c>
      <c r="O230" s="98">
        <f t="shared" si="21"/>
        <v>-1.7161410972094992E-3</v>
      </c>
      <c r="P230" s="121">
        <f t="shared" si="22"/>
        <v>3.4047813067746802</v>
      </c>
      <c r="R230" s="84">
        <v>710</v>
      </c>
      <c r="S230" s="85" t="s">
        <v>244</v>
      </c>
      <c r="T230" s="102">
        <v>27209</v>
      </c>
      <c r="U230" s="87">
        <v>9727083.3504774962</v>
      </c>
      <c r="V230" s="87">
        <v>7243268.0881924732</v>
      </c>
      <c r="W230" s="90">
        <v>16970351.438669968</v>
      </c>
      <c r="X230" s="105">
        <v>2846578.2898166049</v>
      </c>
      <c r="Y230" s="91">
        <v>19816929.728486575</v>
      </c>
      <c r="Z230" s="209">
        <v>13034</v>
      </c>
      <c r="AA230" s="115">
        <f t="shared" si="23"/>
        <v>19829963.728486575</v>
      </c>
      <c r="AB230" s="109">
        <v>-1193692.6922789998</v>
      </c>
      <c r="AC230" s="110">
        <v>18636271.036207575</v>
      </c>
      <c r="AD230" s="116">
        <v>728.80163653521174</v>
      </c>
      <c r="AE230" s="86">
        <v>684.93039201027511</v>
      </c>
      <c r="AF230" s="94">
        <v>1</v>
      </c>
      <c r="AG230" s="95">
        <v>33</v>
      </c>
    </row>
    <row r="231" spans="1:33">
      <c r="A231" s="84">
        <v>729</v>
      </c>
      <c r="B231" s="85" t="s">
        <v>245</v>
      </c>
      <c r="C231" s="102">
        <v>8858</v>
      </c>
      <c r="D231" s="87">
        <v>1534801.2033510942</v>
      </c>
      <c r="E231" s="110">
        <v>4685689.9223394766</v>
      </c>
      <c r="F231" s="90">
        <v>6220491.125690571</v>
      </c>
      <c r="G231" s="105">
        <v>1403524.231058846</v>
      </c>
      <c r="H231" s="91">
        <v>7624015.3567494173</v>
      </c>
      <c r="I231" s="107">
        <v>696672</v>
      </c>
      <c r="J231" s="96">
        <v>8320687.3567494173</v>
      </c>
      <c r="K231" s="93">
        <v>939.34153948401638</v>
      </c>
      <c r="L231" s="94">
        <v>13</v>
      </c>
      <c r="M231" s="94">
        <v>13</v>
      </c>
      <c r="N231" s="119">
        <f t="shared" si="20"/>
        <v>-226110.68738799356</v>
      </c>
      <c r="O231" s="98">
        <f t="shared" si="21"/>
        <v>-2.6455601995076027E-2</v>
      </c>
      <c r="P231" s="121">
        <f t="shared" si="22"/>
        <v>-26.725832974151444</v>
      </c>
      <c r="R231" s="84">
        <v>729</v>
      </c>
      <c r="S231" s="85" t="s">
        <v>245</v>
      </c>
      <c r="T231" s="102">
        <v>8847</v>
      </c>
      <c r="U231" s="87">
        <v>1739326.6180141568</v>
      </c>
      <c r="V231" s="87">
        <v>4807273.1070091445</v>
      </c>
      <c r="W231" s="90">
        <v>6546599.7250233013</v>
      </c>
      <c r="X231" s="105">
        <v>1303526.31911411</v>
      </c>
      <c r="Y231" s="91">
        <v>7850126.0441374108</v>
      </c>
      <c r="Z231" s="209">
        <v>696672</v>
      </c>
      <c r="AA231" s="115">
        <f t="shared" si="23"/>
        <v>8546798.0441374108</v>
      </c>
      <c r="AB231" s="109">
        <v>77177.562600000005</v>
      </c>
      <c r="AC231" s="110">
        <v>8623975.6067374106</v>
      </c>
      <c r="AD231" s="116">
        <v>966.06737245816782</v>
      </c>
      <c r="AE231" s="86">
        <v>974.79095814823222</v>
      </c>
      <c r="AF231" s="94">
        <v>13</v>
      </c>
      <c r="AG231" s="94">
        <v>13</v>
      </c>
    </row>
    <row r="232" spans="1:33">
      <c r="A232" s="84">
        <v>732</v>
      </c>
      <c r="B232" s="85" t="s">
        <v>246</v>
      </c>
      <c r="C232" s="102">
        <v>3285</v>
      </c>
      <c r="D232" s="87">
        <v>2538379.5095111197</v>
      </c>
      <c r="E232" s="110">
        <v>1461397.2160701274</v>
      </c>
      <c r="F232" s="90">
        <v>3999776.7255812474</v>
      </c>
      <c r="G232" s="105">
        <v>547722.53541702381</v>
      </c>
      <c r="H232" s="91">
        <v>4547499.2609982714</v>
      </c>
      <c r="I232" s="107">
        <v>250334</v>
      </c>
      <c r="J232" s="96">
        <v>4797833.2609982714</v>
      </c>
      <c r="K232" s="93">
        <v>1460.5276289188041</v>
      </c>
      <c r="L232" s="94">
        <v>19</v>
      </c>
      <c r="M232" s="94">
        <v>19</v>
      </c>
      <c r="N232" s="119">
        <f t="shared" si="20"/>
        <v>-32439.390276042745</v>
      </c>
      <c r="O232" s="98">
        <f t="shared" si="21"/>
        <v>-6.7158507641353624E-3</v>
      </c>
      <c r="P232" s="121">
        <f t="shared" si="22"/>
        <v>16.068104016198276</v>
      </c>
      <c r="R232" s="84">
        <v>732</v>
      </c>
      <c r="S232" s="85" t="s">
        <v>246</v>
      </c>
      <c r="T232" s="102">
        <v>3344</v>
      </c>
      <c r="U232" s="87">
        <v>2639970.2257343996</v>
      </c>
      <c r="V232" s="87">
        <v>1426541.8709813163</v>
      </c>
      <c r="W232" s="90">
        <v>4066512.0967157157</v>
      </c>
      <c r="X232" s="105">
        <v>513426.55455859809</v>
      </c>
      <c r="Y232" s="91">
        <v>4579938.6512743142</v>
      </c>
      <c r="Z232" s="209">
        <v>250334</v>
      </c>
      <c r="AA232" s="115">
        <f t="shared" si="23"/>
        <v>4830272.6512743142</v>
      </c>
      <c r="AB232" s="109">
        <v>-88429.151100000003</v>
      </c>
      <c r="AC232" s="110">
        <v>4741843.5001743138</v>
      </c>
      <c r="AD232" s="116">
        <v>1444.4595249026058</v>
      </c>
      <c r="AE232" s="86">
        <v>1418.0154007698306</v>
      </c>
      <c r="AF232" s="94">
        <v>19</v>
      </c>
      <c r="AG232" s="94">
        <v>19</v>
      </c>
    </row>
    <row r="233" spans="1:33">
      <c r="A233" s="84">
        <v>734</v>
      </c>
      <c r="B233" s="85" t="s">
        <v>247</v>
      </c>
      <c r="C233" s="102">
        <v>50870</v>
      </c>
      <c r="D233" s="87">
        <v>11992138.921922848</v>
      </c>
      <c r="E233" s="110">
        <v>16397023.834704066</v>
      </c>
      <c r="F233" s="90">
        <v>28389162.756626911</v>
      </c>
      <c r="G233" s="105">
        <v>6481810.6722475449</v>
      </c>
      <c r="H233" s="91">
        <v>34870973.428874455</v>
      </c>
      <c r="I233" s="107">
        <v>-270461</v>
      </c>
      <c r="J233" s="96">
        <v>34600512.428874455</v>
      </c>
      <c r="K233" s="93">
        <v>680.17520009582176</v>
      </c>
      <c r="L233" s="94">
        <v>2</v>
      </c>
      <c r="M233" s="94">
        <v>2</v>
      </c>
      <c r="N233" s="119">
        <f t="shared" si="20"/>
        <v>3120081.8515356034</v>
      </c>
      <c r="O233" s="98">
        <f t="shared" si="21"/>
        <v>9.9111790859099311E-2</v>
      </c>
      <c r="P233" s="121">
        <f t="shared" si="22"/>
        <v>64.119807192908866</v>
      </c>
      <c r="R233" s="84">
        <v>734</v>
      </c>
      <c r="S233" s="85" t="s">
        <v>247</v>
      </c>
      <c r="T233" s="102">
        <v>51100</v>
      </c>
      <c r="U233" s="87">
        <v>11819124.582340814</v>
      </c>
      <c r="V233" s="87">
        <v>13848009.268036274</v>
      </c>
      <c r="W233" s="90">
        <v>25667133.85037709</v>
      </c>
      <c r="X233" s="105">
        <v>6083757.7269617599</v>
      </c>
      <c r="Y233" s="91">
        <v>31750891.577338852</v>
      </c>
      <c r="Z233" s="209">
        <v>-270461</v>
      </c>
      <c r="AA233" s="115">
        <f t="shared" si="23"/>
        <v>31480430.577338852</v>
      </c>
      <c r="AB233" s="109">
        <v>-618731.51922299992</v>
      </c>
      <c r="AC233" s="110">
        <v>30861699.058115851</v>
      </c>
      <c r="AD233" s="116">
        <v>616.0553929029129</v>
      </c>
      <c r="AE233" s="86">
        <v>603.94714399443933</v>
      </c>
      <c r="AF233" s="94">
        <v>2</v>
      </c>
      <c r="AG233" s="94">
        <v>2</v>
      </c>
    </row>
    <row r="234" spans="1:33">
      <c r="A234" s="84">
        <v>738</v>
      </c>
      <c r="B234" s="85" t="s">
        <v>248</v>
      </c>
      <c r="C234" s="102">
        <v>2965</v>
      </c>
      <c r="D234" s="87">
        <v>1255529.3223219637</v>
      </c>
      <c r="E234" s="110">
        <v>948102.64368762879</v>
      </c>
      <c r="F234" s="90">
        <v>2203631.9660095926</v>
      </c>
      <c r="G234" s="105">
        <v>444178.56156014849</v>
      </c>
      <c r="H234" s="91">
        <v>2647810.527569741</v>
      </c>
      <c r="I234" s="107">
        <v>-401018</v>
      </c>
      <c r="J234" s="96">
        <v>2246792.527569741</v>
      </c>
      <c r="K234" s="93">
        <v>757.77151014156527</v>
      </c>
      <c r="L234" s="94">
        <v>2</v>
      </c>
      <c r="M234" s="94">
        <v>2</v>
      </c>
      <c r="N234" s="119">
        <f t="shared" si="20"/>
        <v>157108.43347285176</v>
      </c>
      <c r="O234" s="98">
        <f t="shared" si="21"/>
        <v>7.5182863245532916E-2</v>
      </c>
      <c r="P234" s="121">
        <f t="shared" si="22"/>
        <v>55.120503384036965</v>
      </c>
      <c r="R234" s="84">
        <v>738</v>
      </c>
      <c r="S234" s="85" t="s">
        <v>248</v>
      </c>
      <c r="T234" s="102">
        <v>2974</v>
      </c>
      <c r="U234" s="87">
        <v>1343877.8348644739</v>
      </c>
      <c r="V234" s="87">
        <v>726859.34835791972</v>
      </c>
      <c r="W234" s="90">
        <v>2070737.1832223935</v>
      </c>
      <c r="X234" s="105">
        <v>419964.91087449569</v>
      </c>
      <c r="Y234" s="91">
        <v>2490702.0940968893</v>
      </c>
      <c r="Z234" s="209">
        <v>-401018</v>
      </c>
      <c r="AA234" s="115">
        <f t="shared" si="23"/>
        <v>2089684.0940968893</v>
      </c>
      <c r="AB234" s="109">
        <v>151963.12082999997</v>
      </c>
      <c r="AC234" s="110">
        <v>2241647.2149268892</v>
      </c>
      <c r="AD234" s="116">
        <v>702.65100675752831</v>
      </c>
      <c r="AE234" s="86">
        <v>753.74822290749466</v>
      </c>
      <c r="AF234" s="94">
        <v>2</v>
      </c>
      <c r="AG234" s="94">
        <v>2</v>
      </c>
    </row>
    <row r="235" spans="1:33">
      <c r="A235" s="84">
        <v>739</v>
      </c>
      <c r="B235" s="85" t="s">
        <v>249</v>
      </c>
      <c r="C235" s="102">
        <v>3188</v>
      </c>
      <c r="D235" s="87">
        <v>2115786.8083237316</v>
      </c>
      <c r="E235" s="110">
        <v>1079445.7766039665</v>
      </c>
      <c r="F235" s="90">
        <v>3195232.5849276981</v>
      </c>
      <c r="G235" s="105">
        <v>564362.44679029018</v>
      </c>
      <c r="H235" s="91">
        <v>3759595.0317179882</v>
      </c>
      <c r="I235" s="107">
        <v>454452</v>
      </c>
      <c r="J235" s="96">
        <v>4214047.0317179877</v>
      </c>
      <c r="K235" s="93">
        <v>1321.846622245291</v>
      </c>
      <c r="L235" s="94">
        <v>9</v>
      </c>
      <c r="M235" s="94">
        <v>9</v>
      </c>
      <c r="N235" s="119">
        <f t="shared" si="20"/>
        <v>-281292.27080105245</v>
      </c>
      <c r="O235" s="98">
        <f t="shared" si="21"/>
        <v>-6.2574202272879714E-2</v>
      </c>
      <c r="P235" s="121">
        <f t="shared" si="22"/>
        <v>-75.95788724446038</v>
      </c>
      <c r="R235" s="84">
        <v>739</v>
      </c>
      <c r="S235" s="85" t="s">
        <v>249</v>
      </c>
      <c r="T235" s="102">
        <v>3216</v>
      </c>
      <c r="U235" s="87">
        <v>2303867.186559503</v>
      </c>
      <c r="V235" s="87">
        <v>1206480.0356632168</v>
      </c>
      <c r="W235" s="90">
        <v>3510347.2222227198</v>
      </c>
      <c r="X235" s="105">
        <v>530540.08029631991</v>
      </c>
      <c r="Y235" s="91">
        <v>4040887.3025190397</v>
      </c>
      <c r="Z235" s="209">
        <v>454452</v>
      </c>
      <c r="AA235" s="115">
        <f t="shared" si="23"/>
        <v>4495339.3025190402</v>
      </c>
      <c r="AB235" s="109">
        <v>86020.477709999977</v>
      </c>
      <c r="AC235" s="110">
        <v>4581359.7802290404</v>
      </c>
      <c r="AD235" s="116">
        <v>1397.8045094897514</v>
      </c>
      <c r="AE235" s="86">
        <v>1424.5521704692289</v>
      </c>
      <c r="AF235" s="94">
        <v>9</v>
      </c>
      <c r="AG235" s="94">
        <v>9</v>
      </c>
    </row>
    <row r="236" spans="1:33">
      <c r="A236" s="84">
        <v>740</v>
      </c>
      <c r="B236" s="85" t="s">
        <v>250</v>
      </c>
      <c r="C236" s="102">
        <v>31460</v>
      </c>
      <c r="D236" s="87">
        <v>-4876116.5071608331</v>
      </c>
      <c r="E236" s="110">
        <v>8954302.3994411491</v>
      </c>
      <c r="F236" s="90">
        <v>4078185.892280316</v>
      </c>
      <c r="G236" s="105">
        <v>4156935.1634972473</v>
      </c>
      <c r="H236" s="91">
        <v>8235121.0557775628</v>
      </c>
      <c r="I236" s="107">
        <v>-425117</v>
      </c>
      <c r="J236" s="96">
        <v>7810004.0557775628</v>
      </c>
      <c r="K236" s="93">
        <v>248.2518771702976</v>
      </c>
      <c r="L236" s="94">
        <v>10</v>
      </c>
      <c r="M236" s="94">
        <v>10</v>
      </c>
      <c r="N236" s="119">
        <f t="shared" si="20"/>
        <v>173907.42481635418</v>
      </c>
      <c r="O236" s="98">
        <f t="shared" si="21"/>
        <v>2.2774387651307557E-2</v>
      </c>
      <c r="P236" s="121">
        <f t="shared" si="22"/>
        <v>8.4473163261180844</v>
      </c>
      <c r="R236" s="84">
        <v>740</v>
      </c>
      <c r="S236" s="85" t="s">
        <v>250</v>
      </c>
      <c r="T236" s="102">
        <v>31843</v>
      </c>
      <c r="U236" s="87">
        <v>-4838502.3791896468</v>
      </c>
      <c r="V236" s="87">
        <v>9053226.0057063587</v>
      </c>
      <c r="W236" s="90">
        <v>4214723.6265167119</v>
      </c>
      <c r="X236" s="105">
        <v>3846490.0044444967</v>
      </c>
      <c r="Y236" s="91">
        <v>8061213.6309612086</v>
      </c>
      <c r="Z236" s="209">
        <v>-425117</v>
      </c>
      <c r="AA236" s="115">
        <f t="shared" si="23"/>
        <v>7636096.6309612086</v>
      </c>
      <c r="AB236" s="109">
        <v>-362376.16029000026</v>
      </c>
      <c r="AC236" s="110">
        <v>7273720.4706712086</v>
      </c>
      <c r="AD236" s="116">
        <v>239.80456084417952</v>
      </c>
      <c r="AE236" s="86">
        <v>228.42447227557733</v>
      </c>
      <c r="AF236" s="94">
        <v>10</v>
      </c>
      <c r="AG236" s="94">
        <v>10</v>
      </c>
    </row>
    <row r="237" spans="1:33">
      <c r="A237" s="84">
        <v>742</v>
      </c>
      <c r="B237" s="85" t="s">
        <v>251</v>
      </c>
      <c r="C237" s="102">
        <v>964</v>
      </c>
      <c r="D237" s="87">
        <v>1248370.1828812119</v>
      </c>
      <c r="E237" s="110">
        <v>85418.312137962668</v>
      </c>
      <c r="F237" s="90">
        <v>1333788.4950191746</v>
      </c>
      <c r="G237" s="105">
        <v>174787.25489550908</v>
      </c>
      <c r="H237" s="91">
        <v>1508575.7499146836</v>
      </c>
      <c r="I237" s="107">
        <v>462732</v>
      </c>
      <c r="J237" s="96">
        <v>1971307.7499146836</v>
      </c>
      <c r="K237" s="93">
        <v>2044.9250517787175</v>
      </c>
      <c r="L237" s="94">
        <v>19</v>
      </c>
      <c r="M237" s="94">
        <v>19</v>
      </c>
      <c r="N237" s="119">
        <f t="shared" si="20"/>
        <v>5570.1464613710996</v>
      </c>
      <c r="O237" s="98">
        <f t="shared" si="21"/>
        <v>2.8336164763729079E-3</v>
      </c>
      <c r="P237" s="121">
        <f t="shared" si="22"/>
        <v>34.968402030954167</v>
      </c>
      <c r="R237" s="84">
        <v>742</v>
      </c>
      <c r="S237" s="85" t="s">
        <v>251</v>
      </c>
      <c r="T237" s="102">
        <v>978</v>
      </c>
      <c r="U237" s="87">
        <v>1301019.1128770791</v>
      </c>
      <c r="V237" s="87">
        <v>38760.032764208139</v>
      </c>
      <c r="W237" s="90">
        <v>1339779.1456412871</v>
      </c>
      <c r="X237" s="105">
        <v>163226.45781202536</v>
      </c>
      <c r="Y237" s="91">
        <v>1503005.6034533125</v>
      </c>
      <c r="Z237" s="209">
        <v>462732</v>
      </c>
      <c r="AA237" s="115">
        <f t="shared" si="23"/>
        <v>1965737.6034533125</v>
      </c>
      <c r="AB237" s="109">
        <v>33254.694900000002</v>
      </c>
      <c r="AC237" s="110">
        <v>1998992.2983533125</v>
      </c>
      <c r="AD237" s="116">
        <v>2009.9566497477633</v>
      </c>
      <c r="AE237" s="86">
        <v>2043.9594052692357</v>
      </c>
      <c r="AF237" s="94">
        <v>19</v>
      </c>
      <c r="AG237" s="94">
        <v>19</v>
      </c>
    </row>
    <row r="238" spans="1:33">
      <c r="A238" s="84">
        <v>743</v>
      </c>
      <c r="B238" s="85" t="s">
        <v>252</v>
      </c>
      <c r="C238" s="102">
        <v>66611</v>
      </c>
      <c r="D238" s="87">
        <v>18582365.147210289</v>
      </c>
      <c r="E238" s="110">
        <v>13755250.912693836</v>
      </c>
      <c r="F238" s="90">
        <v>32337616.059904125</v>
      </c>
      <c r="G238" s="105">
        <v>5090752.7091136491</v>
      </c>
      <c r="H238" s="91">
        <v>37428368.769017771</v>
      </c>
      <c r="I238" s="107">
        <v>-1342540</v>
      </c>
      <c r="J238" s="96">
        <v>36085828.769017771</v>
      </c>
      <c r="K238" s="93">
        <v>541.73978425511962</v>
      </c>
      <c r="L238" s="94">
        <v>14</v>
      </c>
      <c r="M238" s="94">
        <v>14</v>
      </c>
      <c r="N238" s="119">
        <f t="shared" si="20"/>
        <v>4920557.6979284063</v>
      </c>
      <c r="O238" s="98">
        <f t="shared" si="21"/>
        <v>0.15788592650788746</v>
      </c>
      <c r="P238" s="121">
        <f t="shared" si="22"/>
        <v>70.680668912172735</v>
      </c>
      <c r="R238" s="84">
        <v>743</v>
      </c>
      <c r="S238" s="85" t="s">
        <v>252</v>
      </c>
      <c r="T238" s="102">
        <v>66160</v>
      </c>
      <c r="U238" s="87">
        <v>16042870.051094066</v>
      </c>
      <c r="V238" s="87">
        <v>11802258.923457041</v>
      </c>
      <c r="W238" s="90">
        <v>27845128.974551108</v>
      </c>
      <c r="X238" s="105">
        <v>4662682.0965382578</v>
      </c>
      <c r="Y238" s="91">
        <v>32507811.071089365</v>
      </c>
      <c r="Z238" s="209">
        <v>-1342540</v>
      </c>
      <c r="AA238" s="115">
        <f t="shared" si="23"/>
        <v>31165271.071089365</v>
      </c>
      <c r="AB238" s="109">
        <v>29670.855599999893</v>
      </c>
      <c r="AC238" s="110">
        <v>31194941.926689364</v>
      </c>
      <c r="AD238" s="116">
        <v>471.05911534294688</v>
      </c>
      <c r="AE238" s="86">
        <v>471.50758655818265</v>
      </c>
      <c r="AF238" s="94">
        <v>14</v>
      </c>
      <c r="AG238" s="94">
        <v>14</v>
      </c>
    </row>
    <row r="239" spans="1:33">
      <c r="A239" s="84">
        <v>746</v>
      </c>
      <c r="B239" s="85" t="s">
        <v>253</v>
      </c>
      <c r="C239" s="102">
        <v>4603</v>
      </c>
      <c r="D239" s="87">
        <v>4849563.8068487961</v>
      </c>
      <c r="E239" s="110">
        <v>2433654.8570400244</v>
      </c>
      <c r="F239" s="90">
        <v>7283218.6638888204</v>
      </c>
      <c r="G239" s="105">
        <v>655122.95122830011</v>
      </c>
      <c r="H239" s="91">
        <v>7938341.6151171206</v>
      </c>
      <c r="I239" s="107">
        <v>310695</v>
      </c>
      <c r="J239" s="96">
        <v>8249036.6151171206</v>
      </c>
      <c r="K239" s="93">
        <v>1792.1000684590747</v>
      </c>
      <c r="L239" s="94">
        <v>17</v>
      </c>
      <c r="M239" s="94">
        <v>17</v>
      </c>
      <c r="N239" s="119">
        <f t="shared" si="20"/>
        <v>266895.43928432092</v>
      </c>
      <c r="O239" s="98">
        <f t="shared" si="21"/>
        <v>3.3436572143372915E-2</v>
      </c>
      <c r="P239" s="121">
        <f t="shared" si="22"/>
        <v>98.456704183072134</v>
      </c>
      <c r="R239" s="84">
        <v>746</v>
      </c>
      <c r="S239" s="85" t="s">
        <v>253</v>
      </c>
      <c r="T239" s="102">
        <v>4713</v>
      </c>
      <c r="U239" s="87">
        <v>5177187.7735635284</v>
      </c>
      <c r="V239" s="87">
        <v>1882438.0258256511</v>
      </c>
      <c r="W239" s="90">
        <v>7059625.7993891798</v>
      </c>
      <c r="X239" s="105">
        <v>611820.37644361949</v>
      </c>
      <c r="Y239" s="91">
        <v>7671446.1758327996</v>
      </c>
      <c r="Z239" s="209">
        <v>310695</v>
      </c>
      <c r="AA239" s="115">
        <f t="shared" si="23"/>
        <v>7982141.1758327996</v>
      </c>
      <c r="AB239" s="109">
        <v>12168.384600000005</v>
      </c>
      <c r="AC239" s="110">
        <v>7994309.5604328001</v>
      </c>
      <c r="AD239" s="116">
        <v>1693.6433642760026</v>
      </c>
      <c r="AE239" s="86">
        <v>1696.225240915086</v>
      </c>
      <c r="AF239" s="94">
        <v>17</v>
      </c>
      <c r="AG239" s="94">
        <v>17</v>
      </c>
    </row>
    <row r="240" spans="1:33">
      <c r="A240" s="84">
        <v>747</v>
      </c>
      <c r="B240" s="85" t="s">
        <v>254</v>
      </c>
      <c r="C240" s="102">
        <v>1264</v>
      </c>
      <c r="D240" s="87">
        <v>995359.68565276568</v>
      </c>
      <c r="E240" s="110">
        <v>592626.86213506467</v>
      </c>
      <c r="F240" s="90">
        <v>1587986.5477878302</v>
      </c>
      <c r="G240" s="105">
        <v>276668.66153375671</v>
      </c>
      <c r="H240" s="91">
        <v>1864655.2093215869</v>
      </c>
      <c r="I240" s="107">
        <v>-263730</v>
      </c>
      <c r="J240" s="96">
        <v>1600925.2093215869</v>
      </c>
      <c r="K240" s="93">
        <v>1266.5547542101162</v>
      </c>
      <c r="L240" s="94">
        <v>4</v>
      </c>
      <c r="M240" s="94">
        <v>4</v>
      </c>
      <c r="N240" s="119">
        <f t="shared" si="20"/>
        <v>18445.154705043416</v>
      </c>
      <c r="O240" s="98">
        <f t="shared" si="21"/>
        <v>1.1655852881831696E-2</v>
      </c>
      <c r="P240" s="121">
        <f t="shared" si="22"/>
        <v>33.133043675008366</v>
      </c>
      <c r="R240" s="84">
        <v>747</v>
      </c>
      <c r="S240" s="85" t="s">
        <v>254</v>
      </c>
      <c r="T240" s="102">
        <v>1283</v>
      </c>
      <c r="U240" s="87">
        <v>985787.3350858941</v>
      </c>
      <c r="V240" s="87">
        <v>601174.76958070428</v>
      </c>
      <c r="W240" s="90">
        <v>1586962.1046665984</v>
      </c>
      <c r="X240" s="105">
        <v>259247.94994994503</v>
      </c>
      <c r="Y240" s="91">
        <v>1846210.0546165435</v>
      </c>
      <c r="Z240" s="209">
        <v>-263730</v>
      </c>
      <c r="AA240" s="115">
        <f t="shared" si="23"/>
        <v>1582480.0546165435</v>
      </c>
      <c r="AB240" s="109">
        <v>58341.569999999978</v>
      </c>
      <c r="AC240" s="110">
        <v>1640821.6246165435</v>
      </c>
      <c r="AD240" s="116">
        <v>1233.4217105351079</v>
      </c>
      <c r="AE240" s="86">
        <v>1278.8944852817954</v>
      </c>
      <c r="AF240" s="94">
        <v>4</v>
      </c>
      <c r="AG240" s="94">
        <v>4</v>
      </c>
    </row>
    <row r="241" spans="1:33">
      <c r="A241" s="84">
        <v>748</v>
      </c>
      <c r="B241" s="85" t="s">
        <v>255</v>
      </c>
      <c r="C241" s="102">
        <v>4804</v>
      </c>
      <c r="D241" s="87">
        <v>3070652.600826933</v>
      </c>
      <c r="E241" s="110">
        <v>2608960.4111207607</v>
      </c>
      <c r="F241" s="90">
        <v>5679613.0119476933</v>
      </c>
      <c r="G241" s="105">
        <v>747025.93430442631</v>
      </c>
      <c r="H241" s="91">
        <v>6426638.9462521197</v>
      </c>
      <c r="I241" s="107">
        <v>114572</v>
      </c>
      <c r="J241" s="96">
        <v>6541210.9462521197</v>
      </c>
      <c r="K241" s="93">
        <v>1361.6175991365778</v>
      </c>
      <c r="L241" s="94">
        <v>17</v>
      </c>
      <c r="M241" s="94">
        <v>17</v>
      </c>
      <c r="N241" s="119">
        <f t="shared" si="20"/>
        <v>208204.85249269195</v>
      </c>
      <c r="O241" s="98">
        <f t="shared" si="21"/>
        <v>3.2876149084691067E-2</v>
      </c>
      <c r="P241" s="121">
        <f t="shared" si="22"/>
        <v>52.333726124498526</v>
      </c>
      <c r="R241" s="84">
        <v>748</v>
      </c>
      <c r="S241" s="85" t="s">
        <v>255</v>
      </c>
      <c r="T241" s="102">
        <v>4837</v>
      </c>
      <c r="U241" s="87">
        <v>3060656.8068962013</v>
      </c>
      <c r="V241" s="87">
        <v>2457031.2538038758</v>
      </c>
      <c r="W241" s="90">
        <v>5517688.0607000776</v>
      </c>
      <c r="X241" s="105">
        <v>700746.03305935021</v>
      </c>
      <c r="Y241" s="91">
        <v>6218434.0937594278</v>
      </c>
      <c r="Z241" s="209">
        <v>114572</v>
      </c>
      <c r="AA241" s="115">
        <f t="shared" si="23"/>
        <v>6333006.0937594278</v>
      </c>
      <c r="AB241" s="109">
        <v>174858.01980000004</v>
      </c>
      <c r="AC241" s="110">
        <v>6507864.1135594277</v>
      </c>
      <c r="AD241" s="116">
        <v>1309.2838730120793</v>
      </c>
      <c r="AE241" s="86">
        <v>1345.4339701383974</v>
      </c>
      <c r="AF241" s="94">
        <v>17</v>
      </c>
      <c r="AG241" s="94">
        <v>17</v>
      </c>
    </row>
    <row r="242" spans="1:33">
      <c r="A242" s="84">
        <v>749</v>
      </c>
      <c r="B242" s="85" t="s">
        <v>256</v>
      </c>
      <c r="C242" s="102">
        <v>21269</v>
      </c>
      <c r="D242" s="87">
        <v>7909769.0082460791</v>
      </c>
      <c r="E242" s="110">
        <v>1361632.0765042265</v>
      </c>
      <c r="F242" s="90">
        <v>9271401.0847503059</v>
      </c>
      <c r="G242" s="105">
        <v>1270472.2641625246</v>
      </c>
      <c r="H242" s="91">
        <v>10541873.348912831</v>
      </c>
      <c r="I242" s="107">
        <v>-1536185</v>
      </c>
      <c r="J242" s="96">
        <v>9005688.3489128314</v>
      </c>
      <c r="K242" s="93">
        <v>423.4185128079755</v>
      </c>
      <c r="L242" s="94">
        <v>11</v>
      </c>
      <c r="M242" s="94">
        <v>11</v>
      </c>
      <c r="N242" s="119">
        <f t="shared" si="20"/>
        <v>-1789692.2850459944</v>
      </c>
      <c r="O242" s="98">
        <f t="shared" si="21"/>
        <v>-0.16578315723451131</v>
      </c>
      <c r="P242" s="121">
        <f t="shared" si="22"/>
        <v>-83.644927020997045</v>
      </c>
      <c r="R242" s="84">
        <v>749</v>
      </c>
      <c r="S242" s="85" t="s">
        <v>256</v>
      </c>
      <c r="T242" s="102">
        <v>21290</v>
      </c>
      <c r="U242" s="87">
        <v>7683960.3590051122</v>
      </c>
      <c r="V242" s="87">
        <v>3503187.3037041523</v>
      </c>
      <c r="W242" s="90">
        <v>11187147.662709264</v>
      </c>
      <c r="X242" s="105">
        <v>1144417.9712495611</v>
      </c>
      <c r="Y242" s="91">
        <v>12331565.633958826</v>
      </c>
      <c r="Z242" s="209">
        <v>-1536185</v>
      </c>
      <c r="AA242" s="115">
        <f t="shared" si="23"/>
        <v>10795380.633958826</v>
      </c>
      <c r="AB242" s="109">
        <v>347393.62838850007</v>
      </c>
      <c r="AC242" s="110">
        <v>11142774.262347326</v>
      </c>
      <c r="AD242" s="116">
        <v>507.06343982897255</v>
      </c>
      <c r="AE242" s="86">
        <v>523.38066051420037</v>
      </c>
      <c r="AF242" s="94">
        <v>11</v>
      </c>
      <c r="AG242" s="94">
        <v>11</v>
      </c>
    </row>
    <row r="243" spans="1:33">
      <c r="A243" s="84">
        <v>751</v>
      </c>
      <c r="B243" s="85" t="s">
        <v>257</v>
      </c>
      <c r="C243" s="102">
        <v>2778</v>
      </c>
      <c r="D243" s="87">
        <v>1597445.4296918411</v>
      </c>
      <c r="E243" s="110">
        <v>1158563.6713560724</v>
      </c>
      <c r="F243" s="90">
        <v>2756009.1010479135</v>
      </c>
      <c r="G243" s="105">
        <v>319823.46968250035</v>
      </c>
      <c r="H243" s="91">
        <v>3075832.5707304138</v>
      </c>
      <c r="I243" s="107">
        <v>259120</v>
      </c>
      <c r="J243" s="96">
        <v>3334952.5707304138</v>
      </c>
      <c r="K243" s="93">
        <v>1200.4868865120279</v>
      </c>
      <c r="L243" s="94">
        <v>19</v>
      </c>
      <c r="M243" s="94">
        <v>19</v>
      </c>
      <c r="N243" s="119">
        <f t="shared" si="20"/>
        <v>-105770.91594367707</v>
      </c>
      <c r="O243" s="98">
        <f t="shared" si="21"/>
        <v>-3.0740893987362666E-2</v>
      </c>
      <c r="P243" s="121">
        <f t="shared" si="22"/>
        <v>-16.176298309079129</v>
      </c>
      <c r="R243" s="84">
        <v>751</v>
      </c>
      <c r="S243" s="85" t="s">
        <v>257</v>
      </c>
      <c r="T243" s="102">
        <v>2828</v>
      </c>
      <c r="U243" s="87">
        <v>1690481.0546952486</v>
      </c>
      <c r="V243" s="87">
        <v>1195346.6055282711</v>
      </c>
      <c r="W243" s="90">
        <v>2885827.6602235194</v>
      </c>
      <c r="X243" s="105">
        <v>295775.8264505713</v>
      </c>
      <c r="Y243" s="91">
        <v>3181603.4866740908</v>
      </c>
      <c r="Z243" s="209">
        <v>259120</v>
      </c>
      <c r="AA243" s="115">
        <f t="shared" si="23"/>
        <v>3440723.4866740908</v>
      </c>
      <c r="AB243" s="109">
        <v>76594.146899999992</v>
      </c>
      <c r="AC243" s="110">
        <v>3517317.6335740909</v>
      </c>
      <c r="AD243" s="116">
        <v>1216.6631848211071</v>
      </c>
      <c r="AE243" s="86">
        <v>1243.747395181786</v>
      </c>
      <c r="AF243" s="94">
        <v>19</v>
      </c>
      <c r="AG243" s="94">
        <v>19</v>
      </c>
    </row>
    <row r="244" spans="1:33">
      <c r="A244" s="84">
        <v>753</v>
      </c>
      <c r="B244" s="85" t="s">
        <v>258</v>
      </c>
      <c r="C244" s="102">
        <v>22826</v>
      </c>
      <c r="D244" s="87">
        <v>23442136.544333193</v>
      </c>
      <c r="E244" s="110">
        <v>-801902.30290793197</v>
      </c>
      <c r="F244" s="90">
        <v>22640234.241425261</v>
      </c>
      <c r="G244" s="105">
        <v>1427091.1402916228</v>
      </c>
      <c r="H244" s="91">
        <v>24067325.381716885</v>
      </c>
      <c r="I244" s="107">
        <v>-1989250</v>
      </c>
      <c r="J244" s="96">
        <v>22078075.381716885</v>
      </c>
      <c r="K244" s="93">
        <v>967.23365380342091</v>
      </c>
      <c r="L244" s="94">
        <v>1</v>
      </c>
      <c r="M244" s="95">
        <v>34</v>
      </c>
      <c r="N244" s="119">
        <f t="shared" si="20"/>
        <v>-706861.40655557066</v>
      </c>
      <c r="O244" s="98">
        <f t="shared" si="21"/>
        <v>-3.1023189272984794E-2</v>
      </c>
      <c r="P244" s="121">
        <f t="shared" si="22"/>
        <v>-41.172488629526924</v>
      </c>
      <c r="R244" s="84">
        <v>753</v>
      </c>
      <c r="S244" s="85" t="s">
        <v>258</v>
      </c>
      <c r="T244" s="102">
        <v>22595</v>
      </c>
      <c r="U244" s="87">
        <v>24155514.265609033</v>
      </c>
      <c r="V244" s="87">
        <v>-812823.53588038113</v>
      </c>
      <c r="W244" s="90">
        <v>23342690.729728654</v>
      </c>
      <c r="X244" s="105">
        <v>1431496.0585438018</v>
      </c>
      <c r="Y244" s="91">
        <v>24774186.788272455</v>
      </c>
      <c r="Z244" s="209">
        <v>-1989250</v>
      </c>
      <c r="AA244" s="115">
        <f t="shared" si="23"/>
        <v>22784936.788272455</v>
      </c>
      <c r="AB244" s="109">
        <v>-235863.71592149953</v>
      </c>
      <c r="AC244" s="110">
        <v>22549073.072350956</v>
      </c>
      <c r="AD244" s="116">
        <v>1008.4061424329478</v>
      </c>
      <c r="AE244" s="86">
        <v>997.96738536627379</v>
      </c>
      <c r="AF244" s="94">
        <v>1</v>
      </c>
      <c r="AG244" s="95">
        <v>34</v>
      </c>
    </row>
    <row r="245" spans="1:33">
      <c r="A245" s="84">
        <v>755</v>
      </c>
      <c r="B245" s="85" t="s">
        <v>259</v>
      </c>
      <c r="C245" s="102">
        <v>6182</v>
      </c>
      <c r="D245" s="87">
        <v>5154467.7972385921</v>
      </c>
      <c r="E245" s="110">
        <v>-71455.967544683677</v>
      </c>
      <c r="F245" s="90">
        <v>5083011.8296939088</v>
      </c>
      <c r="G245" s="105">
        <v>487281.09455824556</v>
      </c>
      <c r="H245" s="91">
        <v>5570292.9242521543</v>
      </c>
      <c r="I245" s="107">
        <v>-1615011</v>
      </c>
      <c r="J245" s="96">
        <v>3955281.9242521543</v>
      </c>
      <c r="K245" s="93">
        <v>639.80619932904472</v>
      </c>
      <c r="L245" s="94">
        <v>1</v>
      </c>
      <c r="M245" s="95">
        <v>33</v>
      </c>
      <c r="N245" s="119">
        <f t="shared" si="20"/>
        <v>-202900.34505772684</v>
      </c>
      <c r="O245" s="98">
        <f t="shared" si="21"/>
        <v>-4.8795442796066152E-2</v>
      </c>
      <c r="P245" s="121">
        <f t="shared" si="22"/>
        <v>-35.44262647639232</v>
      </c>
      <c r="R245" s="84">
        <v>755</v>
      </c>
      <c r="S245" s="85" t="s">
        <v>259</v>
      </c>
      <c r="T245" s="102">
        <v>6158</v>
      </c>
      <c r="U245" s="87">
        <v>5328544.4993750956</v>
      </c>
      <c r="V245" s="87">
        <v>-27331.108102844435</v>
      </c>
      <c r="W245" s="90">
        <v>5301213.3912722515</v>
      </c>
      <c r="X245" s="105">
        <v>471979.87803762994</v>
      </c>
      <c r="Y245" s="91">
        <v>5773193.2693098811</v>
      </c>
      <c r="Z245" s="209">
        <v>-1615011</v>
      </c>
      <c r="AA245" s="115">
        <f t="shared" si="23"/>
        <v>4158182.2693098811</v>
      </c>
      <c r="AB245" s="109">
        <v>-1255443.9103199998</v>
      </c>
      <c r="AC245" s="110">
        <v>2902738.3589898814</v>
      </c>
      <c r="AD245" s="116">
        <v>675.24882580543704</v>
      </c>
      <c r="AE245" s="86">
        <v>471.37680399316031</v>
      </c>
      <c r="AF245" s="94">
        <v>1</v>
      </c>
      <c r="AG245" s="95">
        <v>33</v>
      </c>
    </row>
    <row r="246" spans="1:33">
      <c r="A246" s="84">
        <v>758</v>
      </c>
      <c r="B246" s="85" t="s">
        <v>260</v>
      </c>
      <c r="C246" s="102">
        <v>8127</v>
      </c>
      <c r="D246" s="87">
        <v>5719321.5921643181</v>
      </c>
      <c r="E246" s="110">
        <v>-545763.49047296972</v>
      </c>
      <c r="F246" s="90">
        <v>5173558.1016913485</v>
      </c>
      <c r="G246" s="105">
        <v>996790.68589401629</v>
      </c>
      <c r="H246" s="91">
        <v>6170348.7875853647</v>
      </c>
      <c r="I246" s="107">
        <v>-671750</v>
      </c>
      <c r="J246" s="96">
        <v>5498598.7875853647</v>
      </c>
      <c r="K246" s="93">
        <v>676.58407623789401</v>
      </c>
      <c r="L246" s="94">
        <v>19</v>
      </c>
      <c r="M246" s="94">
        <v>19</v>
      </c>
      <c r="N246" s="119">
        <f t="shared" si="20"/>
        <v>-73935.270473593846</v>
      </c>
      <c r="O246" s="98">
        <f t="shared" si="21"/>
        <v>-1.3267800555955184E-2</v>
      </c>
      <c r="P246" s="121">
        <f t="shared" si="22"/>
        <v>-9.1818674070676707</v>
      </c>
      <c r="R246" s="84">
        <v>758</v>
      </c>
      <c r="S246" s="85" t="s">
        <v>260</v>
      </c>
      <c r="T246" s="102">
        <v>8126</v>
      </c>
      <c r="U246" s="87">
        <v>5498365.3467747457</v>
      </c>
      <c r="V246" s="87">
        <v>-184641.8633494747</v>
      </c>
      <c r="W246" s="90">
        <v>5313723.4834252708</v>
      </c>
      <c r="X246" s="105">
        <v>930560.57463368808</v>
      </c>
      <c r="Y246" s="91">
        <v>6244284.0580589585</v>
      </c>
      <c r="Z246" s="209">
        <v>-671750</v>
      </c>
      <c r="AA246" s="115">
        <f t="shared" si="23"/>
        <v>5572534.0580589585</v>
      </c>
      <c r="AB246" s="109">
        <v>-116599.79490000001</v>
      </c>
      <c r="AC246" s="110">
        <v>5455934.2631589584</v>
      </c>
      <c r="AD246" s="116">
        <v>685.76594364496168</v>
      </c>
      <c r="AE246" s="86">
        <v>671.41696568532586</v>
      </c>
      <c r="AF246" s="94">
        <v>19</v>
      </c>
      <c r="AG246" s="94">
        <v>19</v>
      </c>
    </row>
    <row r="247" spans="1:33">
      <c r="A247" s="84">
        <v>759</v>
      </c>
      <c r="B247" s="85" t="s">
        <v>261</v>
      </c>
      <c r="C247" s="102">
        <v>1800</v>
      </c>
      <c r="D247" s="87">
        <v>1050573.9011072333</v>
      </c>
      <c r="E247" s="110">
        <v>741155.6361976607</v>
      </c>
      <c r="F247" s="90">
        <v>1791729.5373048941</v>
      </c>
      <c r="G247" s="105">
        <v>395555.26390379266</v>
      </c>
      <c r="H247" s="91">
        <v>2187284.8012086865</v>
      </c>
      <c r="I247" s="107">
        <v>-498247</v>
      </c>
      <c r="J247" s="96">
        <v>1689037.8012086865</v>
      </c>
      <c r="K247" s="93">
        <v>938.35433400482589</v>
      </c>
      <c r="L247" s="94">
        <v>14</v>
      </c>
      <c r="M247" s="94">
        <v>14</v>
      </c>
      <c r="N247" s="119">
        <f t="shared" si="20"/>
        <v>-11946.70132396603</v>
      </c>
      <c r="O247" s="98">
        <f t="shared" si="21"/>
        <v>-7.0234039793885174E-3</v>
      </c>
      <c r="P247" s="121">
        <f t="shared" si="22"/>
        <v>30.193894852315111</v>
      </c>
      <c r="R247" s="84">
        <v>759</v>
      </c>
      <c r="S247" s="85" t="s">
        <v>261</v>
      </c>
      <c r="T247" s="102">
        <v>1873</v>
      </c>
      <c r="U247" s="87">
        <v>970445.46562884538</v>
      </c>
      <c r="V247" s="87">
        <v>857113.79960492207</v>
      </c>
      <c r="W247" s="90">
        <v>1827559.2652337675</v>
      </c>
      <c r="X247" s="105">
        <v>371672.23729888536</v>
      </c>
      <c r="Y247" s="91">
        <v>2199231.5025326526</v>
      </c>
      <c r="Z247" s="209">
        <v>-498247</v>
      </c>
      <c r="AA247" s="115">
        <f t="shared" si="23"/>
        <v>1700984.5025326526</v>
      </c>
      <c r="AB247" s="109">
        <v>496736.79600000003</v>
      </c>
      <c r="AC247" s="110">
        <v>2197721.2985326527</v>
      </c>
      <c r="AD247" s="116">
        <v>908.16043915251078</v>
      </c>
      <c r="AE247" s="86">
        <v>1173.36962014557</v>
      </c>
      <c r="AF247" s="94">
        <v>14</v>
      </c>
      <c r="AG247" s="94">
        <v>14</v>
      </c>
    </row>
    <row r="248" spans="1:33">
      <c r="A248" s="84">
        <v>761</v>
      </c>
      <c r="B248" s="85" t="s">
        <v>262</v>
      </c>
      <c r="C248" s="102">
        <v>8429</v>
      </c>
      <c r="D248" s="87">
        <v>2751565.5323768947</v>
      </c>
      <c r="E248" s="110">
        <v>4194202.3705985979</v>
      </c>
      <c r="F248" s="90">
        <v>6945767.9029754922</v>
      </c>
      <c r="G248" s="105">
        <v>1462642.7668702996</v>
      </c>
      <c r="H248" s="91">
        <v>8408410.6698457915</v>
      </c>
      <c r="I248" s="107">
        <v>1150554</v>
      </c>
      <c r="J248" s="96">
        <v>9558964.6698457915</v>
      </c>
      <c r="K248" s="93">
        <v>1134.0567884500879</v>
      </c>
      <c r="L248" s="94">
        <v>2</v>
      </c>
      <c r="M248" s="94">
        <v>2</v>
      </c>
      <c r="N248" s="119">
        <f t="shared" si="20"/>
        <v>45982.451396191493</v>
      </c>
      <c r="O248" s="98">
        <f t="shared" si="21"/>
        <v>4.8336526170534135E-3</v>
      </c>
      <c r="P248" s="121">
        <f t="shared" si="22"/>
        <v>2.9055139614315522</v>
      </c>
      <c r="R248" s="84">
        <v>761</v>
      </c>
      <c r="S248" s="85" t="s">
        <v>262</v>
      </c>
      <c r="T248" s="102">
        <v>8410</v>
      </c>
      <c r="U248" s="87">
        <v>2987415.4888084317</v>
      </c>
      <c r="V248" s="87">
        <v>3989356.8961406411</v>
      </c>
      <c r="W248" s="90">
        <v>6976772.3849490732</v>
      </c>
      <c r="X248" s="105">
        <v>1385655.8335005266</v>
      </c>
      <c r="Y248" s="91">
        <v>8362428.2184496</v>
      </c>
      <c r="Z248" s="209">
        <v>1150554</v>
      </c>
      <c r="AA248" s="115">
        <f t="shared" si="23"/>
        <v>9512982.2184496</v>
      </c>
      <c r="AB248" s="109">
        <v>630672.37170000013</v>
      </c>
      <c r="AC248" s="110">
        <v>10143654.5901496</v>
      </c>
      <c r="AD248" s="116">
        <v>1131.1512744886563</v>
      </c>
      <c r="AE248" s="86">
        <v>1206.1420440130321</v>
      </c>
      <c r="AF248" s="94">
        <v>2</v>
      </c>
      <c r="AG248" s="94">
        <v>2</v>
      </c>
    </row>
    <row r="249" spans="1:33">
      <c r="A249" s="84">
        <v>762</v>
      </c>
      <c r="B249" s="85" t="s">
        <v>263</v>
      </c>
      <c r="C249" s="102">
        <v>3570</v>
      </c>
      <c r="D249" s="87">
        <v>2793685.6549702371</v>
      </c>
      <c r="E249" s="110">
        <v>1449036.1711867796</v>
      </c>
      <c r="F249" s="90">
        <v>4242721.8261570167</v>
      </c>
      <c r="G249" s="105">
        <v>700854.78665498446</v>
      </c>
      <c r="H249" s="91">
        <v>4943576.6128120013</v>
      </c>
      <c r="I249" s="107">
        <v>81144</v>
      </c>
      <c r="J249" s="96">
        <v>5024720.6128120013</v>
      </c>
      <c r="K249" s="93">
        <v>1407.4847654935577</v>
      </c>
      <c r="L249" s="94">
        <v>11</v>
      </c>
      <c r="M249" s="94">
        <v>11</v>
      </c>
      <c r="N249" s="119">
        <f t="shared" si="20"/>
        <v>-173586.22972446214</v>
      </c>
      <c r="O249" s="98">
        <f t="shared" si="21"/>
        <v>-3.3392840204054294E-2</v>
      </c>
      <c r="P249" s="121">
        <f t="shared" si="22"/>
        <v>-21.799491459003093</v>
      </c>
      <c r="R249" s="84">
        <v>762</v>
      </c>
      <c r="S249" s="85" t="s">
        <v>263</v>
      </c>
      <c r="T249" s="102">
        <v>3637</v>
      </c>
      <c r="U249" s="87">
        <v>2994068.877990555</v>
      </c>
      <c r="V249" s="87">
        <v>1464583.1682696952</v>
      </c>
      <c r="W249" s="90">
        <v>4458652.0462602507</v>
      </c>
      <c r="X249" s="105">
        <v>658510.79627621255</v>
      </c>
      <c r="Y249" s="91">
        <v>5117162.8425364634</v>
      </c>
      <c r="Z249" s="209">
        <v>81144</v>
      </c>
      <c r="AA249" s="115">
        <f t="shared" si="23"/>
        <v>5198306.8425364634</v>
      </c>
      <c r="AB249" s="109">
        <v>22553.184059999985</v>
      </c>
      <c r="AC249" s="110">
        <v>5220860.0265964633</v>
      </c>
      <c r="AD249" s="116">
        <v>1429.2842569525608</v>
      </c>
      <c r="AE249" s="86">
        <v>1435.4852973869847</v>
      </c>
      <c r="AF249" s="94">
        <v>11</v>
      </c>
      <c r="AG249" s="94">
        <v>11</v>
      </c>
    </row>
    <row r="250" spans="1:33">
      <c r="A250" s="84">
        <v>765</v>
      </c>
      <c r="B250" s="85" t="s">
        <v>264</v>
      </c>
      <c r="C250" s="102">
        <v>10185</v>
      </c>
      <c r="D250" s="87">
        <v>4033179.1511803744</v>
      </c>
      <c r="E250" s="110">
        <v>2050131.186759002</v>
      </c>
      <c r="F250" s="90">
        <v>6083310.337939376</v>
      </c>
      <c r="G250" s="105">
        <v>1157294.0656713548</v>
      </c>
      <c r="H250" s="91">
        <v>7240604.4036107305</v>
      </c>
      <c r="I250" s="107">
        <v>1122475</v>
      </c>
      <c r="J250" s="96">
        <v>8363079.4036107305</v>
      </c>
      <c r="K250" s="93">
        <v>821.1172708503417</v>
      </c>
      <c r="L250" s="94">
        <v>18</v>
      </c>
      <c r="M250" s="94">
        <v>18</v>
      </c>
      <c r="N250" s="119">
        <f t="shared" si="20"/>
        <v>371785.11805467308</v>
      </c>
      <c r="O250" s="98">
        <f t="shared" si="21"/>
        <v>4.6523767586266931E-2</v>
      </c>
      <c r="P250" s="121">
        <f t="shared" si="22"/>
        <v>43.300034568848901</v>
      </c>
      <c r="R250" s="84">
        <v>765</v>
      </c>
      <c r="S250" s="85" t="s">
        <v>264</v>
      </c>
      <c r="T250" s="102">
        <v>10274</v>
      </c>
      <c r="U250" s="87">
        <v>3966162.6636468004</v>
      </c>
      <c r="V250" s="87">
        <v>1818573.5173308132</v>
      </c>
      <c r="W250" s="90">
        <v>5784736.1809776137</v>
      </c>
      <c r="X250" s="105">
        <v>1084083.1045784438</v>
      </c>
      <c r="Y250" s="91">
        <v>6868819.2855560575</v>
      </c>
      <c r="Z250" s="209">
        <v>1122475</v>
      </c>
      <c r="AA250" s="115">
        <f t="shared" si="23"/>
        <v>7991294.2855560575</v>
      </c>
      <c r="AB250" s="109">
        <v>-36255.118500000041</v>
      </c>
      <c r="AC250" s="110">
        <v>7955039.1670560576</v>
      </c>
      <c r="AD250" s="116">
        <v>777.8172362814928</v>
      </c>
      <c r="AE250" s="86">
        <v>774.28841415768522</v>
      </c>
      <c r="AF250" s="94">
        <v>18</v>
      </c>
      <c r="AG250" s="94">
        <v>18</v>
      </c>
    </row>
    <row r="251" spans="1:33">
      <c r="A251" s="84">
        <v>768</v>
      </c>
      <c r="B251" s="85" t="s">
        <v>265</v>
      </c>
      <c r="C251" s="102">
        <v>2361</v>
      </c>
      <c r="D251" s="87">
        <v>1859650.5570093277</v>
      </c>
      <c r="E251" s="110">
        <v>934931.5422015615</v>
      </c>
      <c r="F251" s="90">
        <v>2794582.0992108891</v>
      </c>
      <c r="G251" s="105">
        <v>484437.9131471967</v>
      </c>
      <c r="H251" s="91">
        <v>3279020.0123580857</v>
      </c>
      <c r="I251" s="107">
        <v>328756</v>
      </c>
      <c r="J251" s="96">
        <v>3607776.0123580857</v>
      </c>
      <c r="K251" s="93">
        <v>1528.0711615239668</v>
      </c>
      <c r="L251" s="94">
        <v>10</v>
      </c>
      <c r="M251" s="94">
        <v>10</v>
      </c>
      <c r="N251" s="115">
        <f t="shared" si="20"/>
        <v>71523.625171535648</v>
      </c>
      <c r="O251" s="185">
        <f t="shared" si="21"/>
        <v>2.0225825914094327E-2</v>
      </c>
      <c r="P251" s="121">
        <f t="shared" si="22"/>
        <v>34.721335853970913</v>
      </c>
      <c r="R251" s="84">
        <v>768</v>
      </c>
      <c r="S251" s="85" t="s">
        <v>265</v>
      </c>
      <c r="T251" s="102">
        <v>2368</v>
      </c>
      <c r="U251" s="87">
        <v>1847494.2301505255</v>
      </c>
      <c r="V251" s="87">
        <v>902352.0427186375</v>
      </c>
      <c r="W251" s="90">
        <v>2749846.2728691632</v>
      </c>
      <c r="X251" s="105">
        <v>457650.11431738699</v>
      </c>
      <c r="Y251" s="91">
        <v>3207496.3871865501</v>
      </c>
      <c r="Z251" s="209">
        <v>328756</v>
      </c>
      <c r="AA251" s="115">
        <f t="shared" si="23"/>
        <v>3536252.3871865501</v>
      </c>
      <c r="AB251" s="109">
        <v>40005.647999999986</v>
      </c>
      <c r="AC251" s="110">
        <v>3576258.0351865501</v>
      </c>
      <c r="AD251" s="116">
        <v>1493.3498256699959</v>
      </c>
      <c r="AE251" s="86">
        <v>1510.2441026970228</v>
      </c>
      <c r="AF251" s="94">
        <v>10</v>
      </c>
      <c r="AG251" s="94">
        <v>10</v>
      </c>
    </row>
    <row r="252" spans="1:33">
      <c r="A252" s="84">
        <v>777</v>
      </c>
      <c r="B252" s="85" t="s">
        <v>266</v>
      </c>
      <c r="C252" s="102">
        <v>7038</v>
      </c>
      <c r="D252" s="87">
        <v>4308827.9514463181</v>
      </c>
      <c r="E252" s="110">
        <v>3690648.1565238014</v>
      </c>
      <c r="F252" s="90">
        <v>7999476.1079701195</v>
      </c>
      <c r="G252" s="105">
        <v>1119288.3960203065</v>
      </c>
      <c r="H252" s="91">
        <v>9118764.5039904267</v>
      </c>
      <c r="I252" s="107">
        <v>-331649</v>
      </c>
      <c r="J252" s="96">
        <v>8787115.5039904267</v>
      </c>
      <c r="K252" s="93">
        <v>1248.5245103709046</v>
      </c>
      <c r="L252" s="94">
        <v>18</v>
      </c>
      <c r="M252" s="94">
        <v>18</v>
      </c>
      <c r="N252" s="119">
        <f t="shared" si="20"/>
        <v>234828.33662706427</v>
      </c>
      <c r="O252" s="98">
        <f t="shared" si="21"/>
        <v>2.7457957389831304E-2</v>
      </c>
      <c r="P252" s="121">
        <f t="shared" si="22"/>
        <v>56.06952328733496</v>
      </c>
      <c r="R252" s="84">
        <v>777</v>
      </c>
      <c r="S252" s="85" t="s">
        <v>266</v>
      </c>
      <c r="T252" s="102">
        <v>7172</v>
      </c>
      <c r="U252" s="87">
        <v>4247348.218142122</v>
      </c>
      <c r="V252" s="87">
        <v>3597688.7211164581</v>
      </c>
      <c r="W252" s="90">
        <v>7845036.9392585801</v>
      </c>
      <c r="X252" s="105">
        <v>1038899.2281047823</v>
      </c>
      <c r="Y252" s="91">
        <v>8883936.1673633624</v>
      </c>
      <c r="Z252" s="209">
        <v>-331649</v>
      </c>
      <c r="AA252" s="115">
        <f t="shared" si="23"/>
        <v>8552287.1673633624</v>
      </c>
      <c r="AB252" s="109">
        <v>-12951.828540000017</v>
      </c>
      <c r="AC252" s="110">
        <v>8539335.3388233632</v>
      </c>
      <c r="AD252" s="116">
        <v>1192.4549870835697</v>
      </c>
      <c r="AE252" s="86">
        <v>1190.6490991108983</v>
      </c>
      <c r="AF252" s="94">
        <v>18</v>
      </c>
      <c r="AG252" s="94">
        <v>18</v>
      </c>
    </row>
    <row r="253" spans="1:33">
      <c r="A253" s="84">
        <v>778</v>
      </c>
      <c r="B253" s="85" t="s">
        <v>267</v>
      </c>
      <c r="C253" s="102">
        <v>6632</v>
      </c>
      <c r="D253" s="87">
        <v>1722008.3362907558</v>
      </c>
      <c r="E253" s="110">
        <v>1916680.2302691189</v>
      </c>
      <c r="F253" s="90">
        <v>3638688.5665598745</v>
      </c>
      <c r="G253" s="105">
        <v>916881.64774068561</v>
      </c>
      <c r="H253" s="91">
        <v>4555570.2143005598</v>
      </c>
      <c r="I253" s="107">
        <v>68655</v>
      </c>
      <c r="J253" s="96">
        <v>4624225.2143005598</v>
      </c>
      <c r="K253" s="93">
        <v>697.25953170997582</v>
      </c>
      <c r="L253" s="94">
        <v>11</v>
      </c>
      <c r="M253" s="94">
        <v>11</v>
      </c>
      <c r="N253" s="119">
        <f t="shared" si="20"/>
        <v>-708254.38870030735</v>
      </c>
      <c r="O253" s="98">
        <f t="shared" si="21"/>
        <v>-0.13281895880140551</v>
      </c>
      <c r="P253" s="121">
        <f t="shared" si="22"/>
        <v>-97.683760329509482</v>
      </c>
      <c r="R253" s="84">
        <v>778</v>
      </c>
      <c r="S253" s="85" t="s">
        <v>267</v>
      </c>
      <c r="T253" s="102">
        <v>6708</v>
      </c>
      <c r="U253" s="87">
        <v>2062798.5942386547</v>
      </c>
      <c r="V253" s="87">
        <v>2354239.5373062599</v>
      </c>
      <c r="W253" s="90">
        <v>4417038.1315449141</v>
      </c>
      <c r="X253" s="105">
        <v>846786.47145595343</v>
      </c>
      <c r="Y253" s="91">
        <v>5263824.6030008672</v>
      </c>
      <c r="Z253" s="209">
        <v>68655</v>
      </c>
      <c r="AA253" s="115">
        <f t="shared" si="23"/>
        <v>5332479.6030008672</v>
      </c>
      <c r="AB253" s="109">
        <v>202678.61418000009</v>
      </c>
      <c r="AC253" s="110">
        <v>5535158.2171808677</v>
      </c>
      <c r="AD253" s="116">
        <v>794.9432920394853</v>
      </c>
      <c r="AE253" s="86">
        <v>825.1577544992349</v>
      </c>
      <c r="AF253" s="94">
        <v>11</v>
      </c>
      <c r="AG253" s="94">
        <v>11</v>
      </c>
    </row>
    <row r="254" spans="1:33">
      <c r="A254" s="84">
        <v>781</v>
      </c>
      <c r="B254" s="85" t="s">
        <v>268</v>
      </c>
      <c r="C254" s="102">
        <v>3428</v>
      </c>
      <c r="D254" s="87">
        <v>2571094.6043347996</v>
      </c>
      <c r="E254" s="110">
        <v>962103.7031564978</v>
      </c>
      <c r="F254" s="90">
        <v>3533198.3074912974</v>
      </c>
      <c r="G254" s="105">
        <v>726771.64886146702</v>
      </c>
      <c r="H254" s="91">
        <v>4259969.9563527647</v>
      </c>
      <c r="I254" s="107">
        <v>-359139</v>
      </c>
      <c r="J254" s="96">
        <v>3900830.9563527647</v>
      </c>
      <c r="K254" s="93">
        <v>1137.9320176058241</v>
      </c>
      <c r="L254" s="94">
        <v>7</v>
      </c>
      <c r="M254" s="94">
        <v>7</v>
      </c>
      <c r="N254" s="119">
        <f t="shared" si="20"/>
        <v>-109409.53490476497</v>
      </c>
      <c r="O254" s="98">
        <f t="shared" si="21"/>
        <v>-2.728253708057702E-2</v>
      </c>
      <c r="P254" s="121">
        <f t="shared" si="22"/>
        <v>-9.1619444243617636</v>
      </c>
      <c r="R254" s="84">
        <v>781</v>
      </c>
      <c r="S254" s="85" t="s">
        <v>268</v>
      </c>
      <c r="T254" s="102">
        <v>3496</v>
      </c>
      <c r="U254" s="87">
        <v>2817345.9193950053</v>
      </c>
      <c r="V254" s="87">
        <v>855278.61250180576</v>
      </c>
      <c r="W254" s="90">
        <v>3672624.531896811</v>
      </c>
      <c r="X254" s="105">
        <v>696754.95936071896</v>
      </c>
      <c r="Y254" s="91">
        <v>4369379.4912575297</v>
      </c>
      <c r="Z254" s="209">
        <v>-359139</v>
      </c>
      <c r="AA254" s="115">
        <f t="shared" si="23"/>
        <v>4010240.4912575297</v>
      </c>
      <c r="AB254" s="109">
        <v>24303.431160000007</v>
      </c>
      <c r="AC254" s="110">
        <v>4034543.9224175299</v>
      </c>
      <c r="AD254" s="116">
        <v>1147.0939620301858</v>
      </c>
      <c r="AE254" s="86">
        <v>1154.045744398607</v>
      </c>
      <c r="AF254" s="94">
        <v>7</v>
      </c>
      <c r="AG254" s="94">
        <v>7</v>
      </c>
    </row>
    <row r="255" spans="1:33">
      <c r="A255" s="84">
        <v>783</v>
      </c>
      <c r="B255" s="85" t="s">
        <v>269</v>
      </c>
      <c r="C255" s="102">
        <v>6256</v>
      </c>
      <c r="D255" s="87">
        <v>442472.76257668156</v>
      </c>
      <c r="E255" s="110">
        <v>1596733.2003823388</v>
      </c>
      <c r="F255" s="90">
        <v>2039205.9629590204</v>
      </c>
      <c r="G255" s="105">
        <v>859463.52291667555</v>
      </c>
      <c r="H255" s="91">
        <v>2898669.4858756959</v>
      </c>
      <c r="I255" s="107">
        <v>-63463</v>
      </c>
      <c r="J255" s="96">
        <v>2835206.4858756959</v>
      </c>
      <c r="K255" s="93">
        <v>453.19796769112787</v>
      </c>
      <c r="L255" s="94">
        <v>4</v>
      </c>
      <c r="M255" s="94">
        <v>4</v>
      </c>
      <c r="N255" s="119">
        <f t="shared" si="20"/>
        <v>106151.43634242751</v>
      </c>
      <c r="O255" s="98">
        <f t="shared" si="21"/>
        <v>3.8896773577572888E-2</v>
      </c>
      <c r="P255" s="121">
        <f t="shared" si="22"/>
        <v>25.245160801796146</v>
      </c>
      <c r="R255" s="84">
        <v>783</v>
      </c>
      <c r="S255" s="85" t="s">
        <v>269</v>
      </c>
      <c r="T255" s="102">
        <v>6377</v>
      </c>
      <c r="U255" s="87">
        <v>585643.39881362347</v>
      </c>
      <c r="V255" s="87">
        <v>1403302.5518682441</v>
      </c>
      <c r="W255" s="90">
        <v>1988945.9506818675</v>
      </c>
      <c r="X255" s="105">
        <v>803572.09885140066</v>
      </c>
      <c r="Y255" s="91">
        <v>2792518.0495332684</v>
      </c>
      <c r="Z255" s="209">
        <v>-63463</v>
      </c>
      <c r="AA255" s="115">
        <f t="shared" si="23"/>
        <v>2729055.0495332684</v>
      </c>
      <c r="AB255" s="109">
        <v>-156305.40054</v>
      </c>
      <c r="AC255" s="110">
        <v>2572749.6489932686</v>
      </c>
      <c r="AD255" s="116">
        <v>427.95280688933173</v>
      </c>
      <c r="AE255" s="86">
        <v>403.44200235114766</v>
      </c>
      <c r="AF255" s="94">
        <v>4</v>
      </c>
      <c r="AG255" s="94">
        <v>4</v>
      </c>
    </row>
    <row r="256" spans="1:33">
      <c r="A256" s="84">
        <v>785</v>
      </c>
      <c r="B256" s="85" t="s">
        <v>270</v>
      </c>
      <c r="C256" s="102">
        <v>2581</v>
      </c>
      <c r="D256" s="87">
        <v>3924141.4548657797</v>
      </c>
      <c r="E256" s="110">
        <v>1266940.0953256348</v>
      </c>
      <c r="F256" s="90">
        <v>5191081.5501914145</v>
      </c>
      <c r="G256" s="105">
        <v>549086.17657322832</v>
      </c>
      <c r="H256" s="91">
        <v>5740167.7267646426</v>
      </c>
      <c r="I256" s="107">
        <v>63823</v>
      </c>
      <c r="J256" s="96">
        <v>5803990.7267646426</v>
      </c>
      <c r="K256" s="93">
        <v>2248.7372052555766</v>
      </c>
      <c r="L256" s="94">
        <v>17</v>
      </c>
      <c r="M256" s="94">
        <v>17</v>
      </c>
      <c r="N256" s="119">
        <f t="shared" si="20"/>
        <v>-162091.80148926191</v>
      </c>
      <c r="O256" s="98">
        <f t="shared" si="21"/>
        <v>-2.7168883554934894E-2</v>
      </c>
      <c r="P256" s="121">
        <f t="shared" si="22"/>
        <v>-55.659290786873953</v>
      </c>
      <c r="R256" s="84">
        <v>785</v>
      </c>
      <c r="S256" s="85" t="s">
        <v>270</v>
      </c>
      <c r="T256" s="102">
        <v>2589</v>
      </c>
      <c r="U256" s="87">
        <v>4095169.8196092211</v>
      </c>
      <c r="V256" s="87">
        <v>1286305.9413398532</v>
      </c>
      <c r="W256" s="90">
        <v>5381475.7609490743</v>
      </c>
      <c r="X256" s="105">
        <v>520783.76730482985</v>
      </c>
      <c r="Y256" s="91">
        <v>5902259.5282539045</v>
      </c>
      <c r="Z256" s="209">
        <v>63823</v>
      </c>
      <c r="AA256" s="115">
        <f t="shared" si="23"/>
        <v>5966082.5282539045</v>
      </c>
      <c r="AB256" s="109">
        <v>-50707.158839999996</v>
      </c>
      <c r="AC256" s="110">
        <v>5915375.3694139048</v>
      </c>
      <c r="AD256" s="116">
        <v>2304.3964960424505</v>
      </c>
      <c r="AE256" s="86">
        <v>2284.8108804225203</v>
      </c>
      <c r="AF256" s="94">
        <v>17</v>
      </c>
      <c r="AG256" s="94">
        <v>17</v>
      </c>
    </row>
    <row r="257" spans="1:33">
      <c r="A257" s="84">
        <v>790</v>
      </c>
      <c r="B257" s="85" t="s">
        <v>271</v>
      </c>
      <c r="C257" s="102">
        <v>23464</v>
      </c>
      <c r="D257" s="87">
        <v>5777142.8641162999</v>
      </c>
      <c r="E257" s="110">
        <v>9747169.0840477608</v>
      </c>
      <c r="F257" s="90">
        <v>15524311.948164061</v>
      </c>
      <c r="G257" s="105">
        <v>2975174.8883625916</v>
      </c>
      <c r="H257" s="91">
        <v>18499486.836526651</v>
      </c>
      <c r="I257" s="107">
        <v>-1492315</v>
      </c>
      <c r="J257" s="96">
        <v>17007171.836526651</v>
      </c>
      <c r="K257" s="93">
        <v>724.81980210222684</v>
      </c>
      <c r="L257" s="94">
        <v>6</v>
      </c>
      <c r="M257" s="94">
        <v>6</v>
      </c>
      <c r="N257" s="119">
        <f t="shared" si="20"/>
        <v>89735.877293679863</v>
      </c>
      <c r="O257" s="98">
        <f t="shared" si="21"/>
        <v>5.3043426622049672E-3</v>
      </c>
      <c r="P257" s="121">
        <f t="shared" si="22"/>
        <v>5.3881219307205583</v>
      </c>
      <c r="R257" s="84">
        <v>790</v>
      </c>
      <c r="S257" s="85" t="s">
        <v>271</v>
      </c>
      <c r="T257" s="102">
        <v>23515</v>
      </c>
      <c r="U257" s="87">
        <v>5757919.696766248</v>
      </c>
      <c r="V257" s="87">
        <v>9889016.4406457618</v>
      </c>
      <c r="W257" s="90">
        <v>15646936.13741201</v>
      </c>
      <c r="X257" s="105">
        <v>2762814.8218209604</v>
      </c>
      <c r="Y257" s="91">
        <v>18409750.959232971</v>
      </c>
      <c r="Z257" s="209">
        <v>-1492315</v>
      </c>
      <c r="AA257" s="115">
        <f t="shared" si="23"/>
        <v>16917435.959232971</v>
      </c>
      <c r="AB257" s="109">
        <v>589733.25858000037</v>
      </c>
      <c r="AC257" s="110">
        <v>17507169.21781297</v>
      </c>
      <c r="AD257" s="116">
        <v>719.43168017150629</v>
      </c>
      <c r="AE257" s="86">
        <v>744.51070456359639</v>
      </c>
      <c r="AF257" s="94">
        <v>6</v>
      </c>
      <c r="AG257" s="94">
        <v>6</v>
      </c>
    </row>
    <row r="258" spans="1:33">
      <c r="A258" s="84">
        <v>791</v>
      </c>
      <c r="B258" s="85" t="s">
        <v>272</v>
      </c>
      <c r="C258" s="102">
        <v>4938</v>
      </c>
      <c r="D258" s="87">
        <v>3864795.4907138241</v>
      </c>
      <c r="E258" s="110">
        <v>2891431.2425804399</v>
      </c>
      <c r="F258" s="90">
        <v>6756226.7332942635</v>
      </c>
      <c r="G258" s="105">
        <v>1027604.4919533065</v>
      </c>
      <c r="H258" s="91">
        <v>7783831.2252475703</v>
      </c>
      <c r="I258" s="107">
        <v>-92940</v>
      </c>
      <c r="J258" s="96">
        <v>7690891.2252475703</v>
      </c>
      <c r="K258" s="93">
        <v>1557.4911351250648</v>
      </c>
      <c r="L258" s="94">
        <v>17</v>
      </c>
      <c r="M258" s="94">
        <v>17</v>
      </c>
      <c r="N258" s="119">
        <f t="shared" si="20"/>
        <v>-106990.23250438832</v>
      </c>
      <c r="O258" s="98">
        <f t="shared" si="21"/>
        <v>-1.3720423051318402E-2</v>
      </c>
      <c r="P258" s="121">
        <f t="shared" si="22"/>
        <v>-23.90847098971085</v>
      </c>
      <c r="R258" s="84">
        <v>791</v>
      </c>
      <c r="S258" s="85" t="s">
        <v>272</v>
      </c>
      <c r="T258" s="102">
        <v>4931</v>
      </c>
      <c r="U258" s="87">
        <v>3997512.3884518179</v>
      </c>
      <c r="V258" s="87">
        <v>2926614.3040297003</v>
      </c>
      <c r="W258" s="90">
        <v>6924126.6924815178</v>
      </c>
      <c r="X258" s="105">
        <v>966694.76527044084</v>
      </c>
      <c r="Y258" s="91">
        <v>7890821.4577519586</v>
      </c>
      <c r="Z258" s="209">
        <v>-92940</v>
      </c>
      <c r="AA258" s="115">
        <f t="shared" si="23"/>
        <v>7797881.4577519586</v>
      </c>
      <c r="AB258" s="109">
        <v>-99889.102349999972</v>
      </c>
      <c r="AC258" s="110">
        <v>7697992.3554019583</v>
      </c>
      <c r="AD258" s="116">
        <v>1581.3996061147757</v>
      </c>
      <c r="AE258" s="86">
        <v>1561.1422339083265</v>
      </c>
      <c r="AF258" s="94">
        <v>17</v>
      </c>
      <c r="AG258" s="94">
        <v>17</v>
      </c>
    </row>
    <row r="259" spans="1:33">
      <c r="A259" s="84">
        <v>831</v>
      </c>
      <c r="B259" s="85" t="s">
        <v>273</v>
      </c>
      <c r="C259" s="102">
        <v>4596</v>
      </c>
      <c r="D259" s="87">
        <v>2313950.1815812537</v>
      </c>
      <c r="E259" s="110">
        <v>703842.97670223506</v>
      </c>
      <c r="F259" s="90">
        <v>3017793.1582834888</v>
      </c>
      <c r="G259" s="105">
        <v>406916.92374073935</v>
      </c>
      <c r="H259" s="91">
        <v>3424710.0820242283</v>
      </c>
      <c r="I259" s="107">
        <v>-1020398</v>
      </c>
      <c r="J259" s="96">
        <v>2404312.0820242283</v>
      </c>
      <c r="K259" s="93">
        <v>523.13143647176423</v>
      </c>
      <c r="L259" s="94">
        <v>9</v>
      </c>
      <c r="M259" s="94">
        <v>9</v>
      </c>
      <c r="N259" s="119">
        <f t="shared" si="20"/>
        <v>-275416.8819099064</v>
      </c>
      <c r="O259" s="98">
        <f t="shared" si="21"/>
        <v>-0.1027778874717107</v>
      </c>
      <c r="P259" s="121">
        <f t="shared" si="22"/>
        <v>-56.269420595075758</v>
      </c>
      <c r="R259" s="84">
        <v>831</v>
      </c>
      <c r="S259" s="85" t="s">
        <v>273</v>
      </c>
      <c r="T259" s="102">
        <v>4625</v>
      </c>
      <c r="U259" s="87">
        <v>2459695.3723364519</v>
      </c>
      <c r="V259" s="87">
        <v>859406.91590333427</v>
      </c>
      <c r="W259" s="90">
        <v>3319102.2882397864</v>
      </c>
      <c r="X259" s="105">
        <v>381024.67569434841</v>
      </c>
      <c r="Y259" s="91">
        <v>3700126.9639341347</v>
      </c>
      <c r="Z259" s="209">
        <v>-1020398</v>
      </c>
      <c r="AA259" s="115">
        <f t="shared" si="23"/>
        <v>2679728.9639341347</v>
      </c>
      <c r="AB259" s="109">
        <v>-132065.72838150006</v>
      </c>
      <c r="AC259" s="110">
        <v>2547663.2355526346</v>
      </c>
      <c r="AD259" s="116">
        <v>579.40085706683999</v>
      </c>
      <c r="AE259" s="86">
        <v>550.84610498435347</v>
      </c>
      <c r="AF259" s="94">
        <v>9</v>
      </c>
      <c r="AG259" s="94">
        <v>9</v>
      </c>
    </row>
    <row r="260" spans="1:33">
      <c r="A260" s="84">
        <v>832</v>
      </c>
      <c r="B260" s="85" t="s">
        <v>274</v>
      </c>
      <c r="C260" s="102">
        <v>3657</v>
      </c>
      <c r="D260" s="87">
        <v>6475209.0629234323</v>
      </c>
      <c r="E260" s="110">
        <v>2013733.1406249909</v>
      </c>
      <c r="F260" s="90">
        <v>8488942.2035484239</v>
      </c>
      <c r="G260" s="105">
        <v>578913.49542059249</v>
      </c>
      <c r="H260" s="91">
        <v>9067855.6989690159</v>
      </c>
      <c r="I260" s="107">
        <v>-91843</v>
      </c>
      <c r="J260" s="96">
        <v>8976012.6989690159</v>
      </c>
      <c r="K260" s="93">
        <v>2454.4743502786482</v>
      </c>
      <c r="L260" s="94">
        <v>17</v>
      </c>
      <c r="M260" s="94">
        <v>17</v>
      </c>
      <c r="N260" s="119">
        <f t="shared" si="20"/>
        <v>-325148.79729488678</v>
      </c>
      <c r="O260" s="98">
        <f t="shared" si="21"/>
        <v>-3.4957870307433407E-2</v>
      </c>
      <c r="P260" s="121">
        <f t="shared" si="22"/>
        <v>-38.466281258179151</v>
      </c>
      <c r="R260" s="84">
        <v>832</v>
      </c>
      <c r="S260" s="85" t="s">
        <v>274</v>
      </c>
      <c r="T260" s="102">
        <v>3731</v>
      </c>
      <c r="U260" s="87">
        <v>6857576.6395489499</v>
      </c>
      <c r="V260" s="87">
        <v>1993501.3859209314</v>
      </c>
      <c r="W260" s="90">
        <v>8851078.0254698806</v>
      </c>
      <c r="X260" s="105">
        <v>541926.47079402232</v>
      </c>
      <c r="Y260" s="91">
        <v>9393004.4962639026</v>
      </c>
      <c r="Z260" s="209">
        <v>-91843</v>
      </c>
      <c r="AA260" s="115">
        <f t="shared" si="23"/>
        <v>9301161.4962639026</v>
      </c>
      <c r="AB260" s="109">
        <v>24920.184899999993</v>
      </c>
      <c r="AC260" s="110">
        <v>9326081.6811639033</v>
      </c>
      <c r="AD260" s="116">
        <v>2492.9406315368274</v>
      </c>
      <c r="AE260" s="86">
        <v>2499.6198555786395</v>
      </c>
      <c r="AF260" s="94">
        <v>17</v>
      </c>
      <c r="AG260" s="94">
        <v>17</v>
      </c>
    </row>
    <row r="261" spans="1:33">
      <c r="A261" s="84">
        <v>833</v>
      </c>
      <c r="B261" s="85" t="s">
        <v>275</v>
      </c>
      <c r="C261" s="102">
        <v>1692</v>
      </c>
      <c r="D261" s="87">
        <v>1390395.2424229668</v>
      </c>
      <c r="E261" s="110">
        <v>458449.24315860582</v>
      </c>
      <c r="F261" s="90">
        <v>1848844.4855815726</v>
      </c>
      <c r="G261" s="105">
        <v>270622.27402297163</v>
      </c>
      <c r="H261" s="91">
        <v>2119466.7596045444</v>
      </c>
      <c r="I261" s="107">
        <v>-423394</v>
      </c>
      <c r="J261" s="96">
        <v>1696072.7596045444</v>
      </c>
      <c r="K261" s="93">
        <v>1002.4070683241988</v>
      </c>
      <c r="L261" s="94">
        <v>2</v>
      </c>
      <c r="M261" s="94">
        <v>2</v>
      </c>
      <c r="N261" s="119">
        <f t="shared" si="20"/>
        <v>2172.8279510433786</v>
      </c>
      <c r="O261" s="98">
        <f t="shared" si="21"/>
        <v>1.2827369022456786E-3</v>
      </c>
      <c r="P261" s="121">
        <f t="shared" si="22"/>
        <v>8.917372339740723</v>
      </c>
      <c r="R261" s="84">
        <v>833</v>
      </c>
      <c r="S261" s="85" t="s">
        <v>275</v>
      </c>
      <c r="T261" s="102">
        <v>1705</v>
      </c>
      <c r="U261" s="87">
        <v>1440985.7374407141</v>
      </c>
      <c r="V261" s="87">
        <v>417782.28411695146</v>
      </c>
      <c r="W261" s="90">
        <v>1858768.0215576657</v>
      </c>
      <c r="X261" s="105">
        <v>258525.91009583516</v>
      </c>
      <c r="Y261" s="91">
        <v>2117293.931653501</v>
      </c>
      <c r="Z261" s="209">
        <v>-423394</v>
      </c>
      <c r="AA261" s="115">
        <f t="shared" si="23"/>
        <v>1693899.931653501</v>
      </c>
      <c r="AB261" s="109">
        <v>291791.19510000001</v>
      </c>
      <c r="AC261" s="110">
        <v>1985691.1267535011</v>
      </c>
      <c r="AD261" s="116">
        <v>993.48969598445808</v>
      </c>
      <c r="AE261" s="86">
        <v>1164.628226834898</v>
      </c>
      <c r="AF261" s="94">
        <v>2</v>
      </c>
      <c r="AG261" s="94">
        <v>2</v>
      </c>
    </row>
    <row r="262" spans="1:33">
      <c r="A262" s="84">
        <v>834</v>
      </c>
      <c r="B262" s="85" t="s">
        <v>276</v>
      </c>
      <c r="C262" s="102">
        <v>5832</v>
      </c>
      <c r="D262" s="87">
        <v>3610623.2546627391</v>
      </c>
      <c r="E262" s="110">
        <v>1630320.7377507943</v>
      </c>
      <c r="F262" s="90">
        <v>5240943.9924135339</v>
      </c>
      <c r="G262" s="105">
        <v>753788.09504205233</v>
      </c>
      <c r="H262" s="91">
        <v>5994732.0874555865</v>
      </c>
      <c r="I262" s="107">
        <v>-1454600</v>
      </c>
      <c r="J262" s="96">
        <v>4540132.0874555865</v>
      </c>
      <c r="K262" s="93">
        <v>778.48629757468905</v>
      </c>
      <c r="L262" s="94">
        <v>5</v>
      </c>
      <c r="M262" s="94">
        <v>5</v>
      </c>
      <c r="N262" s="119">
        <f t="shared" si="20"/>
        <v>-49200.166129072197</v>
      </c>
      <c r="O262" s="98">
        <f t="shared" si="21"/>
        <v>-1.0720550051838735E-2</v>
      </c>
      <c r="P262" s="121">
        <f t="shared" si="22"/>
        <v>-6.8203851057795646</v>
      </c>
      <c r="R262" s="84">
        <v>834</v>
      </c>
      <c r="S262" s="85" t="s">
        <v>276</v>
      </c>
      <c r="T262" s="102">
        <v>5844</v>
      </c>
      <c r="U262" s="87">
        <v>3621813.0629298892</v>
      </c>
      <c r="V262" s="87">
        <v>1713630.193337966</v>
      </c>
      <c r="W262" s="90">
        <v>5335443.2562678549</v>
      </c>
      <c r="X262" s="105">
        <v>708488.99731680378</v>
      </c>
      <c r="Y262" s="91">
        <v>6043932.2535846587</v>
      </c>
      <c r="Z262" s="209">
        <v>-1454600</v>
      </c>
      <c r="AA262" s="115">
        <f t="shared" si="23"/>
        <v>4589332.2535846587</v>
      </c>
      <c r="AB262" s="109">
        <v>-281073.01523999998</v>
      </c>
      <c r="AC262" s="110">
        <v>4308259.2383446591</v>
      </c>
      <c r="AD262" s="116">
        <v>785.30668268046861</v>
      </c>
      <c r="AE262" s="86">
        <v>737.21068417944196</v>
      </c>
      <c r="AF262" s="94">
        <v>5</v>
      </c>
      <c r="AG262" s="94">
        <v>5</v>
      </c>
    </row>
    <row r="263" spans="1:33">
      <c r="A263" s="84">
        <v>837</v>
      </c>
      <c r="B263" s="85" t="s">
        <v>277</v>
      </c>
      <c r="C263" s="102">
        <v>260180</v>
      </c>
      <c r="D263" s="87">
        <v>19167883.679130785</v>
      </c>
      <c r="E263" s="110">
        <v>-1600056.7748497096</v>
      </c>
      <c r="F263" s="90">
        <v>17567826.904281076</v>
      </c>
      <c r="G263" s="105">
        <v>27211846.680377971</v>
      </c>
      <c r="H263" s="91">
        <v>44779673.584659047</v>
      </c>
      <c r="I263" s="107">
        <v>86962315</v>
      </c>
      <c r="J263" s="96">
        <v>131741988.58465904</v>
      </c>
      <c r="K263" s="93">
        <v>506.3494065057231</v>
      </c>
      <c r="L263" s="94">
        <v>6</v>
      </c>
      <c r="M263" s="94">
        <v>6</v>
      </c>
      <c r="N263" s="119">
        <f t="shared" si="20"/>
        <v>7927536.3359900415</v>
      </c>
      <c r="O263" s="98">
        <f t="shared" si="21"/>
        <v>6.4027552454606632E-2</v>
      </c>
      <c r="P263" s="121">
        <f t="shared" si="22"/>
        <v>20.897721547209073</v>
      </c>
      <c r="R263" s="84">
        <v>837</v>
      </c>
      <c r="S263" s="85" t="s">
        <v>277</v>
      </c>
      <c r="T263" s="102">
        <v>255050</v>
      </c>
      <c r="U263" s="87">
        <v>11349233.908394352</v>
      </c>
      <c r="V263" s="87">
        <v>-161466.89274224796</v>
      </c>
      <c r="W263" s="90">
        <v>11187767.015652103</v>
      </c>
      <c r="X263" s="105">
        <v>25664370.233016901</v>
      </c>
      <c r="Y263" s="91">
        <v>36852137.248669006</v>
      </c>
      <c r="Z263" s="209">
        <v>86962315</v>
      </c>
      <c r="AA263" s="115">
        <f t="shared" si="23"/>
        <v>123814452.248669</v>
      </c>
      <c r="AB263" s="109">
        <v>-13480885.732329</v>
      </c>
      <c r="AC263" s="110">
        <v>110333566.51634</v>
      </c>
      <c r="AD263" s="116">
        <v>485.45168495851402</v>
      </c>
      <c r="AE263" s="86">
        <v>432.5958302934327</v>
      </c>
      <c r="AF263" s="94">
        <v>6</v>
      </c>
      <c r="AG263" s="94">
        <v>6</v>
      </c>
    </row>
    <row r="264" spans="1:33">
      <c r="A264" s="84">
        <v>844</v>
      </c>
      <c r="B264" s="85" t="s">
        <v>278</v>
      </c>
      <c r="C264" s="102">
        <v>1388</v>
      </c>
      <c r="D264" s="87">
        <v>287856.39463031408</v>
      </c>
      <c r="E264" s="110">
        <v>752758.87087865453</v>
      </c>
      <c r="F264" s="90">
        <v>1040615.2655089686</v>
      </c>
      <c r="G264" s="105">
        <v>280154.16815757146</v>
      </c>
      <c r="H264" s="91">
        <v>1320769.4336665401</v>
      </c>
      <c r="I264" s="107">
        <v>-318234</v>
      </c>
      <c r="J264" s="96">
        <v>1002535.4336665401</v>
      </c>
      <c r="K264" s="93">
        <v>722.28777641681563</v>
      </c>
      <c r="L264" s="94">
        <v>11</v>
      </c>
      <c r="M264" s="94">
        <v>11</v>
      </c>
      <c r="N264" s="119">
        <f t="shared" si="20"/>
        <v>126523.91068330291</v>
      </c>
      <c r="O264" s="98">
        <f t="shared" si="21"/>
        <v>0.14443178812583268</v>
      </c>
      <c r="P264" s="121">
        <f t="shared" si="22"/>
        <v>101.88301509724261</v>
      </c>
      <c r="R264" s="84">
        <v>844</v>
      </c>
      <c r="S264" s="85" t="s">
        <v>278</v>
      </c>
      <c r="T264" s="102">
        <v>1412</v>
      </c>
      <c r="U264" s="87">
        <v>131118.1258899867</v>
      </c>
      <c r="V264" s="87">
        <v>800745.64624365338</v>
      </c>
      <c r="W264" s="90">
        <v>931863.77213364001</v>
      </c>
      <c r="X264" s="105">
        <v>262381.75084959721</v>
      </c>
      <c r="Y264" s="91">
        <v>1194245.5229832372</v>
      </c>
      <c r="Z264" s="209">
        <v>-318234</v>
      </c>
      <c r="AA264" s="115">
        <f t="shared" si="23"/>
        <v>876011.52298323717</v>
      </c>
      <c r="AB264" s="109">
        <v>-54924.420899999997</v>
      </c>
      <c r="AC264" s="110">
        <v>821087.10208323714</v>
      </c>
      <c r="AD264" s="116">
        <v>620.40476131957303</v>
      </c>
      <c r="AE264" s="86">
        <v>581.5064462345872</v>
      </c>
      <c r="AF264" s="94">
        <v>11</v>
      </c>
      <c r="AG264" s="94">
        <v>11</v>
      </c>
    </row>
    <row r="265" spans="1:33">
      <c r="A265" s="84">
        <v>845</v>
      </c>
      <c r="B265" s="85" t="s">
        <v>279</v>
      </c>
      <c r="C265" s="102">
        <v>2826</v>
      </c>
      <c r="D265" s="87">
        <v>2666318.4005187717</v>
      </c>
      <c r="E265" s="110">
        <v>1063255.7424632874</v>
      </c>
      <c r="F265" s="90">
        <v>3729574.1429820592</v>
      </c>
      <c r="G265" s="105">
        <v>490947.86556004855</v>
      </c>
      <c r="H265" s="91">
        <v>4220522.0085421074</v>
      </c>
      <c r="I265" s="107">
        <v>-21147</v>
      </c>
      <c r="J265" s="96">
        <v>4199375.0085421074</v>
      </c>
      <c r="K265" s="93">
        <v>1485.9784177431377</v>
      </c>
      <c r="L265" s="94">
        <v>19</v>
      </c>
      <c r="M265" s="94">
        <v>19</v>
      </c>
      <c r="N265" s="119">
        <f t="shared" si="20"/>
        <v>-69052.65491180867</v>
      </c>
      <c r="O265" s="98">
        <f t="shared" si="21"/>
        <v>-1.6177538980696422E-2</v>
      </c>
      <c r="P265" s="121">
        <f t="shared" si="22"/>
        <v>-21.767136285091283</v>
      </c>
      <c r="R265" s="84">
        <v>845</v>
      </c>
      <c r="S265" s="85" t="s">
        <v>279</v>
      </c>
      <c r="T265" s="102">
        <v>2831</v>
      </c>
      <c r="U265" s="87">
        <v>2653802.1357265827</v>
      </c>
      <c r="V265" s="87">
        <v>1167700.098500143</v>
      </c>
      <c r="W265" s="90">
        <v>3821502.234226726</v>
      </c>
      <c r="X265" s="105">
        <v>468072.42922719033</v>
      </c>
      <c r="Y265" s="91">
        <v>4289574.6634539161</v>
      </c>
      <c r="Z265" s="209">
        <v>-21147</v>
      </c>
      <c r="AA265" s="115">
        <f t="shared" si="23"/>
        <v>4268427.6634539161</v>
      </c>
      <c r="AB265" s="109">
        <v>-23419.973100000003</v>
      </c>
      <c r="AC265" s="110">
        <v>4245007.690353916</v>
      </c>
      <c r="AD265" s="116">
        <v>1507.745554028229</v>
      </c>
      <c r="AE265" s="86">
        <v>1499.4728683694511</v>
      </c>
      <c r="AF265" s="94">
        <v>19</v>
      </c>
      <c r="AG265" s="94">
        <v>19</v>
      </c>
    </row>
    <row r="266" spans="1:33">
      <c r="A266" s="84">
        <v>846</v>
      </c>
      <c r="B266" s="85" t="s">
        <v>280</v>
      </c>
      <c r="C266" s="102">
        <v>4662</v>
      </c>
      <c r="D266" s="87">
        <v>2501087.4606766952</v>
      </c>
      <c r="E266" s="110">
        <v>2977331.5434123636</v>
      </c>
      <c r="F266" s="90">
        <v>5478419.0040890593</v>
      </c>
      <c r="G266" s="105">
        <v>851535.80190979177</v>
      </c>
      <c r="H266" s="91">
        <v>6329954.8059988506</v>
      </c>
      <c r="I266" s="107">
        <v>-346962</v>
      </c>
      <c r="J266" s="96">
        <v>5982992.8059988506</v>
      </c>
      <c r="K266" s="93">
        <v>1283.3532402399937</v>
      </c>
      <c r="L266" s="94">
        <v>14</v>
      </c>
      <c r="M266" s="94">
        <v>14</v>
      </c>
      <c r="N266" s="119">
        <f t="shared" si="20"/>
        <v>-171131.5735819228</v>
      </c>
      <c r="O266" s="98">
        <f t="shared" si="21"/>
        <v>-2.7807623477636066E-2</v>
      </c>
      <c r="P266" s="121">
        <f t="shared" si="22"/>
        <v>-10.073489390265422</v>
      </c>
      <c r="R266" s="84">
        <v>846</v>
      </c>
      <c r="S266" s="85" t="s">
        <v>280</v>
      </c>
      <c r="T266" s="102">
        <v>4758</v>
      </c>
      <c r="U266" s="87">
        <v>2832638.0814541159</v>
      </c>
      <c r="V266" s="87">
        <v>2876946.9306597882</v>
      </c>
      <c r="W266" s="90">
        <v>5709585.0121139046</v>
      </c>
      <c r="X266" s="105">
        <v>791501.36746686872</v>
      </c>
      <c r="Y266" s="91">
        <v>6501086.3795807734</v>
      </c>
      <c r="Z266" s="209">
        <v>-346962</v>
      </c>
      <c r="AA266" s="115">
        <f t="shared" si="23"/>
        <v>6154124.3795807734</v>
      </c>
      <c r="AB266" s="109">
        <v>-116849.83020000003</v>
      </c>
      <c r="AC266" s="110">
        <v>6037274.5493807737</v>
      </c>
      <c r="AD266" s="116">
        <v>1293.4267296302592</v>
      </c>
      <c r="AE266" s="86">
        <v>1268.8681272342947</v>
      </c>
      <c r="AF266" s="94">
        <v>14</v>
      </c>
      <c r="AG266" s="94">
        <v>14</v>
      </c>
    </row>
    <row r="267" spans="1:33">
      <c r="A267" s="84">
        <v>848</v>
      </c>
      <c r="B267" s="85" t="s">
        <v>281</v>
      </c>
      <c r="C267" s="102">
        <v>3976</v>
      </c>
      <c r="D267" s="87">
        <v>1864632.0387337452</v>
      </c>
      <c r="E267" s="110">
        <v>2636283.0496676504</v>
      </c>
      <c r="F267" s="90">
        <v>4500915.0884013958</v>
      </c>
      <c r="G267" s="105">
        <v>769745.9027310611</v>
      </c>
      <c r="H267" s="91">
        <v>5270660.9911324568</v>
      </c>
      <c r="I267" s="107">
        <v>747252</v>
      </c>
      <c r="J267" s="96">
        <v>6017912.9911324568</v>
      </c>
      <c r="K267" s="93">
        <v>1513.5596054156078</v>
      </c>
      <c r="L267" s="94">
        <v>12</v>
      </c>
      <c r="M267" s="94">
        <v>12</v>
      </c>
      <c r="N267" s="119">
        <f t="shared" ref="N267:N302" si="24">J267-AA267</f>
        <v>-247946.14859944023</v>
      </c>
      <c r="O267" s="98">
        <f t="shared" ref="O267:O302" si="25">N267/AA267</f>
        <v>-3.9570973919156649E-2</v>
      </c>
      <c r="P267" s="121">
        <f t="shared" ref="P267:P302" si="26">K267-AD267</f>
        <v>-27.478058069856161</v>
      </c>
      <c r="R267" s="84">
        <v>848</v>
      </c>
      <c r="S267" s="85" t="s">
        <v>281</v>
      </c>
      <c r="T267" s="102">
        <v>4066</v>
      </c>
      <c r="U267" s="87">
        <v>2165137.5251658689</v>
      </c>
      <c r="V267" s="87">
        <v>2631174.3483328619</v>
      </c>
      <c r="W267" s="90">
        <v>4796311.8734987304</v>
      </c>
      <c r="X267" s="105">
        <v>722295.26623316633</v>
      </c>
      <c r="Y267" s="91">
        <v>5518607.139731897</v>
      </c>
      <c r="Z267" s="209">
        <v>747252</v>
      </c>
      <c r="AA267" s="115">
        <f t="shared" ref="AA267:AA302" si="27">Y267+Z267</f>
        <v>6265859.139731897</v>
      </c>
      <c r="AB267" s="109">
        <v>-5000.7060000000056</v>
      </c>
      <c r="AC267" s="110">
        <v>6260858.4337318968</v>
      </c>
      <c r="AD267" s="116">
        <v>1541.037663485464</v>
      </c>
      <c r="AE267" s="86">
        <v>1539.8077800619519</v>
      </c>
      <c r="AF267" s="94">
        <v>12</v>
      </c>
      <c r="AG267" s="94">
        <v>12</v>
      </c>
    </row>
    <row r="268" spans="1:33">
      <c r="A268" s="84">
        <v>849</v>
      </c>
      <c r="B268" s="85" t="s">
        <v>282</v>
      </c>
      <c r="C268" s="102">
        <v>2799</v>
      </c>
      <c r="D268" s="87">
        <v>2720172.2188566597</v>
      </c>
      <c r="E268" s="110">
        <v>1835748.3645352763</v>
      </c>
      <c r="F268" s="90">
        <v>4555920.5833919365</v>
      </c>
      <c r="G268" s="105">
        <v>530481.21467383497</v>
      </c>
      <c r="H268" s="91">
        <v>5086401.7980657713</v>
      </c>
      <c r="I268" s="107">
        <v>340462</v>
      </c>
      <c r="J268" s="96">
        <v>5426863.7980657713</v>
      </c>
      <c r="K268" s="93">
        <v>1938.8580914847344</v>
      </c>
      <c r="L268" s="94">
        <v>16</v>
      </c>
      <c r="M268" s="94">
        <v>16</v>
      </c>
      <c r="N268" s="119">
        <f t="shared" si="24"/>
        <v>15382.444069852121</v>
      </c>
      <c r="O268" s="98">
        <f t="shared" si="25"/>
        <v>2.842556975363778E-3</v>
      </c>
      <c r="P268" s="121">
        <f t="shared" si="26"/>
        <v>39.426236800311926</v>
      </c>
      <c r="R268" s="84">
        <v>849</v>
      </c>
      <c r="S268" s="85" t="s">
        <v>282</v>
      </c>
      <c r="T268" s="102">
        <v>2849</v>
      </c>
      <c r="U268" s="87">
        <v>2749058.4467449514</v>
      </c>
      <c r="V268" s="87">
        <v>1821310.369386377</v>
      </c>
      <c r="W268" s="90">
        <v>4570368.8161313282</v>
      </c>
      <c r="X268" s="105">
        <v>500650.53786459123</v>
      </c>
      <c r="Y268" s="91">
        <v>5071019.3539959192</v>
      </c>
      <c r="Z268" s="209">
        <v>340462</v>
      </c>
      <c r="AA268" s="115">
        <f t="shared" si="27"/>
        <v>5411481.3539959192</v>
      </c>
      <c r="AB268" s="109">
        <v>261620.26890000002</v>
      </c>
      <c r="AC268" s="110">
        <v>5673101.6228959188</v>
      </c>
      <c r="AD268" s="116">
        <v>1899.4318546844224</v>
      </c>
      <c r="AE268" s="86">
        <v>1991.2606608971284</v>
      </c>
      <c r="AF268" s="94">
        <v>16</v>
      </c>
      <c r="AG268" s="94">
        <v>16</v>
      </c>
    </row>
    <row r="269" spans="1:33">
      <c r="A269" s="84">
        <v>850</v>
      </c>
      <c r="B269" s="85" t="s">
        <v>283</v>
      </c>
      <c r="C269" s="102">
        <v>2349</v>
      </c>
      <c r="D269" s="87">
        <v>1906847.7225961678</v>
      </c>
      <c r="E269" s="110">
        <v>991420.09389989835</v>
      </c>
      <c r="F269" s="90">
        <v>2898267.8164960663</v>
      </c>
      <c r="G269" s="105">
        <v>250137.25084978653</v>
      </c>
      <c r="H269" s="91">
        <v>3148405.067345853</v>
      </c>
      <c r="I269" s="107">
        <v>-411332</v>
      </c>
      <c r="J269" s="96">
        <v>2737073.067345853</v>
      </c>
      <c r="K269" s="93">
        <v>1165.2077766478726</v>
      </c>
      <c r="L269" s="94">
        <v>13</v>
      </c>
      <c r="M269" s="94">
        <v>13</v>
      </c>
      <c r="N269" s="119">
        <f t="shared" si="24"/>
        <v>41114.038375901524</v>
      </c>
      <c r="O269" s="98">
        <f t="shared" si="25"/>
        <v>1.5250245991909609E-2</v>
      </c>
      <c r="P269" s="121">
        <f t="shared" si="26"/>
        <v>26.711565089615988</v>
      </c>
      <c r="R269" s="84">
        <v>850</v>
      </c>
      <c r="S269" s="85" t="s">
        <v>283</v>
      </c>
      <c r="T269" s="102">
        <v>2368</v>
      </c>
      <c r="U269" s="87">
        <v>1816140.263983238</v>
      </c>
      <c r="V269" s="87">
        <v>1058748.8134188382</v>
      </c>
      <c r="W269" s="90">
        <v>2874889.0774020762</v>
      </c>
      <c r="X269" s="105">
        <v>232401.95156787522</v>
      </c>
      <c r="Y269" s="91">
        <v>3107291.0289699514</v>
      </c>
      <c r="Z269" s="209">
        <v>-411332</v>
      </c>
      <c r="AA269" s="115">
        <f t="shared" si="27"/>
        <v>2695959.0289699514</v>
      </c>
      <c r="AB269" s="109">
        <v>273055.21661999996</v>
      </c>
      <c r="AC269" s="110">
        <v>2969014.2455899515</v>
      </c>
      <c r="AD269" s="116">
        <v>1138.4962115582566</v>
      </c>
      <c r="AE269" s="86">
        <v>1253.8066915498107</v>
      </c>
      <c r="AF269" s="94">
        <v>13</v>
      </c>
      <c r="AG269" s="94">
        <v>13</v>
      </c>
    </row>
    <row r="270" spans="1:33">
      <c r="A270" s="84">
        <v>851</v>
      </c>
      <c r="B270" s="85" t="s">
        <v>284</v>
      </c>
      <c r="C270" s="102">
        <v>20959</v>
      </c>
      <c r="D270" s="87">
        <v>3814130.0725410627</v>
      </c>
      <c r="E270" s="110">
        <v>3877675.2580989669</v>
      </c>
      <c r="F270" s="90">
        <v>7691805.3306400292</v>
      </c>
      <c r="G270" s="105">
        <v>1960151.8098176823</v>
      </c>
      <c r="H270" s="91">
        <v>9651957.1404577121</v>
      </c>
      <c r="I270" s="107">
        <v>-159551</v>
      </c>
      <c r="J270" s="96">
        <v>9492406.1404577121</v>
      </c>
      <c r="K270" s="93">
        <v>452.90358034532716</v>
      </c>
      <c r="L270" s="94">
        <v>19</v>
      </c>
      <c r="M270" s="94">
        <v>19</v>
      </c>
      <c r="N270" s="119">
        <f t="shared" si="24"/>
        <v>-1924463.6921830829</v>
      </c>
      <c r="O270" s="98">
        <f t="shared" si="25"/>
        <v>-0.16856316314311015</v>
      </c>
      <c r="P270" s="121">
        <f t="shared" si="26"/>
        <v>-90.291292270563702</v>
      </c>
      <c r="R270" s="84">
        <v>851</v>
      </c>
      <c r="S270" s="85" t="s">
        <v>284</v>
      </c>
      <c r="T270" s="102">
        <v>21018</v>
      </c>
      <c r="U270" s="87">
        <v>3541289.4089864623</v>
      </c>
      <c r="V270" s="87">
        <v>6208895.9296519831</v>
      </c>
      <c r="W270" s="90">
        <v>9750185.3386384454</v>
      </c>
      <c r="X270" s="105">
        <v>1826235.4940023492</v>
      </c>
      <c r="Y270" s="91">
        <v>11576420.832640795</v>
      </c>
      <c r="Z270" s="209">
        <v>-159551</v>
      </c>
      <c r="AA270" s="115">
        <f t="shared" si="27"/>
        <v>11416869.832640795</v>
      </c>
      <c r="AB270" s="109">
        <v>-62500.490490000055</v>
      </c>
      <c r="AC270" s="110">
        <v>11354369.342150794</v>
      </c>
      <c r="AD270" s="116">
        <v>543.19487261589086</v>
      </c>
      <c r="AE270" s="86">
        <v>540.2212076387284</v>
      </c>
      <c r="AF270" s="94">
        <v>19</v>
      </c>
      <c r="AG270" s="94">
        <v>19</v>
      </c>
    </row>
    <row r="271" spans="1:33">
      <c r="A271" s="84">
        <v>853</v>
      </c>
      <c r="B271" s="85" t="s">
        <v>285</v>
      </c>
      <c r="C271" s="102">
        <v>206073</v>
      </c>
      <c r="D271" s="87">
        <v>43670436.192080729</v>
      </c>
      <c r="E271" s="110">
        <v>-2318394.8835690208</v>
      </c>
      <c r="F271" s="90">
        <v>41352041.308511704</v>
      </c>
      <c r="G271" s="105">
        <v>25935321.506804086</v>
      </c>
      <c r="H271" s="91">
        <v>67287362.815315783</v>
      </c>
      <c r="I271" s="107">
        <v>48831670</v>
      </c>
      <c r="J271" s="96">
        <v>116119032.81531578</v>
      </c>
      <c r="K271" s="93">
        <v>563.48494375932694</v>
      </c>
      <c r="L271" s="94">
        <v>2</v>
      </c>
      <c r="M271" s="94">
        <v>2</v>
      </c>
      <c r="N271" s="119">
        <f t="shared" si="24"/>
        <v>10204051.248222917</v>
      </c>
      <c r="O271" s="98">
        <f t="shared" si="25"/>
        <v>9.6341906472967309E-2</v>
      </c>
      <c r="P271" s="121">
        <f t="shared" si="26"/>
        <v>38.797499467441526</v>
      </c>
      <c r="R271" s="84">
        <v>853</v>
      </c>
      <c r="S271" s="85" t="s">
        <v>285</v>
      </c>
      <c r="T271" s="102">
        <v>201863</v>
      </c>
      <c r="U271" s="87">
        <v>34666850.89157863</v>
      </c>
      <c r="V271" s="87">
        <v>-2215592.3726901491</v>
      </c>
      <c r="W271" s="90">
        <v>32451258.518888481</v>
      </c>
      <c r="X271" s="105">
        <v>24632053.048204392</v>
      </c>
      <c r="Y271" s="91">
        <v>57083311.567092873</v>
      </c>
      <c r="Z271" s="209">
        <v>48831670</v>
      </c>
      <c r="AA271" s="115">
        <f t="shared" si="27"/>
        <v>105914981.56709287</v>
      </c>
      <c r="AB271" s="109">
        <v>-3197230.9686104991</v>
      </c>
      <c r="AC271" s="110">
        <v>102717750.59848237</v>
      </c>
      <c r="AD271" s="116">
        <v>524.68744429188541</v>
      </c>
      <c r="AE271" s="86">
        <v>508.84882617657706</v>
      </c>
      <c r="AF271" s="94">
        <v>2</v>
      </c>
      <c r="AG271" s="94">
        <v>2</v>
      </c>
    </row>
    <row r="272" spans="1:33">
      <c r="A272" s="84">
        <v>854</v>
      </c>
      <c r="B272" s="85" t="s">
        <v>286</v>
      </c>
      <c r="C272" s="102">
        <v>3191</v>
      </c>
      <c r="D272" s="87">
        <v>1236991.82144247</v>
      </c>
      <c r="E272" s="110">
        <v>1232992.3758114087</v>
      </c>
      <c r="F272" s="90">
        <v>2469984.1972538787</v>
      </c>
      <c r="G272" s="105">
        <v>473656.32172734611</v>
      </c>
      <c r="H272" s="91">
        <v>2943640.5189812249</v>
      </c>
      <c r="I272" s="107">
        <v>-9860</v>
      </c>
      <c r="J272" s="96">
        <v>2933780.5189812249</v>
      </c>
      <c r="K272" s="93">
        <v>919.39220275187245</v>
      </c>
      <c r="L272" s="94">
        <v>19</v>
      </c>
      <c r="M272" s="94">
        <v>19</v>
      </c>
      <c r="N272" s="119">
        <f t="shared" si="24"/>
        <v>-68125.057729523629</v>
      </c>
      <c r="O272" s="98">
        <f t="shared" si="25"/>
        <v>-2.2693937563542453E-2</v>
      </c>
      <c r="P272" s="121">
        <f t="shared" si="26"/>
        <v>-3.4192256867222568</v>
      </c>
      <c r="R272" s="84">
        <v>854</v>
      </c>
      <c r="S272" s="85" t="s">
        <v>286</v>
      </c>
      <c r="T272" s="102">
        <v>3253</v>
      </c>
      <c r="U272" s="87">
        <v>1128931.3193726104</v>
      </c>
      <c r="V272" s="87">
        <v>1441043.5113467067</v>
      </c>
      <c r="W272" s="90">
        <v>2569974.8307193173</v>
      </c>
      <c r="X272" s="105">
        <v>441790.74599143118</v>
      </c>
      <c r="Y272" s="91">
        <v>3011765.5767107485</v>
      </c>
      <c r="Z272" s="209">
        <v>-9860</v>
      </c>
      <c r="AA272" s="115">
        <f t="shared" si="27"/>
        <v>3001905.5767107485</v>
      </c>
      <c r="AB272" s="109">
        <v>-89721.000150000007</v>
      </c>
      <c r="AC272" s="110">
        <v>2912184.5765607483</v>
      </c>
      <c r="AD272" s="116">
        <v>922.8114284385947</v>
      </c>
      <c r="AE272" s="86">
        <v>895.2304262406235</v>
      </c>
      <c r="AF272" s="94">
        <v>19</v>
      </c>
      <c r="AG272" s="94">
        <v>19</v>
      </c>
    </row>
    <row r="273" spans="1:33">
      <c r="A273" s="84">
        <v>857</v>
      </c>
      <c r="B273" s="85" t="s">
        <v>287</v>
      </c>
      <c r="C273" s="102">
        <v>2311</v>
      </c>
      <c r="D273" s="87">
        <v>-1629094.3424073318</v>
      </c>
      <c r="E273" s="110">
        <v>1078557.6677158873</v>
      </c>
      <c r="F273" s="90">
        <v>-550536.6746914445</v>
      </c>
      <c r="G273" s="105">
        <v>416427.19205773494</v>
      </c>
      <c r="H273" s="91">
        <v>-134109.48263370956</v>
      </c>
      <c r="I273" s="107">
        <v>138965</v>
      </c>
      <c r="J273" s="96">
        <v>4855.5173662904417</v>
      </c>
      <c r="K273" s="93">
        <v>2.1010460260884645</v>
      </c>
      <c r="L273" s="94">
        <v>11</v>
      </c>
      <c r="M273" s="94">
        <v>11</v>
      </c>
      <c r="N273" s="119">
        <f t="shared" si="24"/>
        <v>-195478.12290023966</v>
      </c>
      <c r="O273" s="98">
        <f t="shared" si="25"/>
        <v>-0.97576284562178117</v>
      </c>
      <c r="P273" s="121">
        <f t="shared" si="26"/>
        <v>-84.51099040561499</v>
      </c>
      <c r="R273" s="84">
        <v>857</v>
      </c>
      <c r="S273" s="85" t="s">
        <v>287</v>
      </c>
      <c r="T273" s="102">
        <v>2313</v>
      </c>
      <c r="U273" s="87">
        <v>-1583598.6685286751</v>
      </c>
      <c r="V273" s="87">
        <v>1257965.7852350762</v>
      </c>
      <c r="W273" s="90">
        <v>-325632.88329359889</v>
      </c>
      <c r="X273" s="105">
        <v>387001.52356012899</v>
      </c>
      <c r="Y273" s="91">
        <v>61368.640266530099</v>
      </c>
      <c r="Z273" s="209">
        <v>138965</v>
      </c>
      <c r="AA273" s="115">
        <f t="shared" si="27"/>
        <v>200333.6402665301</v>
      </c>
      <c r="AB273" s="109">
        <v>873456.64800000004</v>
      </c>
      <c r="AC273" s="110">
        <v>1073790.2882665303</v>
      </c>
      <c r="AD273" s="116">
        <v>86.612036431703459</v>
      </c>
      <c r="AE273" s="86">
        <v>464.24136976503684</v>
      </c>
      <c r="AF273" s="94">
        <v>11</v>
      </c>
      <c r="AG273" s="94">
        <v>11</v>
      </c>
    </row>
    <row r="274" spans="1:33">
      <c r="A274" s="84">
        <v>858</v>
      </c>
      <c r="B274" s="85" t="s">
        <v>288</v>
      </c>
      <c r="C274" s="102">
        <v>42225</v>
      </c>
      <c r="D274" s="87">
        <v>32310476.402993828</v>
      </c>
      <c r="E274" s="110">
        <v>-832415.54731442244</v>
      </c>
      <c r="F274" s="90">
        <v>31478060.855679404</v>
      </c>
      <c r="G274" s="105">
        <v>2297067.4755605711</v>
      </c>
      <c r="H274" s="91">
        <v>33775128.331239976</v>
      </c>
      <c r="I274" s="107">
        <v>-2704969</v>
      </c>
      <c r="J274" s="96">
        <v>31070159.331239976</v>
      </c>
      <c r="K274" s="93">
        <v>735.82378522770819</v>
      </c>
      <c r="L274" s="94">
        <v>1</v>
      </c>
      <c r="M274" s="95">
        <v>35</v>
      </c>
      <c r="N274" s="119">
        <f t="shared" si="24"/>
        <v>-564903.34216569364</v>
      </c>
      <c r="O274" s="98">
        <f t="shared" si="25"/>
        <v>-1.7856874443324091E-2</v>
      </c>
      <c r="P274" s="121">
        <f t="shared" si="26"/>
        <v>-29.454231933394681</v>
      </c>
      <c r="R274" s="84">
        <v>858</v>
      </c>
      <c r="S274" s="85" t="s">
        <v>288</v>
      </c>
      <c r="T274" s="102">
        <v>41338</v>
      </c>
      <c r="U274" s="87">
        <v>32967462.867159531</v>
      </c>
      <c r="V274" s="87">
        <v>-905598.72621046787</v>
      </c>
      <c r="W274" s="90">
        <v>32061864.140949063</v>
      </c>
      <c r="X274" s="105">
        <v>2278167.5324566048</v>
      </c>
      <c r="Y274" s="91">
        <v>34340031.67340567</v>
      </c>
      <c r="Z274" s="209">
        <v>-2704969</v>
      </c>
      <c r="AA274" s="115">
        <f t="shared" si="27"/>
        <v>31635062.67340567</v>
      </c>
      <c r="AB274" s="109">
        <v>2650073.3041889984</v>
      </c>
      <c r="AC274" s="110">
        <v>34285135.977594666</v>
      </c>
      <c r="AD274" s="116">
        <v>765.27801716110287</v>
      </c>
      <c r="AE274" s="86">
        <v>829.38545593871663</v>
      </c>
      <c r="AF274" s="94">
        <v>1</v>
      </c>
      <c r="AG274" s="95">
        <v>35</v>
      </c>
    </row>
    <row r="275" spans="1:33">
      <c r="A275" s="84">
        <v>859</v>
      </c>
      <c r="B275" s="85" t="s">
        <v>289</v>
      </c>
      <c r="C275" s="102">
        <v>6501</v>
      </c>
      <c r="D275" s="87">
        <v>6820016.4181595445</v>
      </c>
      <c r="E275" s="110">
        <v>5030221.6537077613</v>
      </c>
      <c r="F275" s="90">
        <v>11850238.071867306</v>
      </c>
      <c r="G275" s="105">
        <v>452442.34959827928</v>
      </c>
      <c r="H275" s="91">
        <v>12302680.421465585</v>
      </c>
      <c r="I275" s="107">
        <v>-926108</v>
      </c>
      <c r="J275" s="96">
        <v>11376572.421465585</v>
      </c>
      <c r="K275" s="93">
        <v>1749.9726844278703</v>
      </c>
      <c r="L275" s="94">
        <v>17</v>
      </c>
      <c r="M275" s="94">
        <v>17</v>
      </c>
      <c r="N275" s="119">
        <f t="shared" si="24"/>
        <v>-196666.67039208859</v>
      </c>
      <c r="O275" s="98">
        <f t="shared" si="25"/>
        <v>-1.6993226255081258E-2</v>
      </c>
      <c r="P275" s="121">
        <f t="shared" si="26"/>
        <v>-23.703804745719481</v>
      </c>
      <c r="R275" s="84">
        <v>859</v>
      </c>
      <c r="S275" s="85" t="s">
        <v>289</v>
      </c>
      <c r="T275" s="102">
        <v>6525</v>
      </c>
      <c r="U275" s="87">
        <v>7285990.6823436534</v>
      </c>
      <c r="V275" s="87">
        <v>4801935.6825613212</v>
      </c>
      <c r="W275" s="90">
        <v>12087926.364904974</v>
      </c>
      <c r="X275" s="105">
        <v>411420.72695270064</v>
      </c>
      <c r="Y275" s="91">
        <v>12499347.091857674</v>
      </c>
      <c r="Z275" s="209">
        <v>-926108</v>
      </c>
      <c r="AA275" s="115">
        <f t="shared" si="27"/>
        <v>11573239.091857674</v>
      </c>
      <c r="AB275" s="109">
        <v>54582.705989999988</v>
      </c>
      <c r="AC275" s="110">
        <v>11627821.797847673</v>
      </c>
      <c r="AD275" s="116">
        <v>1773.6764891735897</v>
      </c>
      <c r="AE275" s="86">
        <v>1782.0416548425553</v>
      </c>
      <c r="AF275" s="94">
        <v>17</v>
      </c>
      <c r="AG275" s="94">
        <v>17</v>
      </c>
    </row>
    <row r="276" spans="1:33">
      <c r="A276" s="84">
        <v>886</v>
      </c>
      <c r="B276" s="85" t="s">
        <v>290</v>
      </c>
      <c r="C276" s="102">
        <v>12382</v>
      </c>
      <c r="D276" s="87">
        <v>3682578.0962990816</v>
      </c>
      <c r="E276" s="110">
        <v>4409444.4457988674</v>
      </c>
      <c r="F276" s="90">
        <v>8092022.5420979485</v>
      </c>
      <c r="G276" s="105">
        <v>942439.07687551004</v>
      </c>
      <c r="H276" s="91">
        <v>9034461.6189734582</v>
      </c>
      <c r="I276" s="107">
        <v>269189</v>
      </c>
      <c r="J276" s="96">
        <v>9303650.6189734582</v>
      </c>
      <c r="K276" s="93">
        <v>751.38512509880945</v>
      </c>
      <c r="L276" s="94">
        <v>4</v>
      </c>
      <c r="M276" s="94">
        <v>4</v>
      </c>
      <c r="N276" s="119">
        <f t="shared" si="24"/>
        <v>690962.87785196863</v>
      </c>
      <c r="O276" s="98">
        <f t="shared" si="25"/>
        <v>8.0226161521327347E-2</v>
      </c>
      <c r="P276" s="121">
        <f t="shared" si="26"/>
        <v>64.184315945255662</v>
      </c>
      <c r="R276" s="84">
        <v>886</v>
      </c>
      <c r="S276" s="85" t="s">
        <v>290</v>
      </c>
      <c r="T276" s="102">
        <v>12533</v>
      </c>
      <c r="U276" s="87">
        <v>3668172.741622217</v>
      </c>
      <c r="V276" s="87">
        <v>3818667.6604900956</v>
      </c>
      <c r="W276" s="90">
        <v>7486840.4021123126</v>
      </c>
      <c r="X276" s="105">
        <v>856658.33900917671</v>
      </c>
      <c r="Y276" s="91">
        <v>8343498.7411214896</v>
      </c>
      <c r="Z276" s="209">
        <v>269189</v>
      </c>
      <c r="AA276" s="115">
        <f t="shared" si="27"/>
        <v>8612687.7411214896</v>
      </c>
      <c r="AB276" s="109">
        <v>182464.92707700015</v>
      </c>
      <c r="AC276" s="110">
        <v>8795152.6681984905</v>
      </c>
      <c r="AD276" s="116">
        <v>687.20080915355379</v>
      </c>
      <c r="AE276" s="86">
        <v>701.75956819584223</v>
      </c>
      <c r="AF276" s="94">
        <v>4</v>
      </c>
      <c r="AG276" s="94">
        <v>4</v>
      </c>
    </row>
    <row r="277" spans="1:33">
      <c r="A277" s="84">
        <v>887</v>
      </c>
      <c r="B277" s="85" t="s">
        <v>291</v>
      </c>
      <c r="C277" s="102">
        <v>4493</v>
      </c>
      <c r="D277" s="87">
        <v>-131275.72441817645</v>
      </c>
      <c r="E277" s="110">
        <v>2523499.7088813893</v>
      </c>
      <c r="F277" s="90">
        <v>2392223.984463213</v>
      </c>
      <c r="G277" s="105">
        <v>772020.5370815444</v>
      </c>
      <c r="H277" s="91">
        <v>3164244.5215447573</v>
      </c>
      <c r="I277" s="107">
        <v>-95446</v>
      </c>
      <c r="J277" s="96">
        <v>3068798.5215447573</v>
      </c>
      <c r="K277" s="93">
        <v>683.01769898614668</v>
      </c>
      <c r="L277" s="94">
        <v>6</v>
      </c>
      <c r="M277" s="94">
        <v>6</v>
      </c>
      <c r="N277" s="119">
        <f t="shared" si="24"/>
        <v>-106393.36028936319</v>
      </c>
      <c r="O277" s="98">
        <f t="shared" si="25"/>
        <v>-3.3507694731162531E-2</v>
      </c>
      <c r="P277" s="121">
        <f t="shared" si="26"/>
        <v>-12.076846073862157</v>
      </c>
      <c r="R277" s="84">
        <v>887</v>
      </c>
      <c r="S277" s="85" t="s">
        <v>291</v>
      </c>
      <c r="T277" s="102">
        <v>4568</v>
      </c>
      <c r="U277" s="87">
        <v>45965.900076800142</v>
      </c>
      <c r="V277" s="87">
        <v>2503436.5583130633</v>
      </c>
      <c r="W277" s="90">
        <v>2549402.4583898634</v>
      </c>
      <c r="X277" s="105">
        <v>721235.42344425688</v>
      </c>
      <c r="Y277" s="91">
        <v>3270637.8818341205</v>
      </c>
      <c r="Z277" s="209">
        <v>-95446</v>
      </c>
      <c r="AA277" s="115">
        <f t="shared" si="27"/>
        <v>3175191.8818341205</v>
      </c>
      <c r="AB277" s="109">
        <v>248835.13056000002</v>
      </c>
      <c r="AC277" s="110">
        <v>3424027.0123941205</v>
      </c>
      <c r="AD277" s="116">
        <v>695.09454506000884</v>
      </c>
      <c r="AE277" s="86">
        <v>749.56808502498257</v>
      </c>
      <c r="AF277" s="94">
        <v>6</v>
      </c>
      <c r="AG277" s="94">
        <v>6</v>
      </c>
    </row>
    <row r="278" spans="1:33">
      <c r="A278" s="84">
        <v>889</v>
      </c>
      <c r="B278" s="85" t="s">
        <v>292</v>
      </c>
      <c r="C278" s="102">
        <v>2466</v>
      </c>
      <c r="D278" s="87">
        <v>3715804.9298060983</v>
      </c>
      <c r="E278" s="110">
        <v>1296017.4456602258</v>
      </c>
      <c r="F278" s="90">
        <v>5011822.3754663244</v>
      </c>
      <c r="G278" s="105">
        <v>427365.91256594856</v>
      </c>
      <c r="H278" s="91">
        <v>5439188.2880322728</v>
      </c>
      <c r="I278" s="107">
        <v>671911</v>
      </c>
      <c r="J278" s="96">
        <v>6111099.2880322728</v>
      </c>
      <c r="K278" s="93">
        <v>2478.1424525678317</v>
      </c>
      <c r="L278" s="94">
        <v>17</v>
      </c>
      <c r="M278" s="94">
        <v>17</v>
      </c>
      <c r="N278" s="119">
        <f t="shared" si="24"/>
        <v>243555.15170359518</v>
      </c>
      <c r="O278" s="98">
        <f t="shared" si="25"/>
        <v>4.1508874248705294E-2</v>
      </c>
      <c r="P278" s="121">
        <f t="shared" si="26"/>
        <v>122.64500723315587</v>
      </c>
      <c r="R278" s="84">
        <v>889</v>
      </c>
      <c r="S278" s="85" t="s">
        <v>292</v>
      </c>
      <c r="T278" s="102">
        <v>2491</v>
      </c>
      <c r="U278" s="87">
        <v>3552131.7803719668</v>
      </c>
      <c r="V278" s="87">
        <v>1239228.5133721351</v>
      </c>
      <c r="W278" s="90">
        <v>4791360.2937441021</v>
      </c>
      <c r="X278" s="105">
        <v>404272.84258457518</v>
      </c>
      <c r="Y278" s="91">
        <v>5195633.1363286776</v>
      </c>
      <c r="Z278" s="209">
        <v>671911</v>
      </c>
      <c r="AA278" s="115">
        <f t="shared" si="27"/>
        <v>5867544.1363286776</v>
      </c>
      <c r="AB278" s="109">
        <v>173441.1531</v>
      </c>
      <c r="AC278" s="110">
        <v>6040985.2894286774</v>
      </c>
      <c r="AD278" s="116">
        <v>2355.4974453346758</v>
      </c>
      <c r="AE278" s="86">
        <v>2425.1245642026001</v>
      </c>
      <c r="AF278" s="94">
        <v>17</v>
      </c>
      <c r="AG278" s="94">
        <v>17</v>
      </c>
    </row>
    <row r="279" spans="1:33">
      <c r="A279" s="84">
        <v>890</v>
      </c>
      <c r="B279" s="85" t="s">
        <v>293</v>
      </c>
      <c r="C279" s="102">
        <v>1137</v>
      </c>
      <c r="D279" s="87">
        <v>2206976.124643242</v>
      </c>
      <c r="E279" s="110">
        <v>406090.66618384165</v>
      </c>
      <c r="F279" s="90">
        <v>2613066.7908270834</v>
      </c>
      <c r="G279" s="105">
        <v>183565.89791733885</v>
      </c>
      <c r="H279" s="91">
        <v>2796632.688744422</v>
      </c>
      <c r="I279" s="107">
        <v>330350</v>
      </c>
      <c r="J279" s="96">
        <v>3126982.688744422</v>
      </c>
      <c r="K279" s="93">
        <v>2750.2046514902568</v>
      </c>
      <c r="L279" s="94">
        <v>19</v>
      </c>
      <c r="M279" s="94">
        <v>19</v>
      </c>
      <c r="N279" s="119">
        <f t="shared" si="24"/>
        <v>-11260.56779873604</v>
      </c>
      <c r="O279" s="98">
        <f t="shared" si="25"/>
        <v>-3.5881755741075964E-3</v>
      </c>
      <c r="P279" s="121">
        <f t="shared" si="26"/>
        <v>-5.057206756589494</v>
      </c>
      <c r="R279" s="84">
        <v>890</v>
      </c>
      <c r="S279" s="85" t="s">
        <v>293</v>
      </c>
      <c r="T279" s="102">
        <v>1139</v>
      </c>
      <c r="U279" s="87">
        <v>2231003.9422599827</v>
      </c>
      <c r="V279" s="87">
        <v>403703.09425761091</v>
      </c>
      <c r="W279" s="90">
        <v>2634707.0365175935</v>
      </c>
      <c r="X279" s="105">
        <v>173186.2200255646</v>
      </c>
      <c r="Y279" s="91">
        <v>2807893.2565431581</v>
      </c>
      <c r="Z279" s="209">
        <v>330350</v>
      </c>
      <c r="AA279" s="115">
        <f t="shared" si="27"/>
        <v>3138243.2565431581</v>
      </c>
      <c r="AB279" s="109">
        <v>-30004.235999999997</v>
      </c>
      <c r="AC279" s="110">
        <v>3108239.0205431581</v>
      </c>
      <c r="AD279" s="116">
        <v>2755.2618582468463</v>
      </c>
      <c r="AE279" s="86">
        <v>2728.9192454285849</v>
      </c>
      <c r="AF279" s="94">
        <v>19</v>
      </c>
      <c r="AG279" s="94">
        <v>19</v>
      </c>
    </row>
    <row r="280" spans="1:33">
      <c r="A280" s="84">
        <v>892</v>
      </c>
      <c r="B280" s="85" t="s">
        <v>294</v>
      </c>
      <c r="C280" s="102">
        <v>3657</v>
      </c>
      <c r="D280" s="87">
        <v>5040338.9872975294</v>
      </c>
      <c r="E280" s="110">
        <v>2328083.0790089257</v>
      </c>
      <c r="F280" s="90">
        <v>7368422.0663064551</v>
      </c>
      <c r="G280" s="105">
        <v>343348.03073169128</v>
      </c>
      <c r="H280" s="91">
        <v>7711770.0970381461</v>
      </c>
      <c r="I280" s="107">
        <v>-511588</v>
      </c>
      <c r="J280" s="96">
        <v>7200182.0970381461</v>
      </c>
      <c r="K280" s="93">
        <v>1968.8767014050168</v>
      </c>
      <c r="L280" s="94">
        <v>13</v>
      </c>
      <c r="M280" s="94">
        <v>13</v>
      </c>
      <c r="N280" s="119">
        <f t="shared" si="24"/>
        <v>225127.69240899663</v>
      </c>
      <c r="O280" s="98">
        <f t="shared" si="25"/>
        <v>3.2276119919521437E-2</v>
      </c>
      <c r="P280" s="121">
        <f t="shared" si="26"/>
        <v>39.401070802209233</v>
      </c>
      <c r="R280" s="84">
        <v>892</v>
      </c>
      <c r="S280" s="85" t="s">
        <v>294</v>
      </c>
      <c r="T280" s="102">
        <v>3615</v>
      </c>
      <c r="U280" s="87">
        <v>4991713.7706643371</v>
      </c>
      <c r="V280" s="87">
        <v>2176499.5936160646</v>
      </c>
      <c r="W280" s="90">
        <v>7168213.3642804017</v>
      </c>
      <c r="X280" s="105">
        <v>318429.04034874775</v>
      </c>
      <c r="Y280" s="91">
        <v>7486642.4046291495</v>
      </c>
      <c r="Z280" s="209">
        <v>-511588</v>
      </c>
      <c r="AA280" s="115">
        <f t="shared" si="27"/>
        <v>6975054.4046291495</v>
      </c>
      <c r="AB280" s="109">
        <v>-44206.241039999994</v>
      </c>
      <c r="AC280" s="110">
        <v>6930848.1635891497</v>
      </c>
      <c r="AD280" s="116">
        <v>1929.4756306028075</v>
      </c>
      <c r="AE280" s="86">
        <v>1917.2470715322681</v>
      </c>
      <c r="AF280" s="94">
        <v>13</v>
      </c>
      <c r="AG280" s="94">
        <v>13</v>
      </c>
    </row>
    <row r="281" spans="1:33">
      <c r="A281" s="84">
        <v>893</v>
      </c>
      <c r="B281" s="85" t="s">
        <v>295</v>
      </c>
      <c r="C281" s="102">
        <v>7439</v>
      </c>
      <c r="D281" s="87">
        <v>6484668.4470755281</v>
      </c>
      <c r="E281" s="110">
        <v>2375948.4613332744</v>
      </c>
      <c r="F281" s="90">
        <v>8860616.908408802</v>
      </c>
      <c r="G281" s="105">
        <v>1117308.1038191065</v>
      </c>
      <c r="H281" s="91">
        <v>9977925.0122279078</v>
      </c>
      <c r="I281" s="107">
        <v>144590</v>
      </c>
      <c r="J281" s="96">
        <v>10122515.012227908</v>
      </c>
      <c r="K281" s="93">
        <v>1360.7359876633832</v>
      </c>
      <c r="L281" s="94">
        <v>15</v>
      </c>
      <c r="M281" s="94">
        <v>15</v>
      </c>
      <c r="N281" s="119">
        <f t="shared" si="24"/>
        <v>-68357.06072666496</v>
      </c>
      <c r="O281" s="98">
        <f t="shared" si="25"/>
        <v>-6.7076752840492327E-3</v>
      </c>
      <c r="P281" s="121">
        <f t="shared" si="26"/>
        <v>1.9530446027733888</v>
      </c>
      <c r="R281" s="84">
        <v>893</v>
      </c>
      <c r="S281" s="85" t="s">
        <v>295</v>
      </c>
      <c r="T281" s="102">
        <v>7500</v>
      </c>
      <c r="U281" s="87">
        <v>6622223.3212284092</v>
      </c>
      <c r="V281" s="87">
        <v>2376290.3142971764</v>
      </c>
      <c r="W281" s="90">
        <v>8998513.6355255861</v>
      </c>
      <c r="X281" s="105">
        <v>1047768.4374289869</v>
      </c>
      <c r="Y281" s="91">
        <v>10046282.072954573</v>
      </c>
      <c r="Z281" s="209">
        <v>144590</v>
      </c>
      <c r="AA281" s="115">
        <f t="shared" si="27"/>
        <v>10190872.072954573</v>
      </c>
      <c r="AB281" s="109">
        <v>-34921.596900000033</v>
      </c>
      <c r="AC281" s="110">
        <v>10155950.476054573</v>
      </c>
      <c r="AD281" s="116">
        <v>1358.7829430606098</v>
      </c>
      <c r="AE281" s="86">
        <v>1354.1267301406099</v>
      </c>
      <c r="AF281" s="94">
        <v>15</v>
      </c>
      <c r="AG281" s="94">
        <v>15</v>
      </c>
    </row>
    <row r="282" spans="1:33">
      <c r="A282" s="84">
        <v>895</v>
      </c>
      <c r="B282" s="85" t="s">
        <v>296</v>
      </c>
      <c r="C282" s="102">
        <v>14814</v>
      </c>
      <c r="D282" s="87">
        <v>5176610.5245129494</v>
      </c>
      <c r="E282" s="110">
        <v>-4593.4138591036608</v>
      </c>
      <c r="F282" s="90">
        <v>5172017.1106538456</v>
      </c>
      <c r="G282" s="105">
        <v>1530282.4858150226</v>
      </c>
      <c r="H282" s="91">
        <v>6702299.5964688677</v>
      </c>
      <c r="I282" s="107">
        <v>-1419682</v>
      </c>
      <c r="J282" s="96">
        <v>5282617.5964688677</v>
      </c>
      <c r="K282" s="93">
        <v>356.59630055817928</v>
      </c>
      <c r="L282" s="94">
        <v>2</v>
      </c>
      <c r="M282" s="94">
        <v>2</v>
      </c>
      <c r="N282" s="119">
        <f t="shared" si="24"/>
        <v>-1219840.1263638446</v>
      </c>
      <c r="O282" s="98">
        <f t="shared" si="25"/>
        <v>-0.1875967793040009</v>
      </c>
      <c r="P282" s="121">
        <f t="shared" si="26"/>
        <v>-78.700106111569823</v>
      </c>
      <c r="R282" s="84">
        <v>895</v>
      </c>
      <c r="S282" s="85" t="s">
        <v>296</v>
      </c>
      <c r="T282" s="102">
        <v>14938</v>
      </c>
      <c r="U282" s="87">
        <v>5458513.1817079559</v>
      </c>
      <c r="V282" s="87">
        <v>1041970.5151076629</v>
      </c>
      <c r="W282" s="90">
        <v>6500483.6968156192</v>
      </c>
      <c r="X282" s="105">
        <v>1421656.0260170931</v>
      </c>
      <c r="Y282" s="91">
        <v>7922139.7228327123</v>
      </c>
      <c r="Z282" s="209">
        <v>-1419682</v>
      </c>
      <c r="AA282" s="115">
        <f t="shared" si="27"/>
        <v>6502457.7228327123</v>
      </c>
      <c r="AB282" s="109">
        <v>542243.22060000012</v>
      </c>
      <c r="AC282" s="110">
        <v>7044700.9434327129</v>
      </c>
      <c r="AD282" s="116">
        <v>435.2964066697491</v>
      </c>
      <c r="AE282" s="86">
        <v>471.59599299991385</v>
      </c>
      <c r="AF282" s="94">
        <v>2</v>
      </c>
      <c r="AG282" s="94">
        <v>2</v>
      </c>
    </row>
    <row r="283" spans="1:33">
      <c r="A283" s="84">
        <v>905</v>
      </c>
      <c r="B283" s="85" t="s">
        <v>297</v>
      </c>
      <c r="C283" s="102">
        <v>70361</v>
      </c>
      <c r="D283" s="87">
        <v>14061324.985973276</v>
      </c>
      <c r="E283" s="110">
        <v>5181503.2433384322</v>
      </c>
      <c r="F283" s="90">
        <v>19242828.229311708</v>
      </c>
      <c r="G283" s="105">
        <v>7846715.5766065018</v>
      </c>
      <c r="H283" s="91">
        <v>27089543.805918209</v>
      </c>
      <c r="I283" s="107">
        <v>34320740</v>
      </c>
      <c r="J283" s="96">
        <v>61410283.805918209</v>
      </c>
      <c r="K283" s="93">
        <v>872.78867278631924</v>
      </c>
      <c r="L283" s="94">
        <v>15</v>
      </c>
      <c r="M283" s="94">
        <v>15</v>
      </c>
      <c r="N283" s="119">
        <f t="shared" si="24"/>
        <v>5032007.3468897939</v>
      </c>
      <c r="O283" s="98">
        <f t="shared" si="25"/>
        <v>8.9254366449933717E-2</v>
      </c>
      <c r="P283" s="121">
        <f t="shared" si="26"/>
        <v>55.19083562887954</v>
      </c>
      <c r="R283" s="84">
        <v>905</v>
      </c>
      <c r="S283" s="85" t="s">
        <v>297</v>
      </c>
      <c r="T283" s="102">
        <v>68956</v>
      </c>
      <c r="U283" s="87">
        <v>9791430.4964334555</v>
      </c>
      <c r="V283" s="87">
        <v>4906964.8567551179</v>
      </c>
      <c r="W283" s="90">
        <v>14698395.353188574</v>
      </c>
      <c r="X283" s="105">
        <v>7359141.1058398411</v>
      </c>
      <c r="Y283" s="91">
        <v>22057536.459028415</v>
      </c>
      <c r="Z283" s="209">
        <v>34320740</v>
      </c>
      <c r="AA283" s="115">
        <f t="shared" si="27"/>
        <v>56378276.459028415</v>
      </c>
      <c r="AB283" s="109">
        <v>-6033626.4111044984</v>
      </c>
      <c r="AC283" s="110">
        <v>50344650.047923915</v>
      </c>
      <c r="AD283" s="116">
        <v>817.5978371574397</v>
      </c>
      <c r="AE283" s="86">
        <v>730.09817924363244</v>
      </c>
      <c r="AF283" s="94">
        <v>15</v>
      </c>
      <c r="AG283" s="94">
        <v>15</v>
      </c>
    </row>
    <row r="284" spans="1:33">
      <c r="A284" s="84">
        <v>908</v>
      </c>
      <c r="B284" s="85" t="s">
        <v>298</v>
      </c>
      <c r="C284" s="102">
        <v>20847</v>
      </c>
      <c r="D284" s="87">
        <v>4262459.2731543388</v>
      </c>
      <c r="E284" s="110">
        <v>4481051.4053371139</v>
      </c>
      <c r="F284" s="90">
        <v>8743510.6784914527</v>
      </c>
      <c r="G284" s="105">
        <v>1377826.1569451143</v>
      </c>
      <c r="H284" s="91">
        <v>10121336.835436568</v>
      </c>
      <c r="I284" s="107">
        <v>1725898</v>
      </c>
      <c r="J284" s="96">
        <v>11847234.835436568</v>
      </c>
      <c r="K284" s="93">
        <v>568.2944709280265</v>
      </c>
      <c r="L284" s="94">
        <v>6</v>
      </c>
      <c r="M284" s="94">
        <v>6</v>
      </c>
      <c r="N284" s="119">
        <f t="shared" si="24"/>
        <v>903576.07745763101</v>
      </c>
      <c r="O284" s="98">
        <f t="shared" si="25"/>
        <v>8.2566178043411736E-2</v>
      </c>
      <c r="P284" s="121">
        <f t="shared" si="26"/>
        <v>39.462019107260289</v>
      </c>
      <c r="R284" s="84">
        <v>908</v>
      </c>
      <c r="S284" s="85" t="s">
        <v>298</v>
      </c>
      <c r="T284" s="102">
        <v>20694</v>
      </c>
      <c r="U284" s="87">
        <v>3840777.3242671145</v>
      </c>
      <c r="V284" s="87">
        <v>4110765.433654401</v>
      </c>
      <c r="W284" s="90">
        <v>7951542.757921515</v>
      </c>
      <c r="X284" s="105">
        <v>1266218.0000574221</v>
      </c>
      <c r="Y284" s="91">
        <v>9217760.7579789367</v>
      </c>
      <c r="Z284" s="209">
        <v>1725898</v>
      </c>
      <c r="AA284" s="115">
        <f t="shared" si="27"/>
        <v>10943658.757978937</v>
      </c>
      <c r="AB284" s="109">
        <v>-131835.27918000007</v>
      </c>
      <c r="AC284" s="110">
        <v>10811823.478798937</v>
      </c>
      <c r="AD284" s="116">
        <v>528.83245182076621</v>
      </c>
      <c r="AE284" s="86">
        <v>522.46175117420205</v>
      </c>
      <c r="AF284" s="94">
        <v>6</v>
      </c>
      <c r="AG284" s="94">
        <v>6</v>
      </c>
    </row>
    <row r="285" spans="1:33">
      <c r="A285" s="84">
        <v>915</v>
      </c>
      <c r="B285" s="85" t="s">
        <v>299</v>
      </c>
      <c r="C285" s="102">
        <v>19669</v>
      </c>
      <c r="D285" s="87">
        <v>436442.34574134252</v>
      </c>
      <c r="E285" s="110">
        <v>6655587.9808992855</v>
      </c>
      <c r="F285" s="90">
        <v>7092030.3266406283</v>
      </c>
      <c r="G285" s="105">
        <v>1910218.2782958471</v>
      </c>
      <c r="H285" s="91">
        <v>9002248.6049364749</v>
      </c>
      <c r="I285" s="107">
        <v>-1369746</v>
      </c>
      <c r="J285" s="96">
        <v>7632502.6049364749</v>
      </c>
      <c r="K285" s="93">
        <v>388.04731328163479</v>
      </c>
      <c r="L285" s="94">
        <v>11</v>
      </c>
      <c r="M285" s="94">
        <v>11</v>
      </c>
      <c r="N285" s="119">
        <f t="shared" si="24"/>
        <v>976559.71870557219</v>
      </c>
      <c r="O285" s="98">
        <f t="shared" si="25"/>
        <v>0.14671996671212034</v>
      </c>
      <c r="P285" s="121">
        <f t="shared" si="26"/>
        <v>50.644622237334943</v>
      </c>
      <c r="R285" s="84">
        <v>915</v>
      </c>
      <c r="S285" s="85" t="s">
        <v>299</v>
      </c>
      <c r="T285" s="102">
        <v>19727</v>
      </c>
      <c r="U285" s="87">
        <v>729637.3899601344</v>
      </c>
      <c r="V285" s="87">
        <v>5542942.036967474</v>
      </c>
      <c r="W285" s="90">
        <v>6272579.4269276084</v>
      </c>
      <c r="X285" s="105">
        <v>1753109.4593032941</v>
      </c>
      <c r="Y285" s="91">
        <v>8025688.8862309027</v>
      </c>
      <c r="Z285" s="209">
        <v>-1369746</v>
      </c>
      <c r="AA285" s="115">
        <f t="shared" si="27"/>
        <v>6655942.8862309027</v>
      </c>
      <c r="AB285" s="109">
        <v>141745.01156999997</v>
      </c>
      <c r="AC285" s="110">
        <v>6797687.8978009028</v>
      </c>
      <c r="AD285" s="116">
        <v>337.40269104429984</v>
      </c>
      <c r="AE285" s="86">
        <v>344.58802138190816</v>
      </c>
      <c r="AF285" s="94">
        <v>11</v>
      </c>
      <c r="AG285" s="94">
        <v>11</v>
      </c>
    </row>
    <row r="286" spans="1:33">
      <c r="A286" s="84">
        <v>918</v>
      </c>
      <c r="B286" s="85" t="s">
        <v>300</v>
      </c>
      <c r="C286" s="102">
        <v>2246</v>
      </c>
      <c r="D286" s="87">
        <v>586191.16860246332</v>
      </c>
      <c r="E286" s="110">
        <v>1211891.3349030362</v>
      </c>
      <c r="F286" s="90">
        <v>1798082.5035054996</v>
      </c>
      <c r="G286" s="105">
        <v>376944.46345040615</v>
      </c>
      <c r="H286" s="91">
        <v>2175026.9669559058</v>
      </c>
      <c r="I286" s="107">
        <v>-529626</v>
      </c>
      <c r="J286" s="96">
        <v>1645400.9669559058</v>
      </c>
      <c r="K286" s="93">
        <v>732.59170389844428</v>
      </c>
      <c r="L286" s="94">
        <v>2</v>
      </c>
      <c r="M286" s="94">
        <v>2</v>
      </c>
      <c r="N286" s="119">
        <f t="shared" si="24"/>
        <v>292952.01766983792</v>
      </c>
      <c r="O286" s="98">
        <f t="shared" si="25"/>
        <v>0.21660855873671367</v>
      </c>
      <c r="P286" s="121">
        <f t="shared" si="26"/>
        <v>130.16455499596418</v>
      </c>
      <c r="R286" s="84">
        <v>918</v>
      </c>
      <c r="S286" s="85" t="s">
        <v>300</v>
      </c>
      <c r="T286" s="102">
        <v>2245</v>
      </c>
      <c r="U286" s="87">
        <v>475907.54006899841</v>
      </c>
      <c r="V286" s="87">
        <v>1053740.5711184407</v>
      </c>
      <c r="W286" s="90">
        <v>1529648.1111874392</v>
      </c>
      <c r="X286" s="105">
        <v>352426.83809862856</v>
      </c>
      <c r="Y286" s="91">
        <v>1882074.9492860679</v>
      </c>
      <c r="Z286" s="209">
        <v>-529626</v>
      </c>
      <c r="AA286" s="115">
        <f t="shared" si="27"/>
        <v>1352448.9492860679</v>
      </c>
      <c r="AB286" s="109">
        <v>86678.90399999998</v>
      </c>
      <c r="AC286" s="110">
        <v>1439127.853286068</v>
      </c>
      <c r="AD286" s="116">
        <v>602.4271489024801</v>
      </c>
      <c r="AE286" s="86">
        <v>641.0369056953532</v>
      </c>
      <c r="AF286" s="94">
        <v>2</v>
      </c>
      <c r="AG286" s="94">
        <v>2</v>
      </c>
    </row>
    <row r="287" spans="1:33">
      <c r="A287" s="84">
        <v>921</v>
      </c>
      <c r="B287" s="85" t="s">
        <v>301</v>
      </c>
      <c r="C287" s="102">
        <v>1851</v>
      </c>
      <c r="D287" s="87">
        <v>1077984.5724815074</v>
      </c>
      <c r="E287" s="110">
        <v>1090807.8901392666</v>
      </c>
      <c r="F287" s="90">
        <v>2168792.4626207743</v>
      </c>
      <c r="G287" s="105">
        <v>401313.38817229628</v>
      </c>
      <c r="H287" s="91">
        <v>2570105.8507930706</v>
      </c>
      <c r="I287" s="107">
        <v>372721</v>
      </c>
      <c r="J287" s="96">
        <v>2942826.8507930706</v>
      </c>
      <c r="K287" s="93">
        <v>1589.8578340319127</v>
      </c>
      <c r="L287" s="94">
        <v>11</v>
      </c>
      <c r="M287" s="94">
        <v>11</v>
      </c>
      <c r="N287" s="119">
        <f t="shared" si="24"/>
        <v>-13528.065271468367</v>
      </c>
      <c r="O287" s="98">
        <f t="shared" si="25"/>
        <v>-4.575927334691178E-3</v>
      </c>
      <c r="P287" s="121">
        <f t="shared" si="26"/>
        <v>29.776084129781339</v>
      </c>
      <c r="R287" s="84">
        <v>921</v>
      </c>
      <c r="S287" s="85" t="s">
        <v>301</v>
      </c>
      <c r="T287" s="102">
        <v>1895</v>
      </c>
      <c r="U287" s="87">
        <v>1079562.6861109824</v>
      </c>
      <c r="V287" s="87">
        <v>1128036.5509013548</v>
      </c>
      <c r="W287" s="90">
        <v>2207599.237012337</v>
      </c>
      <c r="X287" s="105">
        <v>376034.67905220203</v>
      </c>
      <c r="Y287" s="91">
        <v>2583633.916064539</v>
      </c>
      <c r="Z287" s="209">
        <v>372721</v>
      </c>
      <c r="AA287" s="115">
        <f t="shared" si="27"/>
        <v>2956354.916064539</v>
      </c>
      <c r="AB287" s="109">
        <v>275038.82999999996</v>
      </c>
      <c r="AC287" s="110">
        <v>3231393.7460645391</v>
      </c>
      <c r="AD287" s="116">
        <v>1560.0817499021314</v>
      </c>
      <c r="AE287" s="86">
        <v>1705.2209741765378</v>
      </c>
      <c r="AF287" s="94">
        <v>11</v>
      </c>
      <c r="AG287" s="94">
        <v>11</v>
      </c>
    </row>
    <row r="288" spans="1:33">
      <c r="A288" s="84">
        <v>922</v>
      </c>
      <c r="B288" s="85" t="s">
        <v>302</v>
      </c>
      <c r="C288" s="102">
        <v>4511</v>
      </c>
      <c r="D288" s="87">
        <v>3061160.1676021507</v>
      </c>
      <c r="E288" s="110">
        <v>1132323.0267578436</v>
      </c>
      <c r="F288" s="90">
        <v>4193483.1943599945</v>
      </c>
      <c r="G288" s="105">
        <v>367869.55564762198</v>
      </c>
      <c r="H288" s="91">
        <v>4561352.7500076164</v>
      </c>
      <c r="I288" s="107">
        <v>-1065845</v>
      </c>
      <c r="J288" s="96">
        <v>3495507.7500076164</v>
      </c>
      <c r="K288" s="93">
        <v>774.88533584739889</v>
      </c>
      <c r="L288" s="94">
        <v>6</v>
      </c>
      <c r="M288" s="94">
        <v>6</v>
      </c>
      <c r="N288" s="119">
        <f t="shared" si="24"/>
        <v>179950.50443649851</v>
      </c>
      <c r="O288" s="98">
        <f t="shared" si="25"/>
        <v>5.4274588284329663E-2</v>
      </c>
      <c r="P288" s="121">
        <f t="shared" si="26"/>
        <v>32.983960691633001</v>
      </c>
      <c r="R288" s="84">
        <v>922</v>
      </c>
      <c r="S288" s="85" t="s">
        <v>302</v>
      </c>
      <c r="T288" s="102">
        <v>4469</v>
      </c>
      <c r="U288" s="87">
        <v>2858721.0428704517</v>
      </c>
      <c r="V288" s="87">
        <v>1179160.8774586918</v>
      </c>
      <c r="W288" s="90">
        <v>4037881.9203291433</v>
      </c>
      <c r="X288" s="105">
        <v>343520.32524197473</v>
      </c>
      <c r="Y288" s="91">
        <v>4381402.2455711178</v>
      </c>
      <c r="Z288" s="209">
        <v>-1065845</v>
      </c>
      <c r="AA288" s="115">
        <f t="shared" si="27"/>
        <v>3315557.2455711178</v>
      </c>
      <c r="AB288" s="109">
        <v>101914.38828000001</v>
      </c>
      <c r="AC288" s="110">
        <v>3417471.6338511179</v>
      </c>
      <c r="AD288" s="116">
        <v>741.90137515576589</v>
      </c>
      <c r="AE288" s="86">
        <v>764.70611632381247</v>
      </c>
      <c r="AF288" s="94">
        <v>6</v>
      </c>
      <c r="AG288" s="94">
        <v>6</v>
      </c>
    </row>
    <row r="289" spans="1:33">
      <c r="A289" s="84">
        <v>924</v>
      </c>
      <c r="B289" s="85" t="s">
        <v>303</v>
      </c>
      <c r="C289" s="102">
        <v>2931</v>
      </c>
      <c r="D289" s="87">
        <v>1266808.7879371822</v>
      </c>
      <c r="E289" s="110">
        <v>1691123.9363692824</v>
      </c>
      <c r="F289" s="90">
        <v>2957932.7243064647</v>
      </c>
      <c r="G289" s="105">
        <v>538404.00710856263</v>
      </c>
      <c r="H289" s="91">
        <v>3496336.7314150273</v>
      </c>
      <c r="I289" s="107">
        <v>322696</v>
      </c>
      <c r="J289" s="96">
        <v>3819032.7314150273</v>
      </c>
      <c r="K289" s="93">
        <v>1302.9794375349802</v>
      </c>
      <c r="L289" s="94">
        <v>16</v>
      </c>
      <c r="M289" s="94">
        <v>16</v>
      </c>
      <c r="N289" s="119">
        <f t="shared" si="24"/>
        <v>-50900.023596583866</v>
      </c>
      <c r="O289" s="98">
        <f t="shared" si="25"/>
        <v>-1.3152689418354286E-2</v>
      </c>
      <c r="P289" s="121">
        <f t="shared" si="26"/>
        <v>-15.117549866794661</v>
      </c>
      <c r="R289" s="84">
        <v>924</v>
      </c>
      <c r="S289" s="85" t="s">
        <v>303</v>
      </c>
      <c r="T289" s="102">
        <v>2936</v>
      </c>
      <c r="U289" s="87">
        <v>1399463.8233260901</v>
      </c>
      <c r="V289" s="87">
        <v>1644612.393155979</v>
      </c>
      <c r="W289" s="90">
        <v>3044076.2164820693</v>
      </c>
      <c r="X289" s="105">
        <v>503160.53852954181</v>
      </c>
      <c r="Y289" s="91">
        <v>3547236.7550116112</v>
      </c>
      <c r="Z289" s="209">
        <v>322696</v>
      </c>
      <c r="AA289" s="115">
        <f t="shared" si="27"/>
        <v>3869932.7550116112</v>
      </c>
      <c r="AB289" s="109">
        <v>30004.236000000004</v>
      </c>
      <c r="AC289" s="110">
        <v>3899936.9910116112</v>
      </c>
      <c r="AD289" s="116">
        <v>1318.0969874017749</v>
      </c>
      <c r="AE289" s="86">
        <v>1328.3164138322927</v>
      </c>
      <c r="AF289" s="94">
        <v>16</v>
      </c>
      <c r="AG289" s="94">
        <v>16</v>
      </c>
    </row>
    <row r="290" spans="1:33">
      <c r="A290" s="84">
        <v>925</v>
      </c>
      <c r="B290" s="85" t="s">
        <v>304</v>
      </c>
      <c r="C290" s="102">
        <v>3352</v>
      </c>
      <c r="D290" s="87">
        <v>3822658.0770094348</v>
      </c>
      <c r="E290" s="110">
        <v>139885.69757671043</v>
      </c>
      <c r="F290" s="90">
        <v>3962543.7745861453</v>
      </c>
      <c r="G290" s="105">
        <v>636357.20657211659</v>
      </c>
      <c r="H290" s="91">
        <v>4598900.9811582621</v>
      </c>
      <c r="I290" s="107">
        <v>31783</v>
      </c>
      <c r="J290" s="96">
        <v>4630683.9811582621</v>
      </c>
      <c r="K290" s="93">
        <v>1381.4689681259731</v>
      </c>
      <c r="L290" s="94">
        <v>11</v>
      </c>
      <c r="M290" s="94">
        <v>11</v>
      </c>
      <c r="N290" s="119">
        <f t="shared" si="24"/>
        <v>299496.29909159802</v>
      </c>
      <c r="O290" s="98">
        <f t="shared" si="25"/>
        <v>6.9148769593076309E-2</v>
      </c>
      <c r="P290" s="121">
        <f t="shared" si="26"/>
        <v>102.7008305214074</v>
      </c>
      <c r="R290" s="84">
        <v>925</v>
      </c>
      <c r="S290" s="85" t="s">
        <v>304</v>
      </c>
      <c r="T290" s="102">
        <v>3387</v>
      </c>
      <c r="U290" s="87">
        <v>3617555.8023700248</v>
      </c>
      <c r="V290" s="87">
        <v>80728.468529088044</v>
      </c>
      <c r="W290" s="90">
        <v>3698284.2708991128</v>
      </c>
      <c r="X290" s="105">
        <v>601120.41116755153</v>
      </c>
      <c r="Y290" s="91">
        <v>4299404.6820666641</v>
      </c>
      <c r="Z290" s="209">
        <v>31783</v>
      </c>
      <c r="AA290" s="115">
        <f t="shared" si="27"/>
        <v>4331187.6820666641</v>
      </c>
      <c r="AB290" s="109">
        <v>36755.189099999974</v>
      </c>
      <c r="AC290" s="110">
        <v>4367942.8711666642</v>
      </c>
      <c r="AD290" s="116">
        <v>1278.7681376045657</v>
      </c>
      <c r="AE290" s="86">
        <v>1289.6199796771964</v>
      </c>
      <c r="AF290" s="94">
        <v>11</v>
      </c>
      <c r="AG290" s="94">
        <v>11</v>
      </c>
    </row>
    <row r="291" spans="1:33">
      <c r="A291" s="84">
        <v>927</v>
      </c>
      <c r="B291" s="85" t="s">
        <v>305</v>
      </c>
      <c r="C291" s="102">
        <v>28799</v>
      </c>
      <c r="D291" s="87">
        <v>15766536.642512746</v>
      </c>
      <c r="E291" s="110">
        <v>1645291.817212563</v>
      </c>
      <c r="F291" s="90">
        <v>17411828.459725309</v>
      </c>
      <c r="G291" s="105">
        <v>2309079.3738201298</v>
      </c>
      <c r="H291" s="91">
        <v>19720907.833545439</v>
      </c>
      <c r="I291" s="107">
        <v>-2423945</v>
      </c>
      <c r="J291" s="96">
        <v>17296962.833545439</v>
      </c>
      <c r="K291" s="93">
        <v>600.60984178427861</v>
      </c>
      <c r="L291" s="94">
        <v>1</v>
      </c>
      <c r="M291" s="95">
        <v>33</v>
      </c>
      <c r="N291" s="119">
        <f t="shared" si="24"/>
        <v>-1997902.3555497043</v>
      </c>
      <c r="O291" s="98">
        <f t="shared" si="25"/>
        <v>-0.10354580537203527</v>
      </c>
      <c r="P291" s="121">
        <f t="shared" si="26"/>
        <v>-69.094965028922729</v>
      </c>
      <c r="R291" s="84">
        <v>927</v>
      </c>
      <c r="S291" s="85" t="s">
        <v>305</v>
      </c>
      <c r="T291" s="102">
        <v>28811</v>
      </c>
      <c r="U291" s="87">
        <v>17107430.887393657</v>
      </c>
      <c r="V291" s="87">
        <v>2374106.4758272334</v>
      </c>
      <c r="W291" s="90">
        <v>19481537.363220889</v>
      </c>
      <c r="X291" s="105">
        <v>2237272.8258742541</v>
      </c>
      <c r="Y291" s="91">
        <v>21718810.189095143</v>
      </c>
      <c r="Z291" s="209">
        <v>-2423945</v>
      </c>
      <c r="AA291" s="115">
        <f t="shared" si="27"/>
        <v>19294865.189095143</v>
      </c>
      <c r="AB291" s="109">
        <v>-100359.16871400014</v>
      </c>
      <c r="AC291" s="110">
        <v>19194506.020381141</v>
      </c>
      <c r="AD291" s="116">
        <v>669.70480681320134</v>
      </c>
      <c r="AE291" s="86">
        <v>666.22144390618655</v>
      </c>
      <c r="AF291" s="94">
        <v>1</v>
      </c>
      <c r="AG291" s="95">
        <v>33</v>
      </c>
    </row>
    <row r="292" spans="1:33">
      <c r="A292" s="84">
        <v>931</v>
      </c>
      <c r="B292" s="85" t="s">
        <v>306</v>
      </c>
      <c r="C292" s="102">
        <v>5764</v>
      </c>
      <c r="D292" s="87">
        <v>4962743.4584348928</v>
      </c>
      <c r="E292" s="110">
        <v>1876066.259344894</v>
      </c>
      <c r="F292" s="90">
        <v>6838809.7177797873</v>
      </c>
      <c r="G292" s="105">
        <v>980124.79514343746</v>
      </c>
      <c r="H292" s="91">
        <v>7818934.5129232248</v>
      </c>
      <c r="I292" s="107">
        <v>137164</v>
      </c>
      <c r="J292" s="96">
        <v>7956098.5129232248</v>
      </c>
      <c r="K292" s="93">
        <v>1380.3085553301917</v>
      </c>
      <c r="L292" s="94">
        <v>13</v>
      </c>
      <c r="M292" s="94">
        <v>13</v>
      </c>
      <c r="N292" s="119">
        <f t="shared" si="24"/>
        <v>-350838.57695928775</v>
      </c>
      <c r="O292" s="98">
        <f t="shared" si="25"/>
        <v>-4.2234408803528058E-2</v>
      </c>
      <c r="P292" s="121">
        <f t="shared" si="26"/>
        <v>-33.157003608469722</v>
      </c>
      <c r="R292" s="84">
        <v>931</v>
      </c>
      <c r="S292" s="85" t="s">
        <v>306</v>
      </c>
      <c r="T292" s="102">
        <v>5877</v>
      </c>
      <c r="U292" s="87">
        <v>5110843.4812685223</v>
      </c>
      <c r="V292" s="87">
        <v>2141123.5742001934</v>
      </c>
      <c r="W292" s="90">
        <v>7251967.0554687157</v>
      </c>
      <c r="X292" s="105">
        <v>917806.03441379685</v>
      </c>
      <c r="Y292" s="91">
        <v>8169773.0898825126</v>
      </c>
      <c r="Z292" s="209">
        <v>137164</v>
      </c>
      <c r="AA292" s="115">
        <f t="shared" si="27"/>
        <v>8306937.0898825126</v>
      </c>
      <c r="AB292" s="109">
        <v>-57116.397030000022</v>
      </c>
      <c r="AC292" s="110">
        <v>8249820.6928525129</v>
      </c>
      <c r="AD292" s="116">
        <v>1413.4655589386614</v>
      </c>
      <c r="AE292" s="86">
        <v>1403.7469274889422</v>
      </c>
      <c r="AF292" s="94">
        <v>13</v>
      </c>
      <c r="AG292" s="94">
        <v>13</v>
      </c>
    </row>
    <row r="293" spans="1:33">
      <c r="A293" s="84">
        <v>934</v>
      </c>
      <c r="B293" s="85" t="s">
        <v>307</v>
      </c>
      <c r="C293" s="102">
        <v>2607</v>
      </c>
      <c r="D293" s="87">
        <v>738386.10584053583</v>
      </c>
      <c r="E293" s="110">
        <v>1188703.0297697838</v>
      </c>
      <c r="F293" s="90">
        <v>1927089.1356103197</v>
      </c>
      <c r="G293" s="105">
        <v>366481.13894980727</v>
      </c>
      <c r="H293" s="91">
        <v>2293570.2745601269</v>
      </c>
      <c r="I293" s="107">
        <v>-776435</v>
      </c>
      <c r="J293" s="96">
        <v>1517135.2745601269</v>
      </c>
      <c r="K293" s="93">
        <v>581.94678732647753</v>
      </c>
      <c r="L293" s="94">
        <v>14</v>
      </c>
      <c r="M293" s="94">
        <v>14</v>
      </c>
      <c r="N293" s="119">
        <f t="shared" si="24"/>
        <v>-80725.323049858678</v>
      </c>
      <c r="O293" s="98">
        <f t="shared" si="25"/>
        <v>-5.0520879712913823E-2</v>
      </c>
      <c r="P293" s="121">
        <f t="shared" si="26"/>
        <v>-19.657353339932683</v>
      </c>
      <c r="R293" s="84">
        <v>934</v>
      </c>
      <c r="S293" s="85" t="s">
        <v>307</v>
      </c>
      <c r="T293" s="102">
        <v>2656</v>
      </c>
      <c r="U293" s="87">
        <v>799941.71694532991</v>
      </c>
      <c r="V293" s="87">
        <v>1235556.0594255235</v>
      </c>
      <c r="W293" s="90">
        <v>2035497.7763708534</v>
      </c>
      <c r="X293" s="105">
        <v>338797.82123913197</v>
      </c>
      <c r="Y293" s="91">
        <v>2374295.5976099856</v>
      </c>
      <c r="Z293" s="209">
        <v>-776435</v>
      </c>
      <c r="AA293" s="115">
        <f t="shared" si="27"/>
        <v>1597860.5976099856</v>
      </c>
      <c r="AB293" s="109">
        <v>-2840067.6276000002</v>
      </c>
      <c r="AC293" s="110">
        <v>-1242207.0299900146</v>
      </c>
      <c r="AD293" s="116">
        <v>601.60414066641022</v>
      </c>
      <c r="AE293" s="86">
        <v>-467.69842996611999</v>
      </c>
      <c r="AF293" s="94">
        <v>14</v>
      </c>
      <c r="AG293" s="94">
        <v>14</v>
      </c>
    </row>
    <row r="294" spans="1:33">
      <c r="A294" s="84">
        <v>935</v>
      </c>
      <c r="B294" s="85" t="s">
        <v>308</v>
      </c>
      <c r="C294" s="102">
        <v>2831</v>
      </c>
      <c r="D294" s="87">
        <v>346327.48068711901</v>
      </c>
      <c r="E294" s="110">
        <v>1031019.2398468131</v>
      </c>
      <c r="F294" s="90">
        <v>1377346.7205339321</v>
      </c>
      <c r="G294" s="105">
        <v>426238.98057070939</v>
      </c>
      <c r="H294" s="91">
        <v>1803585.7011046414</v>
      </c>
      <c r="I294" s="107">
        <v>118143</v>
      </c>
      <c r="J294" s="96">
        <v>1921728.7011046414</v>
      </c>
      <c r="K294" s="93">
        <v>678.81621374236715</v>
      </c>
      <c r="L294" s="94">
        <v>8</v>
      </c>
      <c r="M294" s="94">
        <v>8</v>
      </c>
      <c r="N294" s="119">
        <f t="shared" si="24"/>
        <v>-331969.36221159995</v>
      </c>
      <c r="O294" s="98">
        <f t="shared" si="25"/>
        <v>-0.14729983914665043</v>
      </c>
      <c r="P294" s="121">
        <f t="shared" si="26"/>
        <v>-91.152376389590927</v>
      </c>
      <c r="R294" s="84">
        <v>935</v>
      </c>
      <c r="S294" s="85" t="s">
        <v>308</v>
      </c>
      <c r="T294" s="102">
        <v>2927</v>
      </c>
      <c r="U294" s="87">
        <v>575099.23805131018</v>
      </c>
      <c r="V294" s="87">
        <v>1165821.3467909284</v>
      </c>
      <c r="W294" s="90">
        <v>1740920.5848422386</v>
      </c>
      <c r="X294" s="105">
        <v>394634.47847400268</v>
      </c>
      <c r="Y294" s="91">
        <v>2135555.0633162414</v>
      </c>
      <c r="Z294" s="209">
        <v>118143</v>
      </c>
      <c r="AA294" s="115">
        <f t="shared" si="27"/>
        <v>2253698.0633162414</v>
      </c>
      <c r="AB294" s="109">
        <v>657559.50095999998</v>
      </c>
      <c r="AC294" s="110">
        <v>2911257.5642762412</v>
      </c>
      <c r="AD294" s="116">
        <v>769.96859013195808</v>
      </c>
      <c r="AE294" s="86">
        <v>994.62164819823749</v>
      </c>
      <c r="AF294" s="94">
        <v>8</v>
      </c>
      <c r="AG294" s="94">
        <v>8</v>
      </c>
    </row>
    <row r="295" spans="1:33">
      <c r="A295" s="84">
        <v>936</v>
      </c>
      <c r="B295" s="85" t="s">
        <v>309</v>
      </c>
      <c r="C295" s="102">
        <v>6190</v>
      </c>
      <c r="D295" s="87">
        <v>3878543.3919670493</v>
      </c>
      <c r="E295" s="110">
        <v>2266240.5130427899</v>
      </c>
      <c r="F295" s="90">
        <v>6144783.9050098397</v>
      </c>
      <c r="G295" s="105">
        <v>1121143.6291099715</v>
      </c>
      <c r="H295" s="91">
        <v>7265927.5341198109</v>
      </c>
      <c r="I295" s="107">
        <v>595792</v>
      </c>
      <c r="J295" s="96">
        <v>7861719.5341198109</v>
      </c>
      <c r="K295" s="93">
        <v>1270.0677761098241</v>
      </c>
      <c r="L295" s="94">
        <v>6</v>
      </c>
      <c r="M295" s="94">
        <v>6</v>
      </c>
      <c r="N295" s="119">
        <f t="shared" si="24"/>
        <v>-216143.27506482136</v>
      </c>
      <c r="O295" s="98">
        <f t="shared" si="25"/>
        <v>-2.675748278604877E-2</v>
      </c>
      <c r="P295" s="121">
        <f t="shared" si="26"/>
        <v>-17.241038102866241</v>
      </c>
      <c r="R295" s="84">
        <v>936</v>
      </c>
      <c r="S295" s="85" t="s">
        <v>309</v>
      </c>
      <c r="T295" s="102">
        <v>6275</v>
      </c>
      <c r="U295" s="87">
        <v>4019383.623855433</v>
      </c>
      <c r="V295" s="87">
        <v>2409040.6902955533</v>
      </c>
      <c r="W295" s="90">
        <v>6428424.3141509863</v>
      </c>
      <c r="X295" s="105">
        <v>1053646.4950336462</v>
      </c>
      <c r="Y295" s="91">
        <v>7482070.8091846323</v>
      </c>
      <c r="Z295" s="209">
        <v>595792</v>
      </c>
      <c r="AA295" s="115">
        <f t="shared" si="27"/>
        <v>8077862.8091846323</v>
      </c>
      <c r="AB295" s="109">
        <v>185359.50240000003</v>
      </c>
      <c r="AC295" s="110">
        <v>8263222.3115846319</v>
      </c>
      <c r="AD295" s="116">
        <v>1287.3088142126903</v>
      </c>
      <c r="AE295" s="86">
        <v>1316.8481771449613</v>
      </c>
      <c r="AF295" s="94">
        <v>6</v>
      </c>
      <c r="AG295" s="94">
        <v>6</v>
      </c>
    </row>
    <row r="296" spans="1:33">
      <c r="A296" s="84">
        <v>946</v>
      </c>
      <c r="B296" s="85" t="s">
        <v>310</v>
      </c>
      <c r="C296" s="102">
        <v>6210</v>
      </c>
      <c r="D296" s="87">
        <v>5477370.869617017</v>
      </c>
      <c r="E296" s="110">
        <v>2340796.2857300127</v>
      </c>
      <c r="F296" s="90">
        <v>7818167.1553470297</v>
      </c>
      <c r="G296" s="105">
        <v>979120.51997832558</v>
      </c>
      <c r="H296" s="91">
        <v>8797287.6753253546</v>
      </c>
      <c r="I296" s="107">
        <v>799475</v>
      </c>
      <c r="J296" s="96">
        <v>9596762.6753253546</v>
      </c>
      <c r="K296" s="93">
        <v>1545.3724114855643</v>
      </c>
      <c r="L296" s="94">
        <v>15</v>
      </c>
      <c r="M296" s="94">
        <v>15</v>
      </c>
      <c r="N296" s="119">
        <f t="shared" si="24"/>
        <v>17964.11997657828</v>
      </c>
      <c r="O296" s="98">
        <f t="shared" si="25"/>
        <v>1.8754042976033944E-3</v>
      </c>
      <c r="P296" s="121">
        <f t="shared" si="26"/>
        <v>22.753025799858278</v>
      </c>
      <c r="R296" s="84">
        <v>946</v>
      </c>
      <c r="S296" s="85" t="s">
        <v>310</v>
      </c>
      <c r="T296" s="102">
        <v>6291</v>
      </c>
      <c r="U296" s="87">
        <v>5598294.936422877</v>
      </c>
      <c r="V296" s="87">
        <v>2260590.3994615776</v>
      </c>
      <c r="W296" s="90">
        <v>7858885.3358844547</v>
      </c>
      <c r="X296" s="105">
        <v>920438.21946432185</v>
      </c>
      <c r="Y296" s="91">
        <v>8779323.5553487763</v>
      </c>
      <c r="Z296" s="209">
        <v>799475</v>
      </c>
      <c r="AA296" s="115">
        <f t="shared" si="27"/>
        <v>9578798.5553487763</v>
      </c>
      <c r="AB296" s="109">
        <v>-100739.22237000003</v>
      </c>
      <c r="AC296" s="110">
        <v>9478059.3329787757</v>
      </c>
      <c r="AD296" s="116">
        <v>1522.619385685706</v>
      </c>
      <c r="AE296" s="86">
        <v>1506.6061568874227</v>
      </c>
      <c r="AF296" s="94">
        <v>15</v>
      </c>
      <c r="AG296" s="94">
        <v>15</v>
      </c>
    </row>
    <row r="297" spans="1:33">
      <c r="A297" s="84">
        <v>976</v>
      </c>
      <c r="B297" s="85" t="s">
        <v>311</v>
      </c>
      <c r="C297" s="102">
        <v>3721</v>
      </c>
      <c r="D297" s="87">
        <v>2430746.7614758983</v>
      </c>
      <c r="E297" s="110">
        <v>2029332.0330860149</v>
      </c>
      <c r="F297" s="90">
        <v>4460078.7945619132</v>
      </c>
      <c r="G297" s="105">
        <v>626519.84358243179</v>
      </c>
      <c r="H297" s="91">
        <v>5086598.638144345</v>
      </c>
      <c r="I297" s="107">
        <v>-642666</v>
      </c>
      <c r="J297" s="96">
        <v>4443932.638144345</v>
      </c>
      <c r="K297" s="93">
        <v>1194.2845036668489</v>
      </c>
      <c r="L297" s="94">
        <v>19</v>
      </c>
      <c r="M297" s="94">
        <v>19</v>
      </c>
      <c r="N297" s="119">
        <f t="shared" si="24"/>
        <v>184020.69599101413</v>
      </c>
      <c r="O297" s="98">
        <f t="shared" si="25"/>
        <v>4.3198239421351523E-2</v>
      </c>
      <c r="P297" s="121">
        <f t="shared" si="26"/>
        <v>62.833788619483357</v>
      </c>
      <c r="R297" s="84">
        <v>976</v>
      </c>
      <c r="S297" s="85" t="s">
        <v>311</v>
      </c>
      <c r="T297" s="102">
        <v>3765</v>
      </c>
      <c r="U297" s="87">
        <v>2376610.4555654665</v>
      </c>
      <c r="V297" s="87">
        <v>1933795.041801872</v>
      </c>
      <c r="W297" s="90">
        <v>4310405.4973673383</v>
      </c>
      <c r="X297" s="105">
        <v>592172.44478599227</v>
      </c>
      <c r="Y297" s="91">
        <v>4902577.9421533309</v>
      </c>
      <c r="Z297" s="209">
        <v>-642666</v>
      </c>
      <c r="AA297" s="115">
        <f t="shared" si="27"/>
        <v>4259911.9421533309</v>
      </c>
      <c r="AB297" s="109">
        <v>-68793.045540000006</v>
      </c>
      <c r="AC297" s="110">
        <v>4191118.896613331</v>
      </c>
      <c r="AD297" s="116">
        <v>1131.4507150473655</v>
      </c>
      <c r="AE297" s="86">
        <v>1113.1789898043376</v>
      </c>
      <c r="AF297" s="94">
        <v>19</v>
      </c>
      <c r="AG297" s="94">
        <v>19</v>
      </c>
    </row>
    <row r="298" spans="1:33">
      <c r="A298" s="84">
        <v>977</v>
      </c>
      <c r="B298" s="85" t="s">
        <v>312</v>
      </c>
      <c r="C298" s="102">
        <v>15406</v>
      </c>
      <c r="D298" s="87">
        <v>9990297.2910930309</v>
      </c>
      <c r="E298" s="110">
        <v>6223375.811410225</v>
      </c>
      <c r="F298" s="90">
        <v>16213673.102503255</v>
      </c>
      <c r="G298" s="105">
        <v>1125512.6972076579</v>
      </c>
      <c r="H298" s="91">
        <v>17339185.799710914</v>
      </c>
      <c r="I298" s="107">
        <v>522748</v>
      </c>
      <c r="J298" s="96">
        <v>17861933.799710914</v>
      </c>
      <c r="K298" s="93">
        <v>1159.4141113664102</v>
      </c>
      <c r="L298" s="94">
        <v>17</v>
      </c>
      <c r="M298" s="94">
        <v>17</v>
      </c>
      <c r="N298" s="119">
        <f t="shared" si="24"/>
        <v>482324.96532069519</v>
      </c>
      <c r="O298" s="98">
        <f t="shared" si="25"/>
        <v>2.7752348739074371E-2</v>
      </c>
      <c r="P298" s="121">
        <f t="shared" si="26"/>
        <v>28.591752436732349</v>
      </c>
      <c r="R298" s="84">
        <v>977</v>
      </c>
      <c r="S298" s="85" t="s">
        <v>312</v>
      </c>
      <c r="T298" s="102">
        <v>15369</v>
      </c>
      <c r="U298" s="87">
        <v>9936205.9756977968</v>
      </c>
      <c r="V298" s="87">
        <v>5927749.3487155894</v>
      </c>
      <c r="W298" s="90">
        <v>15863955.324413385</v>
      </c>
      <c r="X298" s="105">
        <v>992905.50997683522</v>
      </c>
      <c r="Y298" s="91">
        <v>16856860.834390219</v>
      </c>
      <c r="Z298" s="209">
        <v>522748</v>
      </c>
      <c r="AA298" s="115">
        <f t="shared" si="27"/>
        <v>17379608.834390219</v>
      </c>
      <c r="AB298" s="109">
        <v>422084.58993000019</v>
      </c>
      <c r="AC298" s="110">
        <v>17801693.424320221</v>
      </c>
      <c r="AD298" s="116">
        <v>1130.8223589296779</v>
      </c>
      <c r="AE298" s="86">
        <v>1158.2857325994028</v>
      </c>
      <c r="AF298" s="94">
        <v>17</v>
      </c>
      <c r="AG298" s="94">
        <v>17</v>
      </c>
    </row>
    <row r="299" spans="1:33">
      <c r="A299" s="84">
        <v>980</v>
      </c>
      <c r="B299" s="85" t="s">
        <v>313</v>
      </c>
      <c r="C299" s="102">
        <v>33704</v>
      </c>
      <c r="D299" s="87">
        <v>24606444.444824938</v>
      </c>
      <c r="E299" s="110">
        <v>5321943.2489660131</v>
      </c>
      <c r="F299" s="90">
        <v>29928387.69379095</v>
      </c>
      <c r="G299" s="105">
        <v>1789970.5474948068</v>
      </c>
      <c r="H299" s="91">
        <v>31718358.241285756</v>
      </c>
      <c r="I299" s="107">
        <v>-3676999</v>
      </c>
      <c r="J299" s="96">
        <v>28041359.241285756</v>
      </c>
      <c r="K299" s="93">
        <v>831.98905890356502</v>
      </c>
      <c r="L299" s="94">
        <v>6</v>
      </c>
      <c r="M299" s="94">
        <v>6</v>
      </c>
      <c r="N299" s="119">
        <f t="shared" si="24"/>
        <v>764566.8876474835</v>
      </c>
      <c r="O299" s="98">
        <f t="shared" si="25"/>
        <v>2.8029941267837637E-2</v>
      </c>
      <c r="P299" s="121">
        <f t="shared" si="26"/>
        <v>22.035905307987264</v>
      </c>
      <c r="R299" s="84">
        <v>980</v>
      </c>
      <c r="S299" s="85" t="s">
        <v>313</v>
      </c>
      <c r="T299" s="102">
        <v>33677</v>
      </c>
      <c r="U299" s="87">
        <v>24250431.307077177</v>
      </c>
      <c r="V299" s="87">
        <v>5042701.1944374954</v>
      </c>
      <c r="W299" s="90">
        <v>29293132.501514673</v>
      </c>
      <c r="X299" s="105">
        <v>1660658.8521236</v>
      </c>
      <c r="Y299" s="91">
        <v>30953791.353638273</v>
      </c>
      <c r="Z299" s="209">
        <v>-3676999</v>
      </c>
      <c r="AA299" s="115">
        <f t="shared" si="27"/>
        <v>27276792.353638273</v>
      </c>
      <c r="AB299" s="109">
        <v>-1048855.9942244999</v>
      </c>
      <c r="AC299" s="110">
        <v>26227936.359413773</v>
      </c>
      <c r="AD299" s="116">
        <v>809.95315359557776</v>
      </c>
      <c r="AE299" s="86">
        <v>778.80857438054977</v>
      </c>
      <c r="AF299" s="94">
        <v>6</v>
      </c>
      <c r="AG299" s="94">
        <v>6</v>
      </c>
    </row>
    <row r="300" spans="1:33">
      <c r="A300" s="84">
        <v>981</v>
      </c>
      <c r="B300" s="85" t="s">
        <v>314</v>
      </c>
      <c r="C300" s="102">
        <v>2193</v>
      </c>
      <c r="D300" s="87">
        <v>752889.02398332278</v>
      </c>
      <c r="E300" s="110">
        <v>1218722.8162887518</v>
      </c>
      <c r="F300" s="90">
        <v>1971611.8402720746</v>
      </c>
      <c r="G300" s="105">
        <v>386553.02333186421</v>
      </c>
      <c r="H300" s="91">
        <v>2358164.8636039388</v>
      </c>
      <c r="I300" s="107">
        <v>-534298</v>
      </c>
      <c r="J300" s="96">
        <v>1823866.8636039388</v>
      </c>
      <c r="K300" s="93">
        <v>831.67663639030502</v>
      </c>
      <c r="L300" s="94">
        <v>5</v>
      </c>
      <c r="M300" s="94">
        <v>5</v>
      </c>
      <c r="N300" s="119">
        <f t="shared" si="24"/>
        <v>-119205.56131881895</v>
      </c>
      <c r="O300" s="98">
        <f t="shared" si="25"/>
        <v>-6.1349005724044323E-2</v>
      </c>
      <c r="P300" s="121">
        <f t="shared" si="26"/>
        <v>-48.736786773608742</v>
      </c>
      <c r="R300" s="84">
        <v>981</v>
      </c>
      <c r="S300" s="85" t="s">
        <v>314</v>
      </c>
      <c r="T300" s="102">
        <v>2207</v>
      </c>
      <c r="U300" s="87">
        <v>911050.57272456994</v>
      </c>
      <c r="V300" s="87">
        <v>1204427.7756147403</v>
      </c>
      <c r="W300" s="90">
        <v>2115478.3483393104</v>
      </c>
      <c r="X300" s="105">
        <v>361892.07658344752</v>
      </c>
      <c r="Y300" s="91">
        <v>2477370.4249227578</v>
      </c>
      <c r="Z300" s="209">
        <v>-534298</v>
      </c>
      <c r="AA300" s="115">
        <f t="shared" si="27"/>
        <v>1943072.4249227578</v>
      </c>
      <c r="AB300" s="109">
        <v>-18335.922000000002</v>
      </c>
      <c r="AC300" s="110">
        <v>1924736.5029227578</v>
      </c>
      <c r="AD300" s="116">
        <v>880.41342316391376</v>
      </c>
      <c r="AE300" s="86">
        <v>872.10534794868954</v>
      </c>
      <c r="AF300" s="94">
        <v>5</v>
      </c>
      <c r="AG300" s="94">
        <v>5</v>
      </c>
    </row>
    <row r="301" spans="1:33">
      <c r="A301" s="84">
        <v>989</v>
      </c>
      <c r="B301" s="85" t="s">
        <v>315</v>
      </c>
      <c r="C301" s="102">
        <v>5220</v>
      </c>
      <c r="D301" s="87">
        <v>-359295.28504593577</v>
      </c>
      <c r="E301" s="110">
        <v>2396436.9764208249</v>
      </c>
      <c r="F301" s="90">
        <v>2037141.6913748891</v>
      </c>
      <c r="G301" s="105">
        <v>735942.11131393386</v>
      </c>
      <c r="H301" s="91">
        <v>2773083.8026888231</v>
      </c>
      <c r="I301" s="107">
        <v>-102624</v>
      </c>
      <c r="J301" s="96">
        <v>2670459.8026888231</v>
      </c>
      <c r="K301" s="93">
        <v>511.58233767985115</v>
      </c>
      <c r="L301" s="94">
        <v>14</v>
      </c>
      <c r="M301" s="94">
        <v>14</v>
      </c>
      <c r="N301" s="119">
        <f t="shared" si="24"/>
        <v>-250650.52505749557</v>
      </c>
      <c r="O301" s="98">
        <f t="shared" si="25"/>
        <v>-8.5806593019331898E-2</v>
      </c>
      <c r="P301" s="121">
        <f t="shared" si="26"/>
        <v>-37.911704409373613</v>
      </c>
      <c r="R301" s="84">
        <v>989</v>
      </c>
      <c r="S301" s="85" t="s">
        <v>315</v>
      </c>
      <c r="T301" s="102">
        <v>5316</v>
      </c>
      <c r="U301" s="87">
        <v>81378.14014996239</v>
      </c>
      <c r="V301" s="87">
        <v>2265545.5823936807</v>
      </c>
      <c r="W301" s="90">
        <v>2346923.7225436429</v>
      </c>
      <c r="X301" s="105">
        <v>676810.6052026758</v>
      </c>
      <c r="Y301" s="91">
        <v>3023734.3277463187</v>
      </c>
      <c r="Z301" s="209">
        <v>-102624</v>
      </c>
      <c r="AA301" s="115">
        <f t="shared" si="27"/>
        <v>2921110.3277463187</v>
      </c>
      <c r="AB301" s="109">
        <v>169240.56005999999</v>
      </c>
      <c r="AC301" s="110">
        <v>3090350.8878063187</v>
      </c>
      <c r="AD301" s="116">
        <v>549.49404208922476</v>
      </c>
      <c r="AE301" s="86">
        <v>581.3301143352744</v>
      </c>
      <c r="AF301" s="94">
        <v>14</v>
      </c>
      <c r="AG301" s="94">
        <v>14</v>
      </c>
    </row>
    <row r="302" spans="1:33">
      <c r="A302" s="84">
        <v>992</v>
      </c>
      <c r="B302" s="85" t="s">
        <v>316</v>
      </c>
      <c r="C302" s="102">
        <v>17740</v>
      </c>
      <c r="D302" s="87">
        <v>5480434.0241148435</v>
      </c>
      <c r="E302" s="110">
        <v>3884908.0374122392</v>
      </c>
      <c r="F302" s="90">
        <v>9365342.0615270827</v>
      </c>
      <c r="G302" s="105">
        <v>1662878.4008388482</v>
      </c>
      <c r="H302" s="91">
        <v>11028220.462365931</v>
      </c>
      <c r="I302" s="107">
        <v>-20798</v>
      </c>
      <c r="J302" s="93">
        <v>11007422.462365931</v>
      </c>
      <c r="K302" s="93">
        <v>620.48604635659137</v>
      </c>
      <c r="L302" s="94">
        <v>13</v>
      </c>
      <c r="M302" s="94">
        <v>13</v>
      </c>
      <c r="N302" s="119">
        <f t="shared" si="24"/>
        <v>-469474.11880614422</v>
      </c>
      <c r="O302" s="98">
        <f t="shared" si="25"/>
        <v>-4.0906016315971655E-2</v>
      </c>
      <c r="P302" s="121">
        <f t="shared" si="26"/>
        <v>-18.148230042722844</v>
      </c>
      <c r="R302" s="84">
        <v>992</v>
      </c>
      <c r="S302" s="85" t="s">
        <v>316</v>
      </c>
      <c r="T302" s="102">
        <v>17971</v>
      </c>
      <c r="U302" s="87">
        <v>5918493.6535280589</v>
      </c>
      <c r="V302" s="87">
        <v>4063704.1119463444</v>
      </c>
      <c r="W302" s="90">
        <v>9982197.7654744033</v>
      </c>
      <c r="X302" s="105">
        <v>1515496.8156976718</v>
      </c>
      <c r="Y302" s="91">
        <v>11497694.581172075</v>
      </c>
      <c r="Z302" s="209">
        <v>-20798</v>
      </c>
      <c r="AA302" s="115">
        <f t="shared" si="27"/>
        <v>11476896.581172075</v>
      </c>
      <c r="AB302" s="86">
        <v>77460.935939999938</v>
      </c>
      <c r="AC302" s="86">
        <v>11554357.517112074</v>
      </c>
      <c r="AD302" s="116">
        <v>638.63427639931422</v>
      </c>
      <c r="AE302" s="86">
        <v>642.94460614946718</v>
      </c>
      <c r="AF302" s="94">
        <v>13</v>
      </c>
      <c r="AG302" s="94">
        <v>13</v>
      </c>
    </row>
    <row r="303" spans="1:33">
      <c r="D303" s="21"/>
      <c r="E303" s="21"/>
      <c r="G303" s="15"/>
    </row>
  </sheetData>
  <autoFilter ref="A10:AG10" xr:uid="{5E26B68A-C397-4289-AE13-5FFD99F138ED}">
    <sortState xmlns:xlrd2="http://schemas.microsoft.com/office/spreadsheetml/2017/richdata2" ref="A11:AG302">
      <sortCondition ref="A10"/>
    </sortState>
  </autoFilter>
  <sortState xmlns:xlrd2="http://schemas.microsoft.com/office/spreadsheetml/2017/richdata2" ref="A11:F301">
    <sortCondition ref="A10:A301"/>
  </sortState>
  <conditionalFormatting sqref="C11:C301 T11:T301">
    <cfRule type="cellIs" dxfId="10" priority="4" operator="lessThan">
      <formula>0</formula>
    </cfRule>
  </conditionalFormatting>
  <conditionalFormatting sqref="N10:P302">
    <cfRule type="cellIs" dxfId="9" priority="1" operator="lessThan">
      <formula>0</formula>
    </cfRule>
    <cfRule type="cellIs" dxfId="8" priority="2" operator="greaterThan">
      <formula>0</formula>
    </cfRule>
    <cfRule type="cellIs" dxfId="7" priority="3" operator="lessThan">
      <formula>0</formula>
    </cfRule>
  </conditionalFormatting>
  <hyperlinks>
    <hyperlink ref="A6" r:id="rId1" display="OKM:n valtionosuusrahoitus 2025 OPH:n 19.12.2024 tietojen mukaan" xr:uid="{5A22C593-98D2-4FF4-A97D-477AB94BA9BC}"/>
    <hyperlink ref="A5" r:id="rId2" xr:uid="{B5B7F7A8-AC70-4FA4-A425-802EBAA629A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F10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B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47" customWidth="1"/>
    <col min="9" max="9" width="14.140625" bestFit="1" customWidth="1"/>
    <col min="10" max="10" width="14.28515625" style="47" bestFit="1" customWidth="1"/>
    <col min="11" max="11" width="8.42578125" style="47" customWidth="1"/>
    <col min="12" max="12" width="9.42578125" customWidth="1"/>
    <col min="13" max="13" width="6.5703125" bestFit="1" customWidth="1"/>
    <col min="14" max="14" width="5.5703125" customWidth="1"/>
    <col min="15" max="15" width="8.7109375" customWidth="1"/>
    <col min="16" max="16" width="18" bestFit="1" customWidth="1"/>
    <col min="17" max="17" width="11.28515625" bestFit="1" customWidth="1"/>
    <col min="18" max="18" width="15.28515625" bestFit="1" customWidth="1"/>
    <col min="19" max="19" width="16.28515625" style="47" customWidth="1"/>
    <col min="20" max="20" width="15.28515625" bestFit="1" customWidth="1"/>
    <col min="21" max="21" width="15" style="47" bestFit="1" customWidth="1"/>
    <col min="22" max="22" width="15" bestFit="1" customWidth="1"/>
    <col min="23" max="23" width="14.5703125" bestFit="1" customWidth="1"/>
    <col min="24" max="24" width="15.42578125" style="47" customWidth="1"/>
    <col min="25" max="25" width="11.28515625" customWidth="1"/>
    <col min="26" max="26" width="17" customWidth="1"/>
    <col min="27" max="27" width="9.28515625" customWidth="1"/>
    <col min="28" max="28" width="6.5703125" bestFit="1" customWidth="1"/>
  </cols>
  <sheetData>
    <row r="1" spans="1:28" s="1" customFormat="1" ht="33.75">
      <c r="A1" s="402" t="s">
        <v>569</v>
      </c>
      <c r="B1" s="6"/>
      <c r="C1" s="7"/>
      <c r="D1" s="10"/>
      <c r="E1" s="22"/>
      <c r="F1" s="22"/>
      <c r="G1"/>
      <c r="H1"/>
      <c r="J1" s="47"/>
      <c r="K1" s="47"/>
      <c r="O1" s="224" t="s">
        <v>570</v>
      </c>
      <c r="X1" s="47"/>
    </row>
    <row r="2" spans="1:28" s="165" customFormat="1" ht="15.75">
      <c r="A2" s="403" t="str">
        <f>'1. Vos-laskelma'!A2</f>
        <v>Tiivistelmä VM:n ensimmäisestä ennakkollisesta valtionosuuslaskelmasta vuodelle 2026 + OKM:n valtionosuus vuoden 2025 vos-päätöksen mukaisesti</v>
      </c>
      <c r="B2" s="368"/>
      <c r="C2" s="369"/>
      <c r="D2" s="370"/>
      <c r="E2" s="371"/>
      <c r="F2" s="371"/>
      <c r="J2" s="372"/>
      <c r="K2" s="372"/>
      <c r="X2" s="372"/>
    </row>
    <row r="3" spans="1:28" s="165" customFormat="1" ht="15.75">
      <c r="A3" s="83" t="str">
        <f>'1. Vos-laskelma'!A3</f>
        <v>Kuntaliiton julkaisu 13.6.2025</v>
      </c>
      <c r="B3" s="373"/>
      <c r="C3" s="374"/>
      <c r="D3" s="375"/>
      <c r="E3" s="376"/>
      <c r="F3" s="376"/>
      <c r="J3" s="372"/>
      <c r="K3" s="372"/>
      <c r="O3" s="377"/>
      <c r="X3" s="372"/>
    </row>
    <row r="4" spans="1:28" s="165" customFormat="1" ht="15.75">
      <c r="A4" s="83" t="str">
        <f>'1. Vos-laskelma'!A4</f>
        <v>Lähteet:</v>
      </c>
      <c r="B4" s="373"/>
      <c r="C4" s="378"/>
      <c r="D4" s="375"/>
      <c r="E4" s="376"/>
      <c r="F4" s="376"/>
      <c r="J4" s="372"/>
      <c r="K4" s="372"/>
      <c r="X4" s="372"/>
    </row>
    <row r="5" spans="1:28" s="165" customFormat="1" ht="19.5">
      <c r="A5" s="83" t="str">
        <f>'1. Vos-laskelma'!A5</f>
        <v>Valtionosuuksien laskentatiedot vuodelle 2026 / VM 30.4.2025</v>
      </c>
      <c r="B5" s="378"/>
      <c r="C5" s="379"/>
      <c r="D5" s="375"/>
      <c r="E5" s="376"/>
      <c r="F5" s="380"/>
      <c r="G5" s="380" t="s">
        <v>589</v>
      </c>
      <c r="J5" s="372"/>
      <c r="K5" s="372"/>
      <c r="X5" s="372"/>
    </row>
    <row r="6" spans="1:28" s="165" customFormat="1" ht="19.5">
      <c r="A6" s="83" t="str">
        <f>'1. Vos-laskelma'!A6</f>
        <v>OKM:n valtionosuusrahoitus 2025 OPH:n 22.4.2024 tietojen mukaan</v>
      </c>
      <c r="B6" s="379"/>
      <c r="C6" s="379"/>
      <c r="D6" s="381"/>
      <c r="E6" s="382"/>
      <c r="F6" s="382"/>
      <c r="G6" s="380" t="s">
        <v>592</v>
      </c>
      <c r="J6" s="372"/>
      <c r="K6" s="372"/>
      <c r="X6" s="372"/>
    </row>
    <row r="7" spans="1:28" s="165" customFormat="1" ht="19.5">
      <c r="A7" s="83" t="str">
        <f>'1. Vos-laskelma'!A7</f>
        <v>Muutoslaskelmat Kuntaliitto / Olli Riikonen</v>
      </c>
      <c r="B7" s="368"/>
      <c r="C7" s="379"/>
      <c r="D7" s="381"/>
      <c r="E7" s="382"/>
      <c r="F7" s="382"/>
      <c r="G7" s="380" t="s">
        <v>593</v>
      </c>
      <c r="J7" s="372"/>
      <c r="K7" s="372"/>
      <c r="X7" s="372"/>
    </row>
    <row r="8" spans="1:28" s="165" customFormat="1" ht="15.75">
      <c r="A8" s="83" t="str">
        <f>'1. Vos-laskelma'!A8</f>
        <v>Sarakeotsikossa oleva numero viittaa kirjanpidon tiliin, johon ko. erä kirjataan.</v>
      </c>
      <c r="B8" s="368"/>
      <c r="H8" s="372"/>
      <c r="J8" s="372"/>
      <c r="K8" s="372"/>
      <c r="S8" s="372"/>
      <c r="U8" s="372"/>
      <c r="X8" s="372"/>
    </row>
    <row r="9" spans="1:28" s="47" customFormat="1" ht="99">
      <c r="A9" s="304" t="s">
        <v>11</v>
      </c>
      <c r="B9" s="304" t="s">
        <v>12</v>
      </c>
      <c r="C9" s="305" t="s">
        <v>523</v>
      </c>
      <c r="D9" s="305" t="str">
        <f>'1. Vos-laskelma'!D9</f>
        <v>5501 Peruspalvelujen valtionosuus ilman tasausta</v>
      </c>
      <c r="E9" s="305" t="str">
        <f>'1. Vos-laskelma'!E9</f>
        <v>5502   Verotuloihin perustuva valtionosuuden tasaus</v>
      </c>
      <c r="F9" s="305" t="str">
        <f>'1. Vos-laskelma'!F9</f>
        <v xml:space="preserve">Kunnan  peruspalvelujen valtionosuus yhteensä (D+E) </v>
      </c>
      <c r="G9" s="305" t="str">
        <f>'1. Vos-laskelma'!G9</f>
        <v xml:space="preserve">5890 Verotulo-menetysten korvaus        </v>
      </c>
      <c r="H9" s="305" t="str">
        <f>'1. Vos-laskelma'!H9</f>
        <v>VM:n valtionosuudet ja verotulo-menetysten korvaus yhteensä</v>
      </c>
      <c r="I9" s="306" t="str">
        <f>'1. Vos-laskelma'!I9</f>
        <v>5701 Opetus- ja kulttuuritoimen valtionosuus (ns. OKM-vos)</v>
      </c>
      <c r="J9" s="305" t="str">
        <f>'1. Vos-laskelma'!J9</f>
        <v>Kunnan valtionosuudet yhteensä (H+I)</v>
      </c>
      <c r="K9" s="305" t="s">
        <v>543</v>
      </c>
      <c r="L9" s="304" t="s">
        <v>17</v>
      </c>
      <c r="M9" s="304" t="s">
        <v>18</v>
      </c>
      <c r="O9" s="227" t="s">
        <v>11</v>
      </c>
      <c r="P9" s="227" t="s">
        <v>12</v>
      </c>
      <c r="Q9" s="228" t="s">
        <v>357</v>
      </c>
      <c r="R9" s="228" t="s">
        <v>318</v>
      </c>
      <c r="S9" s="228" t="s">
        <v>365</v>
      </c>
      <c r="T9" s="228" t="s">
        <v>22</v>
      </c>
      <c r="U9" s="228" t="s">
        <v>364</v>
      </c>
      <c r="V9" s="228" t="s">
        <v>14</v>
      </c>
      <c r="W9" s="228" t="s">
        <v>15</v>
      </c>
      <c r="X9" s="227" t="s">
        <v>359</v>
      </c>
      <c r="Y9" s="227" t="s">
        <v>16</v>
      </c>
      <c r="Z9" s="227" t="s">
        <v>361</v>
      </c>
      <c r="AA9" s="227" t="s">
        <v>17</v>
      </c>
      <c r="AB9" s="227" t="s">
        <v>18</v>
      </c>
    </row>
    <row r="10" spans="1:28" s="118" customFormat="1" ht="32.25" customHeight="1">
      <c r="A10" s="113"/>
      <c r="B10" s="114" t="s">
        <v>23</v>
      </c>
      <c r="C10" s="115">
        <v>5605317</v>
      </c>
      <c r="D10" s="116">
        <v>469.08702290958018</v>
      </c>
      <c r="E10" s="116">
        <v>147.28438831204642</v>
      </c>
      <c r="F10" s="116">
        <v>616.37141122162666</v>
      </c>
      <c r="G10" s="116">
        <v>101.86756609840296</v>
      </c>
      <c r="H10" s="86">
        <v>718.23897732002956</v>
      </c>
      <c r="I10" s="116">
        <v>32.278244031515079</v>
      </c>
      <c r="J10" s="116">
        <v>750.51722135154466</v>
      </c>
      <c r="K10" s="116">
        <f>J10-X10</f>
        <v>25.658879301940601</v>
      </c>
      <c r="L10" s="115">
        <v>0</v>
      </c>
      <c r="M10" s="116">
        <v>0</v>
      </c>
      <c r="N10" s="134"/>
      <c r="O10" s="116"/>
      <c r="P10" s="115" t="s">
        <v>23</v>
      </c>
      <c r="Q10" s="115">
        <v>5573310</v>
      </c>
      <c r="R10" s="115">
        <v>453.2887047921962</v>
      </c>
      <c r="S10" s="115">
        <v>142.31132213707815</v>
      </c>
      <c r="T10" s="115">
        <v>595.60002692927435</v>
      </c>
      <c r="U10" s="115">
        <v>96.980071088814583</v>
      </c>
      <c r="V10" s="115">
        <v>692.58009801808896</v>
      </c>
      <c r="W10" s="115">
        <v>32.278244031515079</v>
      </c>
      <c r="X10" s="115">
        <v>724.85834204960406</v>
      </c>
      <c r="Y10" s="115">
        <v>-38.999174661480581</v>
      </c>
      <c r="Z10" s="115">
        <v>685.85916738812352</v>
      </c>
      <c r="AA10" s="115">
        <v>0</v>
      </c>
      <c r="AB10" s="116">
        <v>0</v>
      </c>
    </row>
    <row r="11" spans="1:28" s="9" customFormat="1" ht="16.5">
      <c r="A11" s="84">
        <v>5</v>
      </c>
      <c r="B11" s="85" t="s">
        <v>24</v>
      </c>
      <c r="C11" s="110">
        <v>9078</v>
      </c>
      <c r="D11" s="86">
        <v>630.17197382823929</v>
      </c>
      <c r="E11" s="86">
        <v>582.17031078168736</v>
      </c>
      <c r="F11" s="86">
        <v>1212.3422846099265</v>
      </c>
      <c r="G11" s="86">
        <v>164.21838522482142</v>
      </c>
      <c r="H11" s="86">
        <v>1376.5606698347478</v>
      </c>
      <c r="I11" s="86">
        <v>161.09087904824852</v>
      </c>
      <c r="J11" s="86">
        <v>1537.6515488829964</v>
      </c>
      <c r="K11" s="86">
        <f t="shared" ref="K11:K74" si="0">J11-X11</f>
        <v>-25.339092742630783</v>
      </c>
      <c r="L11" s="94">
        <v>14</v>
      </c>
      <c r="M11" s="94">
        <v>14</v>
      </c>
      <c r="N11" s="15"/>
      <c r="O11" s="101">
        <v>5</v>
      </c>
      <c r="P11" s="49" t="s">
        <v>24</v>
      </c>
      <c r="Q11" s="87">
        <v>9113</v>
      </c>
      <c r="R11" s="110">
        <v>669.26108486252758</v>
      </c>
      <c r="S11" s="110">
        <v>579.61591813131065</v>
      </c>
      <c r="T11" s="110">
        <v>1248.8770029938382</v>
      </c>
      <c r="U11" s="110">
        <v>153.02275958354051</v>
      </c>
      <c r="V11" s="110">
        <v>1401.8997625773786</v>
      </c>
      <c r="W11" s="110">
        <v>161.09087904824852</v>
      </c>
      <c r="X11" s="110">
        <v>1562.9906416256272</v>
      </c>
      <c r="Y11" s="110">
        <v>233.36953483611018</v>
      </c>
      <c r="Z11" s="110">
        <v>1796.3601764617374</v>
      </c>
      <c r="AA11" s="94">
        <v>14</v>
      </c>
      <c r="AB11" s="94">
        <v>14</v>
      </c>
    </row>
    <row r="12" spans="1:28" s="9" customFormat="1" ht="16.5">
      <c r="A12" s="84">
        <v>9</v>
      </c>
      <c r="B12" s="85" t="s">
        <v>25</v>
      </c>
      <c r="C12" s="110">
        <v>2410</v>
      </c>
      <c r="D12" s="86">
        <v>855.9665441758109</v>
      </c>
      <c r="E12" s="86">
        <v>764.1686726160674</v>
      </c>
      <c r="F12" s="86">
        <v>1620.1352167918783</v>
      </c>
      <c r="G12" s="86">
        <v>158.92867656521528</v>
      </c>
      <c r="H12" s="86">
        <v>1779.0638933570935</v>
      </c>
      <c r="I12" s="86">
        <v>-199.97385892116182</v>
      </c>
      <c r="J12" s="86">
        <v>1579.0900344359318</v>
      </c>
      <c r="K12" s="86">
        <f t="shared" si="0"/>
        <v>15.446834502947922</v>
      </c>
      <c r="L12" s="94">
        <v>17</v>
      </c>
      <c r="M12" s="94">
        <v>17</v>
      </c>
      <c r="N12" s="15"/>
      <c r="O12" s="101">
        <v>9</v>
      </c>
      <c r="P12" s="49" t="s">
        <v>25</v>
      </c>
      <c r="Q12" s="87">
        <v>2437</v>
      </c>
      <c r="R12" s="110">
        <v>894.12242539424676</v>
      </c>
      <c r="S12" s="110">
        <v>722.80182833449794</v>
      </c>
      <c r="T12" s="110">
        <v>1616.9242537287446</v>
      </c>
      <c r="U12" s="110">
        <v>146.69280512540095</v>
      </c>
      <c r="V12" s="110">
        <v>1763.6170588541456</v>
      </c>
      <c r="W12" s="110">
        <v>-199.97385892116182</v>
      </c>
      <c r="X12" s="110">
        <v>1563.6431999329839</v>
      </c>
      <c r="Y12" s="110">
        <v>36.069995913363314</v>
      </c>
      <c r="Z12" s="110">
        <v>1599.7131958463472</v>
      </c>
      <c r="AA12" s="94">
        <v>17</v>
      </c>
      <c r="AB12" s="94">
        <v>17</v>
      </c>
    </row>
    <row r="13" spans="1:28" s="9" customFormat="1" ht="16.5">
      <c r="A13" s="84">
        <v>10</v>
      </c>
      <c r="B13" s="85" t="s">
        <v>26</v>
      </c>
      <c r="C13" s="110">
        <v>10780</v>
      </c>
      <c r="D13" s="86">
        <v>331.84831670521703</v>
      </c>
      <c r="E13" s="86">
        <v>648.27477996885591</v>
      </c>
      <c r="F13" s="86">
        <v>980.12309667407294</v>
      </c>
      <c r="G13" s="86">
        <v>163.68975333498159</v>
      </c>
      <c r="H13" s="86">
        <v>1143.8128500090545</v>
      </c>
      <c r="I13" s="86">
        <v>-25.949072356215215</v>
      </c>
      <c r="J13" s="86">
        <v>1117.8637776528392</v>
      </c>
      <c r="K13" s="86">
        <f t="shared" si="0"/>
        <v>35.088118026860911</v>
      </c>
      <c r="L13" s="94">
        <v>14</v>
      </c>
      <c r="M13" s="94">
        <v>14</v>
      </c>
      <c r="N13" s="15"/>
      <c r="O13" s="101">
        <v>10</v>
      </c>
      <c r="P13" s="49" t="s">
        <v>26</v>
      </c>
      <c r="Q13" s="87">
        <v>10933</v>
      </c>
      <c r="R13" s="110">
        <v>343.61525174305268</v>
      </c>
      <c r="S13" s="110">
        <v>614.1261173928259</v>
      </c>
      <c r="T13" s="110">
        <v>957.74136913587859</v>
      </c>
      <c r="U13" s="110">
        <v>150.98336284631498</v>
      </c>
      <c r="V13" s="110">
        <v>1108.7247319821936</v>
      </c>
      <c r="W13" s="110">
        <v>-25.949072356215215</v>
      </c>
      <c r="X13" s="110">
        <v>1082.7756596259783</v>
      </c>
      <c r="Y13" s="110">
        <v>-4.4081099351468183</v>
      </c>
      <c r="Z13" s="110">
        <v>1078.3675496908315</v>
      </c>
      <c r="AA13" s="94">
        <v>14</v>
      </c>
      <c r="AB13" s="94">
        <v>14</v>
      </c>
    </row>
    <row r="14" spans="1:28" s="9" customFormat="1" ht="16.5">
      <c r="A14" s="84">
        <v>16</v>
      </c>
      <c r="B14" s="85" t="s">
        <v>27</v>
      </c>
      <c r="C14" s="110">
        <v>7889</v>
      </c>
      <c r="D14" s="86">
        <v>621.78120404442075</v>
      </c>
      <c r="E14" s="86">
        <v>339.45904309425873</v>
      </c>
      <c r="F14" s="86">
        <v>961.24024713867948</v>
      </c>
      <c r="G14" s="86">
        <v>132.21563269318995</v>
      </c>
      <c r="H14" s="86">
        <v>1093.4558798318694</v>
      </c>
      <c r="I14" s="86">
        <v>-66.201546457092149</v>
      </c>
      <c r="J14" s="86">
        <v>1027.2543333747772</v>
      </c>
      <c r="K14" s="86">
        <f t="shared" si="0"/>
        <v>-39.762137418396833</v>
      </c>
      <c r="L14" s="94">
        <v>7</v>
      </c>
      <c r="M14" s="94">
        <v>7</v>
      </c>
      <c r="N14" s="15"/>
      <c r="O14" s="101">
        <v>16</v>
      </c>
      <c r="P14" s="49" t="s">
        <v>27</v>
      </c>
      <c r="Q14" s="87">
        <v>7968</v>
      </c>
      <c r="R14" s="110">
        <v>676.40640160717385</v>
      </c>
      <c r="S14" s="110">
        <v>333.04804874956363</v>
      </c>
      <c r="T14" s="110">
        <v>1009.4544503567374</v>
      </c>
      <c r="U14" s="110">
        <v>123.76356689352862</v>
      </c>
      <c r="V14" s="110">
        <v>1133.218017250266</v>
      </c>
      <c r="W14" s="110">
        <v>-66.201546457092149</v>
      </c>
      <c r="X14" s="110">
        <v>1067.016470793174</v>
      </c>
      <c r="Y14" s="110">
        <v>72.286820751185431</v>
      </c>
      <c r="Z14" s="110">
        <v>1139.3032915443594</v>
      </c>
      <c r="AA14" s="94">
        <v>7</v>
      </c>
      <c r="AB14" s="94">
        <v>7</v>
      </c>
    </row>
    <row r="15" spans="1:28" s="9" customFormat="1" ht="16.5">
      <c r="A15" s="84">
        <v>18</v>
      </c>
      <c r="B15" s="85" t="s">
        <v>28</v>
      </c>
      <c r="C15" s="110">
        <v>4651</v>
      </c>
      <c r="D15" s="86">
        <v>386.02655712309786</v>
      </c>
      <c r="E15" s="86">
        <v>240.40249976789644</v>
      </c>
      <c r="F15" s="86">
        <v>626.42905689099427</v>
      </c>
      <c r="G15" s="86">
        <v>100.60178777721489</v>
      </c>
      <c r="H15" s="86">
        <v>727.03084466820917</v>
      </c>
      <c r="I15" s="86">
        <v>4.9241023435820255</v>
      </c>
      <c r="J15" s="86">
        <v>731.95494701179121</v>
      </c>
      <c r="K15" s="86">
        <f t="shared" si="0"/>
        <v>8.3999513842255737</v>
      </c>
      <c r="L15" s="94">
        <v>1</v>
      </c>
      <c r="M15" s="95">
        <v>34</v>
      </c>
      <c r="N15" s="15"/>
      <c r="O15" s="101">
        <v>18</v>
      </c>
      <c r="P15" s="49" t="s">
        <v>28</v>
      </c>
      <c r="Q15" s="87">
        <v>4700</v>
      </c>
      <c r="R15" s="110">
        <v>404.99928365420965</v>
      </c>
      <c r="S15" s="110">
        <v>220.06534332972015</v>
      </c>
      <c r="T15" s="110">
        <v>625.06462698392977</v>
      </c>
      <c r="U15" s="110">
        <v>93.566266300053812</v>
      </c>
      <c r="V15" s="110">
        <v>718.6308932839836</v>
      </c>
      <c r="W15" s="110">
        <v>4.9241023435820255</v>
      </c>
      <c r="X15" s="110">
        <v>723.55499562756563</v>
      </c>
      <c r="Y15" s="110">
        <v>87.208335124921277</v>
      </c>
      <c r="Z15" s="110">
        <v>810.76333075248692</v>
      </c>
      <c r="AA15" s="94">
        <v>1</v>
      </c>
      <c r="AB15" s="95">
        <v>34</v>
      </c>
    </row>
    <row r="16" spans="1:28" s="9" customFormat="1" ht="16.5">
      <c r="A16" s="84">
        <v>19</v>
      </c>
      <c r="B16" s="85" t="s">
        <v>29</v>
      </c>
      <c r="C16" s="110">
        <v>3966</v>
      </c>
      <c r="D16" s="86">
        <v>312.02469058899192</v>
      </c>
      <c r="E16" s="86">
        <v>430.96093875124933</v>
      </c>
      <c r="F16" s="86">
        <v>742.9856293402413</v>
      </c>
      <c r="G16" s="86">
        <v>85.757629169136251</v>
      </c>
      <c r="H16" s="86">
        <v>828.7432585093776</v>
      </c>
      <c r="I16" s="86">
        <v>-248.92939989914271</v>
      </c>
      <c r="J16" s="86">
        <v>579.81385861023489</v>
      </c>
      <c r="K16" s="86">
        <f t="shared" si="0"/>
        <v>37.191208053220635</v>
      </c>
      <c r="L16" s="94">
        <v>2</v>
      </c>
      <c r="M16" s="94">
        <v>2</v>
      </c>
      <c r="N16" s="15"/>
      <c r="O16" s="101">
        <v>19</v>
      </c>
      <c r="P16" s="49" t="s">
        <v>29</v>
      </c>
      <c r="Q16" s="87">
        <v>3961</v>
      </c>
      <c r="R16" s="110">
        <v>300.77198858621858</v>
      </c>
      <c r="S16" s="110">
        <v>411.1174535830757</v>
      </c>
      <c r="T16" s="110">
        <v>711.88944216929428</v>
      </c>
      <c r="U16" s="110">
        <v>79.662608286862692</v>
      </c>
      <c r="V16" s="110">
        <v>791.55205045615696</v>
      </c>
      <c r="W16" s="110">
        <v>-248.92939989914271</v>
      </c>
      <c r="X16" s="110">
        <v>542.62265055701425</v>
      </c>
      <c r="Y16" s="110">
        <v>10.732789407314</v>
      </c>
      <c r="Z16" s="110">
        <v>553.3554399643283</v>
      </c>
      <c r="AA16" s="94">
        <v>2</v>
      </c>
      <c r="AB16" s="94">
        <v>2</v>
      </c>
    </row>
    <row r="17" spans="1:28" s="9" customFormat="1" ht="16.5">
      <c r="A17" s="84">
        <v>20</v>
      </c>
      <c r="B17" s="85" t="s">
        <v>30</v>
      </c>
      <c r="C17" s="110">
        <v>16387</v>
      </c>
      <c r="D17" s="86">
        <v>45.275829489869935</v>
      </c>
      <c r="E17" s="86">
        <v>439.17581935227849</v>
      </c>
      <c r="F17" s="86">
        <v>484.45164884214842</v>
      </c>
      <c r="G17" s="86">
        <v>80.568984451170721</v>
      </c>
      <c r="H17" s="86">
        <v>565.02063329331918</v>
      </c>
      <c r="I17" s="86">
        <v>-136.61121620796973</v>
      </c>
      <c r="J17" s="86">
        <v>428.40941708534945</v>
      </c>
      <c r="K17" s="86">
        <f t="shared" si="0"/>
        <v>43.144063163120222</v>
      </c>
      <c r="L17" s="94">
        <v>6</v>
      </c>
      <c r="M17" s="94">
        <v>6</v>
      </c>
      <c r="N17" s="15"/>
      <c r="O17" s="101">
        <v>20</v>
      </c>
      <c r="P17" s="49" t="s">
        <v>30</v>
      </c>
      <c r="Q17" s="87">
        <v>16405</v>
      </c>
      <c r="R17" s="110">
        <v>28.823480980358259</v>
      </c>
      <c r="S17" s="110">
        <v>419.8010899779747</v>
      </c>
      <c r="T17" s="110">
        <v>448.62457095833298</v>
      </c>
      <c r="U17" s="110">
        <v>73.251999171865975</v>
      </c>
      <c r="V17" s="110">
        <v>521.87657013019896</v>
      </c>
      <c r="W17" s="110">
        <v>-136.61121620796973</v>
      </c>
      <c r="X17" s="110">
        <v>385.26535392222922</v>
      </c>
      <c r="Y17" s="110">
        <v>-37.561896157348393</v>
      </c>
      <c r="Z17" s="110">
        <v>347.70345776488085</v>
      </c>
      <c r="AA17" s="94">
        <v>6</v>
      </c>
      <c r="AB17" s="94">
        <v>6</v>
      </c>
    </row>
    <row r="18" spans="1:28" s="9" customFormat="1" ht="16.5">
      <c r="A18" s="84">
        <v>46</v>
      </c>
      <c r="B18" s="85" t="s">
        <v>31</v>
      </c>
      <c r="C18" s="110">
        <v>1288</v>
      </c>
      <c r="D18" s="86">
        <v>1222.775047870894</v>
      </c>
      <c r="E18" s="86">
        <v>409.23637400958444</v>
      </c>
      <c r="F18" s="86">
        <v>1632.0114218804783</v>
      </c>
      <c r="G18" s="86">
        <v>199.00160618308064</v>
      </c>
      <c r="H18" s="86">
        <v>1831.013028063559</v>
      </c>
      <c r="I18" s="86">
        <v>-274.46428571428572</v>
      </c>
      <c r="J18" s="86">
        <v>1556.5487423492732</v>
      </c>
      <c r="K18" s="86">
        <f t="shared" si="0"/>
        <v>-14.56841976776559</v>
      </c>
      <c r="L18" s="94">
        <v>10</v>
      </c>
      <c r="M18" s="94">
        <v>10</v>
      </c>
      <c r="N18" s="15"/>
      <c r="O18" s="101">
        <v>46</v>
      </c>
      <c r="P18" s="49" t="s">
        <v>31</v>
      </c>
      <c r="Q18" s="87">
        <v>1320</v>
      </c>
      <c r="R18" s="110">
        <v>1223.0571148372528</v>
      </c>
      <c r="S18" s="110">
        <v>439.44469981450715</v>
      </c>
      <c r="T18" s="110">
        <v>1662.50181465176</v>
      </c>
      <c r="U18" s="110">
        <v>183.07963317956444</v>
      </c>
      <c r="V18" s="110">
        <v>1845.5814478313246</v>
      </c>
      <c r="W18" s="110">
        <v>-274.46428571428572</v>
      </c>
      <c r="X18" s="110">
        <v>1571.1171621170388</v>
      </c>
      <c r="Y18" s="110">
        <v>230.48403653989558</v>
      </c>
      <c r="Z18" s="110">
        <v>1801.6011986569345</v>
      </c>
      <c r="AA18" s="94">
        <v>10</v>
      </c>
      <c r="AB18" s="94">
        <v>10</v>
      </c>
    </row>
    <row r="19" spans="1:28" s="9" customFormat="1" ht="16.5">
      <c r="A19" s="84">
        <v>47</v>
      </c>
      <c r="B19" s="85" t="s">
        <v>32</v>
      </c>
      <c r="C19" s="110">
        <v>1762</v>
      </c>
      <c r="D19" s="86">
        <v>1543.5203422802629</v>
      </c>
      <c r="E19" s="86">
        <v>244.46569140658264</v>
      </c>
      <c r="F19" s="86">
        <v>1787.9860336868455</v>
      </c>
      <c r="G19" s="86">
        <v>169.62666315141323</v>
      </c>
      <c r="H19" s="86">
        <v>1957.6126968382587</v>
      </c>
      <c r="I19" s="86">
        <v>-39.487514188422246</v>
      </c>
      <c r="J19" s="86">
        <v>1918.1251826498365</v>
      </c>
      <c r="K19" s="86">
        <f t="shared" si="0"/>
        <v>-36.409189642944511</v>
      </c>
      <c r="L19" s="94">
        <v>19</v>
      </c>
      <c r="M19" s="94">
        <v>19</v>
      </c>
      <c r="N19" s="15"/>
      <c r="O19" s="101">
        <v>47</v>
      </c>
      <c r="P19" s="49" t="s">
        <v>32</v>
      </c>
      <c r="Q19" s="87">
        <v>1771</v>
      </c>
      <c r="R19" s="110">
        <v>1564.4051631434636</v>
      </c>
      <c r="S19" s="110">
        <v>271.06828540360453</v>
      </c>
      <c r="T19" s="110">
        <v>1835.4734485470681</v>
      </c>
      <c r="U19" s="110">
        <v>158.54843793413517</v>
      </c>
      <c r="V19" s="110">
        <v>1994.0218864812032</v>
      </c>
      <c r="W19" s="110">
        <v>-39.487514188422246</v>
      </c>
      <c r="X19" s="110">
        <v>1954.534372292781</v>
      </c>
      <c r="Y19" s="110">
        <v>-29.590513528437327</v>
      </c>
      <c r="Z19" s="110">
        <v>1924.9438587643435</v>
      </c>
      <c r="AA19" s="94">
        <v>19</v>
      </c>
      <c r="AB19" s="94">
        <v>19</v>
      </c>
    </row>
    <row r="20" spans="1:28" s="9" customFormat="1" ht="16.5">
      <c r="A20" s="84">
        <v>49</v>
      </c>
      <c r="B20" s="85" t="s">
        <v>33</v>
      </c>
      <c r="C20" s="110">
        <v>320931</v>
      </c>
      <c r="D20" s="86">
        <v>1436.2084886779035</v>
      </c>
      <c r="E20" s="86">
        <v>-79.08511862263947</v>
      </c>
      <c r="F20" s="86">
        <v>1357.1233700552639</v>
      </c>
      <c r="G20" s="86">
        <v>72.025266939344192</v>
      </c>
      <c r="H20" s="86">
        <v>1429.1486369946081</v>
      </c>
      <c r="I20" s="86">
        <v>23.773340686938937</v>
      </c>
      <c r="J20" s="86">
        <v>1452.9219776815471</v>
      </c>
      <c r="K20" s="86">
        <f t="shared" si="0"/>
        <v>6.8664158796336778</v>
      </c>
      <c r="L20" s="94">
        <v>1</v>
      </c>
      <c r="M20" s="95">
        <v>33</v>
      </c>
      <c r="N20" s="15"/>
      <c r="O20" s="101">
        <v>49</v>
      </c>
      <c r="P20" s="49" t="s">
        <v>33</v>
      </c>
      <c r="Q20" s="87">
        <v>314024</v>
      </c>
      <c r="R20" s="110">
        <v>1424.6409680565296</v>
      </c>
      <c r="S20" s="110">
        <v>-76.552827579359445</v>
      </c>
      <c r="T20" s="110">
        <v>1348.0881404771701</v>
      </c>
      <c r="U20" s="110">
        <v>74.194080637804305</v>
      </c>
      <c r="V20" s="110">
        <v>1422.2822211149744</v>
      </c>
      <c r="W20" s="110">
        <v>23.773340686938937</v>
      </c>
      <c r="X20" s="110">
        <v>1446.0555618019134</v>
      </c>
      <c r="Y20" s="110">
        <v>-51.250174243564786</v>
      </c>
      <c r="Z20" s="110">
        <v>1394.8053875583487</v>
      </c>
      <c r="AA20" s="94">
        <v>1</v>
      </c>
      <c r="AB20" s="95">
        <v>33</v>
      </c>
    </row>
    <row r="21" spans="1:28" s="9" customFormat="1" ht="16.5">
      <c r="A21" s="84">
        <v>50</v>
      </c>
      <c r="B21" s="85" t="s">
        <v>34</v>
      </c>
      <c r="C21" s="110">
        <v>11084</v>
      </c>
      <c r="D21" s="86">
        <v>166.02156148956163</v>
      </c>
      <c r="E21" s="86">
        <v>310.71774679675991</v>
      </c>
      <c r="F21" s="86">
        <v>476.73930828632155</v>
      </c>
      <c r="G21" s="86">
        <v>109.21507926180821</v>
      </c>
      <c r="H21" s="86">
        <v>585.95438754812972</v>
      </c>
      <c r="I21" s="86">
        <v>-100.07921328040419</v>
      </c>
      <c r="J21" s="86">
        <v>485.87517426772553</v>
      </c>
      <c r="K21" s="86">
        <f t="shared" si="0"/>
        <v>53.389500514972383</v>
      </c>
      <c r="L21" s="94">
        <v>4</v>
      </c>
      <c r="M21" s="94">
        <v>4</v>
      </c>
      <c r="N21" s="15"/>
      <c r="O21" s="101">
        <v>50</v>
      </c>
      <c r="P21" s="49" t="s">
        <v>34</v>
      </c>
      <c r="Q21" s="87">
        <v>11184</v>
      </c>
      <c r="R21" s="110">
        <v>134.71860597653958</v>
      </c>
      <c r="S21" s="110">
        <v>297.06582576670036</v>
      </c>
      <c r="T21" s="110">
        <v>431.78443174323991</v>
      </c>
      <c r="U21" s="110">
        <v>100.78045528991738</v>
      </c>
      <c r="V21" s="110">
        <v>532.56488703315733</v>
      </c>
      <c r="W21" s="110">
        <v>-100.07921328040419</v>
      </c>
      <c r="X21" s="110">
        <v>432.48567375275314</v>
      </c>
      <c r="Y21" s="110">
        <v>18.590394643490601</v>
      </c>
      <c r="Z21" s="110">
        <v>451.07606839624373</v>
      </c>
      <c r="AA21" s="94">
        <v>4</v>
      </c>
      <c r="AB21" s="94">
        <v>4</v>
      </c>
    </row>
    <row r="22" spans="1:28" s="9" customFormat="1" ht="16.5">
      <c r="A22" s="84">
        <v>51</v>
      </c>
      <c r="B22" s="85" t="s">
        <v>35</v>
      </c>
      <c r="C22" s="110">
        <v>9052</v>
      </c>
      <c r="D22" s="86">
        <v>-530.61571038003012</v>
      </c>
      <c r="E22" s="86">
        <v>-35.624367833361433</v>
      </c>
      <c r="F22" s="86">
        <v>-566.2400782133916</v>
      </c>
      <c r="G22" s="86">
        <v>149.45307217120688</v>
      </c>
      <c r="H22" s="86">
        <v>-416.78700604218471</v>
      </c>
      <c r="I22" s="86">
        <v>-46.98353954927088</v>
      </c>
      <c r="J22" s="86">
        <v>-463.77054559145557</v>
      </c>
      <c r="K22" s="86">
        <f t="shared" si="0"/>
        <v>-11.59165189411641</v>
      </c>
      <c r="L22" s="94">
        <v>4</v>
      </c>
      <c r="M22" s="94">
        <v>4</v>
      </c>
      <c r="N22" s="15"/>
      <c r="O22" s="101">
        <v>51</v>
      </c>
      <c r="P22" s="49" t="s">
        <v>35</v>
      </c>
      <c r="Q22" s="87">
        <v>9143</v>
      </c>
      <c r="R22" s="110">
        <v>-519.77337164607377</v>
      </c>
      <c r="S22" s="110">
        <v>-28.872986870619027</v>
      </c>
      <c r="T22" s="110">
        <v>-548.64635851669277</v>
      </c>
      <c r="U22" s="110">
        <v>143.45100436862447</v>
      </c>
      <c r="V22" s="110">
        <v>-405.1953541480683</v>
      </c>
      <c r="W22" s="110">
        <v>-46.98353954927088</v>
      </c>
      <c r="X22" s="110">
        <v>-452.17889369733916</v>
      </c>
      <c r="Y22" s="110">
        <v>-16.071016132884598</v>
      </c>
      <c r="Z22" s="110">
        <v>-468.24990983022377</v>
      </c>
      <c r="AA22" s="94">
        <v>4</v>
      </c>
      <c r="AB22" s="94">
        <v>4</v>
      </c>
    </row>
    <row r="23" spans="1:28" s="9" customFormat="1" ht="16.5">
      <c r="A23" s="84">
        <v>52</v>
      </c>
      <c r="B23" s="85" t="s">
        <v>36</v>
      </c>
      <c r="C23" s="110">
        <v>2272</v>
      </c>
      <c r="D23" s="86">
        <v>694.99534670096966</v>
      </c>
      <c r="E23" s="86">
        <v>505.12902467067892</v>
      </c>
      <c r="F23" s="86">
        <v>1200.1243713716485</v>
      </c>
      <c r="G23" s="86">
        <v>171.13461615095736</v>
      </c>
      <c r="H23" s="86">
        <v>1371.2589875226058</v>
      </c>
      <c r="I23" s="86">
        <v>110.10255281690141</v>
      </c>
      <c r="J23" s="86">
        <v>1481.3615403395072</v>
      </c>
      <c r="K23" s="86">
        <f t="shared" si="0"/>
        <v>-27.937209479403919</v>
      </c>
      <c r="L23" s="94">
        <v>14</v>
      </c>
      <c r="M23" s="94">
        <v>14</v>
      </c>
      <c r="N23" s="15"/>
      <c r="O23" s="101">
        <v>52</v>
      </c>
      <c r="P23" s="49" t="s">
        <v>36</v>
      </c>
      <c r="Q23" s="87">
        <v>2292</v>
      </c>
      <c r="R23" s="110">
        <v>742.03983129549954</v>
      </c>
      <c r="S23" s="110">
        <v>499.2746987477276</v>
      </c>
      <c r="T23" s="110">
        <v>1241.314530043227</v>
      </c>
      <c r="U23" s="110">
        <v>157.88166695878272</v>
      </c>
      <c r="V23" s="110">
        <v>1399.1961970020097</v>
      </c>
      <c r="W23" s="110">
        <v>110.10255281690141</v>
      </c>
      <c r="X23" s="110">
        <v>1509.2987498189111</v>
      </c>
      <c r="Y23" s="110">
        <v>8.73388320545609</v>
      </c>
      <c r="Z23" s="110">
        <v>1518.0326330243672</v>
      </c>
      <c r="AA23" s="94">
        <v>14</v>
      </c>
      <c r="AB23" s="94">
        <v>14</v>
      </c>
    </row>
    <row r="24" spans="1:28" s="9" customFormat="1" ht="16.5">
      <c r="A24" s="84">
        <v>61</v>
      </c>
      <c r="B24" s="85" t="s">
        <v>37</v>
      </c>
      <c r="C24" s="110">
        <v>16478</v>
      </c>
      <c r="D24" s="86">
        <v>173.93797738551521</v>
      </c>
      <c r="E24" s="86">
        <v>409.32678011158697</v>
      </c>
      <c r="F24" s="86">
        <v>583.26475749710221</v>
      </c>
      <c r="G24" s="86">
        <v>125.43725339076349</v>
      </c>
      <c r="H24" s="86">
        <v>708.70201088786575</v>
      </c>
      <c r="I24" s="86">
        <v>158.77891734433791</v>
      </c>
      <c r="J24" s="86">
        <v>867.48092823220372</v>
      </c>
      <c r="K24" s="86">
        <f t="shared" si="0"/>
        <v>73.635487217107084</v>
      </c>
      <c r="L24" s="94">
        <v>5</v>
      </c>
      <c r="M24" s="94">
        <v>5</v>
      </c>
      <c r="N24" s="15"/>
      <c r="O24" s="101">
        <v>61</v>
      </c>
      <c r="P24" s="49" t="s">
        <v>37</v>
      </c>
      <c r="Q24" s="87">
        <v>16469</v>
      </c>
      <c r="R24" s="110">
        <v>188.98458031046721</v>
      </c>
      <c r="S24" s="110">
        <v>328.66119953301626</v>
      </c>
      <c r="T24" s="110">
        <v>517.64577984348352</v>
      </c>
      <c r="U24" s="110">
        <v>117.42074382727522</v>
      </c>
      <c r="V24" s="110">
        <v>635.06652367075878</v>
      </c>
      <c r="W24" s="110">
        <v>158.77891734433791</v>
      </c>
      <c r="X24" s="110">
        <v>793.84544101509664</v>
      </c>
      <c r="Y24" s="110">
        <v>13.431435311987387</v>
      </c>
      <c r="Z24" s="110">
        <v>807.27687632708398</v>
      </c>
      <c r="AA24" s="94">
        <v>5</v>
      </c>
      <c r="AB24" s="94">
        <v>5</v>
      </c>
    </row>
    <row r="25" spans="1:28" s="9" customFormat="1" ht="16.5">
      <c r="A25" s="84">
        <v>69</v>
      </c>
      <c r="B25" s="85" t="s">
        <v>38</v>
      </c>
      <c r="C25" s="110">
        <v>6492</v>
      </c>
      <c r="D25" s="86">
        <v>68.959771539786189</v>
      </c>
      <c r="E25" s="86">
        <v>492.9369820409438</v>
      </c>
      <c r="F25" s="86">
        <v>561.89675358072998</v>
      </c>
      <c r="G25" s="86">
        <v>131.03836939896775</v>
      </c>
      <c r="H25" s="86">
        <v>692.93512297969778</v>
      </c>
      <c r="I25" s="86">
        <v>105.35120147874306</v>
      </c>
      <c r="J25" s="86">
        <v>798.28632445844084</v>
      </c>
      <c r="K25" s="86">
        <f t="shared" si="0"/>
        <v>48.797869323637656</v>
      </c>
      <c r="L25" s="94">
        <v>17</v>
      </c>
      <c r="M25" s="94">
        <v>17</v>
      </c>
      <c r="N25" s="15"/>
      <c r="O25" s="101">
        <v>69</v>
      </c>
      <c r="P25" s="49" t="s">
        <v>38</v>
      </c>
      <c r="Q25" s="87">
        <v>6558</v>
      </c>
      <c r="R25" s="110">
        <v>32.202411277096388</v>
      </c>
      <c r="S25" s="110">
        <v>493.15161471884846</v>
      </c>
      <c r="T25" s="110">
        <v>525.35402599594488</v>
      </c>
      <c r="U25" s="110">
        <v>118.78322766011523</v>
      </c>
      <c r="V25" s="110">
        <v>644.13725365606012</v>
      </c>
      <c r="W25" s="110">
        <v>105.35120147874306</v>
      </c>
      <c r="X25" s="110">
        <v>749.48845513480319</v>
      </c>
      <c r="Y25" s="110">
        <v>10.707878854493794</v>
      </c>
      <c r="Z25" s="110">
        <v>760.19633398929693</v>
      </c>
      <c r="AA25" s="94">
        <v>17</v>
      </c>
      <c r="AB25" s="94">
        <v>17</v>
      </c>
    </row>
    <row r="26" spans="1:28" s="9" customFormat="1" ht="16.5">
      <c r="A26" s="84">
        <v>71</v>
      </c>
      <c r="B26" s="85" t="s">
        <v>39</v>
      </c>
      <c r="C26" s="110">
        <v>6365</v>
      </c>
      <c r="D26" s="86">
        <v>640.99950565184236</v>
      </c>
      <c r="E26" s="86">
        <v>658.26171544410295</v>
      </c>
      <c r="F26" s="86">
        <v>1299.2612210959453</v>
      </c>
      <c r="G26" s="86">
        <v>156.46532407406448</v>
      </c>
      <c r="H26" s="86">
        <v>1455.7265451700098</v>
      </c>
      <c r="I26" s="86">
        <v>125.85545954438335</v>
      </c>
      <c r="J26" s="86">
        <v>1581.5820047143932</v>
      </c>
      <c r="K26" s="86">
        <f t="shared" si="0"/>
        <v>69.945942170503486</v>
      </c>
      <c r="L26" s="94">
        <v>17</v>
      </c>
      <c r="M26" s="94">
        <v>17</v>
      </c>
      <c r="N26" s="15"/>
      <c r="O26" s="101">
        <v>71</v>
      </c>
      <c r="P26" s="49" t="s">
        <v>39</v>
      </c>
      <c r="Q26" s="87">
        <v>6473</v>
      </c>
      <c r="R26" s="110">
        <v>625.5949675124549</v>
      </c>
      <c r="S26" s="110">
        <v>616.53939456463911</v>
      </c>
      <c r="T26" s="110">
        <v>1242.134362077094</v>
      </c>
      <c r="U26" s="110">
        <v>143.64624092241226</v>
      </c>
      <c r="V26" s="110">
        <v>1385.7806029995063</v>
      </c>
      <c r="W26" s="110">
        <v>125.85545954438335</v>
      </c>
      <c r="X26" s="110">
        <v>1511.6360625438897</v>
      </c>
      <c r="Y26" s="110">
        <v>-11.502329388560158</v>
      </c>
      <c r="Z26" s="110">
        <v>1500.1337331553295</v>
      </c>
      <c r="AA26" s="94">
        <v>17</v>
      </c>
      <c r="AB26" s="94">
        <v>17</v>
      </c>
    </row>
    <row r="27" spans="1:28" s="9" customFormat="1" ht="16.5">
      <c r="A27" s="84">
        <v>72</v>
      </c>
      <c r="B27" s="85" t="s">
        <v>40</v>
      </c>
      <c r="C27" s="110">
        <v>927</v>
      </c>
      <c r="D27" s="86">
        <v>1176.1589406572762</v>
      </c>
      <c r="E27" s="86">
        <v>416.33637726586744</v>
      </c>
      <c r="F27" s="86">
        <v>1592.4953179231436</v>
      </c>
      <c r="G27" s="86">
        <v>123.698490687477</v>
      </c>
      <c r="H27" s="86">
        <v>1716.1938086106206</v>
      </c>
      <c r="I27" s="86">
        <v>-263.38942826321465</v>
      </c>
      <c r="J27" s="86">
        <v>1452.8043803474061</v>
      </c>
      <c r="K27" s="86">
        <f t="shared" si="0"/>
        <v>-12.620627383343617</v>
      </c>
      <c r="L27" s="94">
        <v>17</v>
      </c>
      <c r="M27" s="94">
        <v>17</v>
      </c>
      <c r="N27" s="15"/>
      <c r="O27" s="101">
        <v>72</v>
      </c>
      <c r="P27" s="49" t="s">
        <v>40</v>
      </c>
      <c r="Q27" s="87">
        <v>948</v>
      </c>
      <c r="R27" s="110">
        <v>1227.6133930042133</v>
      </c>
      <c r="S27" s="110">
        <v>386.99920181057519</v>
      </c>
      <c r="T27" s="110">
        <v>1614.6125948147885</v>
      </c>
      <c r="U27" s="110">
        <v>114.2018411791759</v>
      </c>
      <c r="V27" s="110">
        <v>1728.8144359939645</v>
      </c>
      <c r="W27" s="110">
        <v>-263.38942826321465</v>
      </c>
      <c r="X27" s="110">
        <v>1465.4250077307497</v>
      </c>
      <c r="Y27" s="110">
        <v>4.9254062500000009</v>
      </c>
      <c r="Z27" s="110">
        <v>1470.3504139807496</v>
      </c>
      <c r="AA27" s="94">
        <v>17</v>
      </c>
      <c r="AB27" s="94">
        <v>17</v>
      </c>
    </row>
    <row r="28" spans="1:28" s="9" customFormat="1" ht="16.5">
      <c r="A28" s="84">
        <v>74</v>
      </c>
      <c r="B28" s="85" t="s">
        <v>41</v>
      </c>
      <c r="C28" s="110">
        <v>985</v>
      </c>
      <c r="D28" s="86">
        <v>852.57213234129142</v>
      </c>
      <c r="E28" s="86">
        <v>581.55920913386137</v>
      </c>
      <c r="F28" s="86">
        <v>1434.1313414751528</v>
      </c>
      <c r="G28" s="86">
        <v>225.90670721633657</v>
      </c>
      <c r="H28" s="86">
        <v>1660.0380486914894</v>
      </c>
      <c r="I28" s="86">
        <v>-293.2456852791878</v>
      </c>
      <c r="J28" s="86">
        <v>1366.7923634123017</v>
      </c>
      <c r="K28" s="86">
        <f t="shared" si="0"/>
        <v>62.370590546508993</v>
      </c>
      <c r="L28" s="94">
        <v>16</v>
      </c>
      <c r="M28" s="94">
        <v>16</v>
      </c>
      <c r="N28" s="15"/>
      <c r="O28" s="101">
        <v>74</v>
      </c>
      <c r="P28" s="49" t="s">
        <v>41</v>
      </c>
      <c r="Q28" s="87">
        <v>1013</v>
      </c>
      <c r="R28" s="110">
        <v>833.8056599207523</v>
      </c>
      <c r="S28" s="110">
        <v>559.98317964700118</v>
      </c>
      <c r="T28" s="110">
        <v>1393.7888395677535</v>
      </c>
      <c r="U28" s="110">
        <v>203.87861857722694</v>
      </c>
      <c r="V28" s="110">
        <v>1597.6674581449804</v>
      </c>
      <c r="W28" s="110">
        <v>-293.2456852791878</v>
      </c>
      <c r="X28" s="110">
        <v>1304.4217728657927</v>
      </c>
      <c r="Y28" s="110">
        <v>49.441340304182503</v>
      </c>
      <c r="Z28" s="110">
        <v>1353.8631131699751</v>
      </c>
      <c r="AA28" s="94">
        <v>16</v>
      </c>
      <c r="AB28" s="94">
        <v>16</v>
      </c>
    </row>
    <row r="29" spans="1:28" s="9" customFormat="1" ht="16.5">
      <c r="A29" s="84">
        <v>75</v>
      </c>
      <c r="B29" s="85" t="s">
        <v>42</v>
      </c>
      <c r="C29" s="110">
        <v>19311</v>
      </c>
      <c r="D29" s="86">
        <v>-59.32579274276322</v>
      </c>
      <c r="E29" s="86">
        <v>156.01952958987189</v>
      </c>
      <c r="F29" s="86">
        <v>96.693736847108681</v>
      </c>
      <c r="G29" s="86">
        <v>90.362002786812866</v>
      </c>
      <c r="H29" s="86">
        <v>187.05573963392155</v>
      </c>
      <c r="I29" s="86">
        <v>-84.021904613950596</v>
      </c>
      <c r="J29" s="86">
        <v>103.03383501997095</v>
      </c>
      <c r="K29" s="86">
        <f t="shared" si="0"/>
        <v>186.93185989328498</v>
      </c>
      <c r="L29" s="94">
        <v>8</v>
      </c>
      <c r="M29" s="94">
        <v>8</v>
      </c>
      <c r="N29" s="15"/>
      <c r="O29" s="101">
        <v>75</v>
      </c>
      <c r="P29" s="49" t="s">
        <v>42</v>
      </c>
      <c r="Q29" s="87">
        <v>19534</v>
      </c>
      <c r="R29" s="110">
        <v>-77.321322538022457</v>
      </c>
      <c r="S29" s="110">
        <v>-4.7449948254060876</v>
      </c>
      <c r="T29" s="110">
        <v>-82.066317363428539</v>
      </c>
      <c r="U29" s="110">
        <v>82.190197104065106</v>
      </c>
      <c r="V29" s="110">
        <v>0.1238797406365677</v>
      </c>
      <c r="W29" s="110">
        <v>-84.021904613950596</v>
      </c>
      <c r="X29" s="110">
        <v>-83.898024873314029</v>
      </c>
      <c r="Y29" s="110">
        <v>-1.1027024405340426</v>
      </c>
      <c r="Z29" s="110">
        <v>-85.000727313848074</v>
      </c>
      <c r="AA29" s="94">
        <v>8</v>
      </c>
      <c r="AB29" s="94">
        <v>8</v>
      </c>
    </row>
    <row r="30" spans="1:28" s="9" customFormat="1" ht="16.5">
      <c r="A30" s="84">
        <v>77</v>
      </c>
      <c r="B30" s="85" t="s">
        <v>43</v>
      </c>
      <c r="C30" s="110">
        <v>4509</v>
      </c>
      <c r="D30" s="86">
        <v>112.93751974226697</v>
      </c>
      <c r="E30" s="86">
        <v>524.52976736465246</v>
      </c>
      <c r="F30" s="86">
        <v>637.46728710691946</v>
      </c>
      <c r="G30" s="86">
        <v>175.47914763626781</v>
      </c>
      <c r="H30" s="86">
        <v>812.9464347431873</v>
      </c>
      <c r="I30" s="86">
        <v>78.22044799290309</v>
      </c>
      <c r="J30" s="86">
        <v>891.16688273609043</v>
      </c>
      <c r="K30" s="86">
        <f t="shared" si="0"/>
        <v>-82.86940182617036</v>
      </c>
      <c r="L30" s="94">
        <v>13</v>
      </c>
      <c r="M30" s="94">
        <v>13</v>
      </c>
      <c r="N30" s="15"/>
      <c r="O30" s="101">
        <v>77</v>
      </c>
      <c r="P30" s="49" t="s">
        <v>43</v>
      </c>
      <c r="Q30" s="87">
        <v>4549</v>
      </c>
      <c r="R30" s="110">
        <v>149.59087294997269</v>
      </c>
      <c r="S30" s="110">
        <v>583.72624442809877</v>
      </c>
      <c r="T30" s="110">
        <v>733.31711737807143</v>
      </c>
      <c r="U30" s="110">
        <v>162.49871919128626</v>
      </c>
      <c r="V30" s="110">
        <v>895.81583656935766</v>
      </c>
      <c r="W30" s="110">
        <v>78.22044799290309</v>
      </c>
      <c r="X30" s="110">
        <v>974.03628456226079</v>
      </c>
      <c r="Y30" s="110">
        <v>10.794143946968054</v>
      </c>
      <c r="Z30" s="110">
        <v>984.8304285092288</v>
      </c>
      <c r="AA30" s="94">
        <v>13</v>
      </c>
      <c r="AB30" s="94">
        <v>13</v>
      </c>
    </row>
    <row r="31" spans="1:28" s="9" customFormat="1" ht="16.5">
      <c r="A31" s="84">
        <v>78</v>
      </c>
      <c r="B31" s="85" t="s">
        <v>44</v>
      </c>
      <c r="C31" s="110">
        <v>7702</v>
      </c>
      <c r="D31" s="86">
        <v>-176.14968519720361</v>
      </c>
      <c r="E31" s="86">
        <v>-5.5219734850196582</v>
      </c>
      <c r="F31" s="86">
        <v>-181.67165868222327</v>
      </c>
      <c r="G31" s="86">
        <v>89.293129348832053</v>
      </c>
      <c r="H31" s="86">
        <v>-92.378529333391214</v>
      </c>
      <c r="I31" s="86">
        <v>-14.521423007011165</v>
      </c>
      <c r="J31" s="86">
        <v>-106.89995234040238</v>
      </c>
      <c r="K31" s="86">
        <f t="shared" si="0"/>
        <v>30.583014039733612</v>
      </c>
      <c r="L31" s="94">
        <v>1</v>
      </c>
      <c r="M31" s="95">
        <v>33</v>
      </c>
      <c r="N31" s="15"/>
      <c r="O31" s="101">
        <v>78</v>
      </c>
      <c r="P31" s="49" t="s">
        <v>44</v>
      </c>
      <c r="Q31" s="87">
        <v>7721</v>
      </c>
      <c r="R31" s="110">
        <v>-191.8673421706275</v>
      </c>
      <c r="S31" s="110">
        <v>-13.045398076594818</v>
      </c>
      <c r="T31" s="110">
        <v>-204.9127402472223</v>
      </c>
      <c r="U31" s="110">
        <v>81.951196874097477</v>
      </c>
      <c r="V31" s="110">
        <v>-122.96154337312483</v>
      </c>
      <c r="W31" s="110">
        <v>-14.521423007011165</v>
      </c>
      <c r="X31" s="110">
        <v>-137.48296638013599</v>
      </c>
      <c r="Y31" s="110">
        <v>1.0766465143003037</v>
      </c>
      <c r="Z31" s="110">
        <v>-136.40631986583568</v>
      </c>
      <c r="AA31" s="94">
        <v>1</v>
      </c>
      <c r="AB31" s="95">
        <v>33</v>
      </c>
    </row>
    <row r="32" spans="1:28" s="9" customFormat="1" ht="16.5">
      <c r="A32" s="84">
        <v>79</v>
      </c>
      <c r="B32" s="85" t="s">
        <v>45</v>
      </c>
      <c r="C32" s="110">
        <v>6647</v>
      </c>
      <c r="D32" s="86">
        <v>-90.255180922835393</v>
      </c>
      <c r="E32" s="86">
        <v>-45.63137856690502</v>
      </c>
      <c r="F32" s="86">
        <v>-135.88655948974042</v>
      </c>
      <c r="G32" s="86">
        <v>97.016215059967948</v>
      </c>
      <c r="H32" s="86">
        <v>-38.870344429772473</v>
      </c>
      <c r="I32" s="86">
        <v>-8.2930645403941625</v>
      </c>
      <c r="J32" s="86">
        <v>-47.163408970166635</v>
      </c>
      <c r="K32" s="86">
        <f t="shared" si="0"/>
        <v>49.877285835189703</v>
      </c>
      <c r="L32" s="94">
        <v>4</v>
      </c>
      <c r="M32" s="94">
        <v>4</v>
      </c>
      <c r="N32" s="15"/>
      <c r="O32" s="101">
        <v>79</v>
      </c>
      <c r="P32" s="49" t="s">
        <v>45</v>
      </c>
      <c r="Q32" s="87">
        <v>6703</v>
      </c>
      <c r="R32" s="110">
        <v>-133.9840529276095</v>
      </c>
      <c r="S32" s="110">
        <v>-42.992286684601318</v>
      </c>
      <c r="T32" s="110">
        <v>-176.97633961221081</v>
      </c>
      <c r="U32" s="110">
        <v>88.228709347248639</v>
      </c>
      <c r="V32" s="110">
        <v>-88.747630264962169</v>
      </c>
      <c r="W32" s="110">
        <v>-8.2930645403941625</v>
      </c>
      <c r="X32" s="110">
        <v>-97.040694805356338</v>
      </c>
      <c r="Y32" s="110">
        <v>-8.4256320154005682</v>
      </c>
      <c r="Z32" s="110">
        <v>-105.4663268207569</v>
      </c>
      <c r="AA32" s="94">
        <v>4</v>
      </c>
      <c r="AB32" s="94">
        <v>4</v>
      </c>
    </row>
    <row r="33" spans="1:28" s="9" customFormat="1" ht="16.5">
      <c r="A33" s="84">
        <v>81</v>
      </c>
      <c r="B33" s="85" t="s">
        <v>46</v>
      </c>
      <c r="C33" s="110">
        <v>2482</v>
      </c>
      <c r="D33" s="86">
        <v>-19.661374053422239</v>
      </c>
      <c r="E33" s="86">
        <v>173.26348444983662</v>
      </c>
      <c r="F33" s="86">
        <v>153.60211039641439</v>
      </c>
      <c r="G33" s="86">
        <v>197.96945956418759</v>
      </c>
      <c r="H33" s="86">
        <v>351.57156996060201</v>
      </c>
      <c r="I33" s="86">
        <v>-291.42667203867848</v>
      </c>
      <c r="J33" s="86">
        <v>60.14489792192353</v>
      </c>
      <c r="K33" s="86">
        <f t="shared" si="0"/>
        <v>-41.869156183999849</v>
      </c>
      <c r="L33" s="94">
        <v>7</v>
      </c>
      <c r="M33" s="94">
        <v>7</v>
      </c>
      <c r="N33" s="15"/>
      <c r="O33" s="101">
        <v>81</v>
      </c>
      <c r="P33" s="49" t="s">
        <v>46</v>
      </c>
      <c r="Q33" s="87">
        <v>2531</v>
      </c>
      <c r="R33" s="110">
        <v>-62.207831831612872</v>
      </c>
      <c r="S33" s="110">
        <v>274.07081317449268</v>
      </c>
      <c r="T33" s="110">
        <v>211.86298134287981</v>
      </c>
      <c r="U33" s="110">
        <v>181.57774480172208</v>
      </c>
      <c r="V33" s="110">
        <v>393.44072614460185</v>
      </c>
      <c r="W33" s="110">
        <v>-291.42667203867848</v>
      </c>
      <c r="X33" s="110">
        <v>102.01405410592338</v>
      </c>
      <c r="Y33" s="110">
        <v>-65.519001554001562</v>
      </c>
      <c r="Z33" s="110">
        <v>36.495052551921816</v>
      </c>
      <c r="AA33" s="94">
        <v>7</v>
      </c>
      <c r="AB33" s="94">
        <v>7</v>
      </c>
    </row>
    <row r="34" spans="1:28" s="9" customFormat="1" ht="16.5">
      <c r="A34" s="84">
        <v>82</v>
      </c>
      <c r="B34" s="85" t="s">
        <v>47</v>
      </c>
      <c r="C34" s="110">
        <v>9361</v>
      </c>
      <c r="D34" s="86">
        <v>365.70260468978489</v>
      </c>
      <c r="E34" s="86">
        <v>80.605562064837358</v>
      </c>
      <c r="F34" s="86">
        <v>446.30816675462222</v>
      </c>
      <c r="G34" s="86">
        <v>78.875066916385663</v>
      </c>
      <c r="H34" s="86">
        <v>525.18323367100788</v>
      </c>
      <c r="I34" s="86">
        <v>-217.29943382117295</v>
      </c>
      <c r="J34" s="86">
        <v>307.88379984983493</v>
      </c>
      <c r="K34" s="86">
        <f t="shared" si="0"/>
        <v>37.60507680485523</v>
      </c>
      <c r="L34" s="94">
        <v>5</v>
      </c>
      <c r="M34" s="94">
        <v>5</v>
      </c>
      <c r="N34" s="15"/>
      <c r="O34" s="101">
        <v>82</v>
      </c>
      <c r="P34" s="49" t="s">
        <v>47</v>
      </c>
      <c r="Q34" s="87">
        <v>9371</v>
      </c>
      <c r="R34" s="110">
        <v>360.96067706417858</v>
      </c>
      <c r="S34" s="110">
        <v>52.323907744295205</v>
      </c>
      <c r="T34" s="110">
        <v>413.28458480847377</v>
      </c>
      <c r="U34" s="110">
        <v>74.293572057678915</v>
      </c>
      <c r="V34" s="110">
        <v>487.57815686615265</v>
      </c>
      <c r="W34" s="110">
        <v>-217.29943382117295</v>
      </c>
      <c r="X34" s="110">
        <v>270.2787230449797</v>
      </c>
      <c r="Y34" s="110">
        <v>14.134479207180249</v>
      </c>
      <c r="Z34" s="110">
        <v>284.41320225215998</v>
      </c>
      <c r="AA34" s="94">
        <v>5</v>
      </c>
      <c r="AB34" s="94">
        <v>5</v>
      </c>
    </row>
    <row r="35" spans="1:28" s="9" customFormat="1" ht="16.5">
      <c r="A35" s="84">
        <v>86</v>
      </c>
      <c r="B35" s="85" t="s">
        <v>48</v>
      </c>
      <c r="C35" s="110">
        <v>7901</v>
      </c>
      <c r="D35" s="86">
        <v>270.92005674976616</v>
      </c>
      <c r="E35" s="86">
        <v>342.36807214641169</v>
      </c>
      <c r="F35" s="86">
        <v>613.2881288961778</v>
      </c>
      <c r="G35" s="86">
        <v>99.205418896794541</v>
      </c>
      <c r="H35" s="86">
        <v>712.49354779297232</v>
      </c>
      <c r="I35" s="86">
        <v>-142.37944563979244</v>
      </c>
      <c r="J35" s="86">
        <v>570.11410215317983</v>
      </c>
      <c r="K35" s="86">
        <f t="shared" si="0"/>
        <v>-20.382725688211167</v>
      </c>
      <c r="L35" s="94">
        <v>5</v>
      </c>
      <c r="M35" s="94">
        <v>5</v>
      </c>
      <c r="N35" s="15"/>
      <c r="O35" s="101">
        <v>86</v>
      </c>
      <c r="P35" s="49" t="s">
        <v>48</v>
      </c>
      <c r="Q35" s="87">
        <v>7998</v>
      </c>
      <c r="R35" s="110">
        <v>309.0811866131055</v>
      </c>
      <c r="S35" s="110">
        <v>332.1726894423922</v>
      </c>
      <c r="T35" s="110">
        <v>641.2538760554977</v>
      </c>
      <c r="U35" s="110">
        <v>91.622397425685747</v>
      </c>
      <c r="V35" s="110">
        <v>732.87627348118349</v>
      </c>
      <c r="W35" s="110">
        <v>-142.37944563979244</v>
      </c>
      <c r="X35" s="110">
        <v>590.496827841391</v>
      </c>
      <c r="Y35" s="110">
        <v>-98.655807458597977</v>
      </c>
      <c r="Z35" s="110">
        <v>491.84102038279303</v>
      </c>
      <c r="AA35" s="94">
        <v>5</v>
      </c>
      <c r="AB35" s="94">
        <v>5</v>
      </c>
    </row>
    <row r="36" spans="1:28" s="9" customFormat="1" ht="16.5">
      <c r="A36" s="84">
        <v>90</v>
      </c>
      <c r="B36" s="85" t="s">
        <v>49</v>
      </c>
      <c r="C36" s="110">
        <v>2929</v>
      </c>
      <c r="D36" s="86">
        <v>-83.457488519979336</v>
      </c>
      <c r="E36" s="86">
        <v>303.27392800193076</v>
      </c>
      <c r="F36" s="86">
        <v>219.81643948195142</v>
      </c>
      <c r="G36" s="86">
        <v>188.89838922640163</v>
      </c>
      <c r="H36" s="86">
        <v>408.71482870835302</v>
      </c>
      <c r="I36" s="86">
        <v>-128.92625469443496</v>
      </c>
      <c r="J36" s="86">
        <v>279.78857401391804</v>
      </c>
      <c r="K36" s="86">
        <f t="shared" si="0"/>
        <v>12.866487537261264</v>
      </c>
      <c r="L36" s="94">
        <v>12</v>
      </c>
      <c r="M36" s="94">
        <v>12</v>
      </c>
      <c r="N36" s="15"/>
      <c r="O36" s="101">
        <v>90</v>
      </c>
      <c r="P36" s="49" t="s">
        <v>49</v>
      </c>
      <c r="Q36" s="87">
        <v>3001</v>
      </c>
      <c r="R36" s="110">
        <v>-50.675100898629282</v>
      </c>
      <c r="S36" s="110">
        <v>273.73101367632336</v>
      </c>
      <c r="T36" s="110">
        <v>223.05591277769406</v>
      </c>
      <c r="U36" s="110">
        <v>172.79242839339767</v>
      </c>
      <c r="V36" s="110">
        <v>395.84834117109176</v>
      </c>
      <c r="W36" s="110">
        <v>-128.92625469443496</v>
      </c>
      <c r="X36" s="110">
        <v>266.92208647665677</v>
      </c>
      <c r="Y36" s="110">
        <v>-2.5745344658608302</v>
      </c>
      <c r="Z36" s="110">
        <v>264.34755201079594</v>
      </c>
      <c r="AA36" s="94">
        <v>12</v>
      </c>
      <c r="AB36" s="94">
        <v>12</v>
      </c>
    </row>
    <row r="37" spans="1:28" s="9" customFormat="1" ht="16.5">
      <c r="A37" s="84">
        <v>91</v>
      </c>
      <c r="B37" s="85" t="s">
        <v>50</v>
      </c>
      <c r="C37" s="110">
        <v>684018</v>
      </c>
      <c r="D37" s="86">
        <v>578.46940167595517</v>
      </c>
      <c r="E37" s="86">
        <v>-87.707589665755236</v>
      </c>
      <c r="F37" s="86">
        <v>490.76181201019995</v>
      </c>
      <c r="G37" s="86">
        <v>107.33987552674849</v>
      </c>
      <c r="H37" s="86">
        <v>598.10168753694848</v>
      </c>
      <c r="I37" s="86">
        <v>81.779787958796405</v>
      </c>
      <c r="J37" s="86">
        <v>679.88147549574489</v>
      </c>
      <c r="K37" s="86">
        <f t="shared" si="0"/>
        <v>53.674738377978201</v>
      </c>
      <c r="L37" s="94">
        <v>1</v>
      </c>
      <c r="M37" s="95">
        <v>31</v>
      </c>
      <c r="N37" s="15"/>
      <c r="O37" s="101">
        <v>91</v>
      </c>
      <c r="P37" s="49" t="s">
        <v>50</v>
      </c>
      <c r="Q37" s="87">
        <v>674500</v>
      </c>
      <c r="R37" s="110">
        <v>526.09906577892309</v>
      </c>
      <c r="S37" s="110">
        <v>-88.452836573813741</v>
      </c>
      <c r="T37" s="110">
        <v>437.64622920510936</v>
      </c>
      <c r="U37" s="110">
        <v>106.78071995386085</v>
      </c>
      <c r="V37" s="110">
        <v>544.42694915897027</v>
      </c>
      <c r="W37" s="110">
        <v>81.779787958796405</v>
      </c>
      <c r="X37" s="110">
        <v>626.20673711776669</v>
      </c>
      <c r="Y37" s="110">
        <v>-145.8850602206233</v>
      </c>
      <c r="Z37" s="110">
        <v>480.32167689714339</v>
      </c>
      <c r="AA37" s="94">
        <v>1</v>
      </c>
      <c r="AB37" s="95">
        <v>31</v>
      </c>
    </row>
    <row r="38" spans="1:28" s="9" customFormat="1" ht="16.5">
      <c r="A38" s="84">
        <v>92</v>
      </c>
      <c r="B38" s="85" t="s">
        <v>51</v>
      </c>
      <c r="C38" s="110">
        <v>251269</v>
      </c>
      <c r="D38" s="86">
        <v>815.73764673215612</v>
      </c>
      <c r="E38" s="86">
        <v>-9.5454443420289454</v>
      </c>
      <c r="F38" s="86">
        <v>806.19220239012714</v>
      </c>
      <c r="G38" s="86">
        <v>80.372659190663413</v>
      </c>
      <c r="H38" s="86">
        <v>886.56486158079053</v>
      </c>
      <c r="I38" s="86">
        <v>139.32039368167185</v>
      </c>
      <c r="J38" s="86">
        <v>1025.8852552624624</v>
      </c>
      <c r="K38" s="86">
        <f t="shared" si="0"/>
        <v>70.013969614179132</v>
      </c>
      <c r="L38" s="94">
        <v>1</v>
      </c>
      <c r="M38" s="95">
        <v>32</v>
      </c>
      <c r="N38" s="15"/>
      <c r="O38" s="101">
        <v>92</v>
      </c>
      <c r="P38" s="49" t="s">
        <v>51</v>
      </c>
      <c r="Q38" s="87">
        <v>247443</v>
      </c>
      <c r="R38" s="110">
        <v>754.58529149437686</v>
      </c>
      <c r="S38" s="110">
        <v>-16.595819380059602</v>
      </c>
      <c r="T38" s="110">
        <v>737.98947211431721</v>
      </c>
      <c r="U38" s="110">
        <v>78.561419852294151</v>
      </c>
      <c r="V38" s="110">
        <v>816.5508919666114</v>
      </c>
      <c r="W38" s="110">
        <v>139.32039368167185</v>
      </c>
      <c r="X38" s="110">
        <v>955.87128564828322</v>
      </c>
      <c r="Y38" s="110">
        <v>-25.44146661286803</v>
      </c>
      <c r="Z38" s="110">
        <v>930.42981903541522</v>
      </c>
      <c r="AA38" s="94">
        <v>1</v>
      </c>
      <c r="AB38" s="95">
        <v>32</v>
      </c>
    </row>
    <row r="39" spans="1:28" s="9" customFormat="1" ht="16.5">
      <c r="A39" s="84">
        <v>97</v>
      </c>
      <c r="B39" s="85" t="s">
        <v>52</v>
      </c>
      <c r="C39" s="110">
        <v>2059</v>
      </c>
      <c r="D39" s="86">
        <v>130.64633407840222</v>
      </c>
      <c r="E39" s="86">
        <v>104.22629464248541</v>
      </c>
      <c r="F39" s="86">
        <v>234.87262872088763</v>
      </c>
      <c r="G39" s="86">
        <v>180.1695157012704</v>
      </c>
      <c r="H39" s="86">
        <v>415.042144422158</v>
      </c>
      <c r="I39" s="86">
        <v>-262.00728508984946</v>
      </c>
      <c r="J39" s="86">
        <v>153.03485933230854</v>
      </c>
      <c r="K39" s="86">
        <f t="shared" si="0"/>
        <v>27.169012062290847</v>
      </c>
      <c r="L39" s="94">
        <v>10</v>
      </c>
      <c r="M39" s="94">
        <v>10</v>
      </c>
      <c r="N39" s="15"/>
      <c r="O39" s="101">
        <v>97</v>
      </c>
      <c r="P39" s="49" t="s">
        <v>52</v>
      </c>
      <c r="Q39" s="87">
        <v>2062</v>
      </c>
      <c r="R39" s="110">
        <v>69.867521566114789</v>
      </c>
      <c r="S39" s="110">
        <v>147.31048723053388</v>
      </c>
      <c r="T39" s="110">
        <v>217.17800879664867</v>
      </c>
      <c r="U39" s="110">
        <v>170.69512356321849</v>
      </c>
      <c r="V39" s="110">
        <v>387.87313235986716</v>
      </c>
      <c r="W39" s="110">
        <v>-262.00728508984946</v>
      </c>
      <c r="X39" s="110">
        <v>125.8658472700177</v>
      </c>
      <c r="Y39" s="110">
        <v>-11.698487613582023</v>
      </c>
      <c r="Z39" s="110">
        <v>114.16735965643568</v>
      </c>
      <c r="AA39" s="94">
        <v>10</v>
      </c>
      <c r="AB39" s="94">
        <v>10</v>
      </c>
    </row>
    <row r="40" spans="1:28" s="9" customFormat="1" ht="16.5">
      <c r="A40" s="84">
        <v>98</v>
      </c>
      <c r="B40" s="85" t="s">
        <v>53</v>
      </c>
      <c r="C40" s="110">
        <v>22849</v>
      </c>
      <c r="D40" s="86">
        <v>635.78040705335059</v>
      </c>
      <c r="E40" s="86">
        <v>297.87279391283721</v>
      </c>
      <c r="F40" s="86">
        <v>933.6532009661878</v>
      </c>
      <c r="G40" s="86">
        <v>87.870447140252423</v>
      </c>
      <c r="H40" s="86">
        <v>1021.5236481064402</v>
      </c>
      <c r="I40" s="86">
        <v>-227.36233533196202</v>
      </c>
      <c r="J40" s="86">
        <v>794.16131277447812</v>
      </c>
      <c r="K40" s="86">
        <f t="shared" si="0"/>
        <v>-10.36052464165482</v>
      </c>
      <c r="L40" s="94">
        <v>7</v>
      </c>
      <c r="M40" s="94">
        <v>7</v>
      </c>
      <c r="N40" s="15"/>
      <c r="O40" s="101">
        <v>98</v>
      </c>
      <c r="P40" s="49" t="s">
        <v>53</v>
      </c>
      <c r="Q40" s="87">
        <v>22885</v>
      </c>
      <c r="R40" s="110">
        <v>674.79784033765873</v>
      </c>
      <c r="S40" s="110">
        <v>274.37359570198151</v>
      </c>
      <c r="T40" s="110">
        <v>949.17143603964018</v>
      </c>
      <c r="U40" s="110">
        <v>82.712736708454614</v>
      </c>
      <c r="V40" s="110">
        <v>1031.8841727480949</v>
      </c>
      <c r="W40" s="110">
        <v>-227.36233533196202</v>
      </c>
      <c r="X40" s="110">
        <v>804.52183741613294</v>
      </c>
      <c r="Y40" s="110">
        <v>-87.133615975243004</v>
      </c>
      <c r="Z40" s="110">
        <v>717.38822144088999</v>
      </c>
      <c r="AA40" s="94">
        <v>7</v>
      </c>
      <c r="AB40" s="94">
        <v>7</v>
      </c>
    </row>
    <row r="41" spans="1:28" s="9" customFormat="1" ht="16.5">
      <c r="A41" s="84">
        <v>102</v>
      </c>
      <c r="B41" s="85" t="s">
        <v>54</v>
      </c>
      <c r="C41" s="110">
        <v>9555</v>
      </c>
      <c r="D41" s="86">
        <v>221.5248266958981</v>
      </c>
      <c r="E41" s="86">
        <v>433.72038347793432</v>
      </c>
      <c r="F41" s="86">
        <v>655.24521017383245</v>
      </c>
      <c r="G41" s="86">
        <v>159.91250904079624</v>
      </c>
      <c r="H41" s="86">
        <v>815.15771921462874</v>
      </c>
      <c r="I41" s="86">
        <v>112.46007326007326</v>
      </c>
      <c r="J41" s="86">
        <v>927.61779247470201</v>
      </c>
      <c r="K41" s="86">
        <f t="shared" si="0"/>
        <v>38.735507447589271</v>
      </c>
      <c r="L41" s="94">
        <v>4</v>
      </c>
      <c r="M41" s="94">
        <v>4</v>
      </c>
      <c r="N41" s="15"/>
      <c r="O41" s="101">
        <v>102</v>
      </c>
      <c r="P41" s="49" t="s">
        <v>54</v>
      </c>
      <c r="Q41" s="87">
        <v>9646</v>
      </c>
      <c r="R41" s="110">
        <v>214.24993747801895</v>
      </c>
      <c r="S41" s="110">
        <v>412.83791793651284</v>
      </c>
      <c r="T41" s="110">
        <v>627.08785541453176</v>
      </c>
      <c r="U41" s="110">
        <v>149.33435635250774</v>
      </c>
      <c r="V41" s="110">
        <v>776.42221176703947</v>
      </c>
      <c r="W41" s="110">
        <v>112.46007326007326</v>
      </c>
      <c r="X41" s="110">
        <v>888.88228502711274</v>
      </c>
      <c r="Y41" s="110">
        <v>21.874969984607485</v>
      </c>
      <c r="Z41" s="110">
        <v>910.75725501172019</v>
      </c>
      <c r="AA41" s="94">
        <v>4</v>
      </c>
      <c r="AB41" s="94">
        <v>4</v>
      </c>
    </row>
    <row r="42" spans="1:28" s="9" customFormat="1" ht="16.5">
      <c r="A42" s="84">
        <v>103</v>
      </c>
      <c r="B42" s="85" t="s">
        <v>55</v>
      </c>
      <c r="C42" s="110">
        <v>2094</v>
      </c>
      <c r="D42" s="86">
        <v>125.33194053079639</v>
      </c>
      <c r="E42" s="86">
        <v>557.84712750422818</v>
      </c>
      <c r="F42" s="86">
        <v>683.17906803502456</v>
      </c>
      <c r="G42" s="86">
        <v>176.56067205762943</v>
      </c>
      <c r="H42" s="86">
        <v>859.73974009265396</v>
      </c>
      <c r="I42" s="86">
        <v>-261.30038204393503</v>
      </c>
      <c r="J42" s="86">
        <v>598.43935804871899</v>
      </c>
      <c r="K42" s="86">
        <f t="shared" si="0"/>
        <v>-39.143256212531014</v>
      </c>
      <c r="L42" s="94">
        <v>5</v>
      </c>
      <c r="M42" s="94">
        <v>5</v>
      </c>
      <c r="N42" s="15"/>
      <c r="O42" s="101">
        <v>103</v>
      </c>
      <c r="P42" s="49" t="s">
        <v>55</v>
      </c>
      <c r="Q42" s="87">
        <v>2125</v>
      </c>
      <c r="R42" s="110">
        <v>202.66295476788432</v>
      </c>
      <c r="S42" s="110">
        <v>532.69798969943417</v>
      </c>
      <c r="T42" s="110">
        <v>735.36094446731852</v>
      </c>
      <c r="U42" s="110">
        <v>163.52205183786646</v>
      </c>
      <c r="V42" s="110">
        <v>898.88299630518497</v>
      </c>
      <c r="W42" s="110">
        <v>-261.30038204393503</v>
      </c>
      <c r="X42" s="110">
        <v>637.58261426125</v>
      </c>
      <c r="Y42" s="110">
        <v>-13.857690883850077</v>
      </c>
      <c r="Z42" s="110">
        <v>623.72492337739993</v>
      </c>
      <c r="AA42" s="94">
        <v>5</v>
      </c>
      <c r="AB42" s="94">
        <v>5</v>
      </c>
    </row>
    <row r="43" spans="1:28" s="9" customFormat="1" ht="16.5">
      <c r="A43" s="84">
        <v>105</v>
      </c>
      <c r="B43" s="85" t="s">
        <v>56</v>
      </c>
      <c r="C43" s="110">
        <v>2002</v>
      </c>
      <c r="D43" s="86">
        <v>939.35709710721653</v>
      </c>
      <c r="E43" s="86">
        <v>552.58697354330889</v>
      </c>
      <c r="F43" s="86">
        <v>1491.9440706505254</v>
      </c>
      <c r="G43" s="86">
        <v>192.82952387537034</v>
      </c>
      <c r="H43" s="86">
        <v>1684.7735945258958</v>
      </c>
      <c r="I43" s="86">
        <v>-242.56293706293707</v>
      </c>
      <c r="J43" s="86">
        <v>1442.2106574629588</v>
      </c>
      <c r="K43" s="86">
        <f t="shared" si="0"/>
        <v>8.6388176299046791</v>
      </c>
      <c r="L43" s="94">
        <v>18</v>
      </c>
      <c r="M43" s="94">
        <v>18</v>
      </c>
      <c r="N43" s="15"/>
      <c r="O43" s="101">
        <v>105</v>
      </c>
      <c r="P43" s="49" t="s">
        <v>56</v>
      </c>
      <c r="Q43" s="87">
        <v>2063</v>
      </c>
      <c r="R43" s="110">
        <v>1008.8632088259723</v>
      </c>
      <c r="S43" s="110">
        <v>492.22008878746146</v>
      </c>
      <c r="T43" s="110">
        <v>1501.0832976134338</v>
      </c>
      <c r="U43" s="110">
        <v>175.05147928255752</v>
      </c>
      <c r="V43" s="110">
        <v>1676.1347768959913</v>
      </c>
      <c r="W43" s="110">
        <v>-242.56293706293707</v>
      </c>
      <c r="X43" s="110">
        <v>1433.5718398330541</v>
      </c>
      <c r="Y43" s="110">
        <v>6.7741977077363922</v>
      </c>
      <c r="Z43" s="110">
        <v>1440.3460375407906</v>
      </c>
      <c r="AA43" s="94">
        <v>18</v>
      </c>
      <c r="AB43" s="94">
        <v>18</v>
      </c>
    </row>
    <row r="44" spans="1:28" s="9" customFormat="1" ht="16.5">
      <c r="A44" s="84">
        <v>106</v>
      </c>
      <c r="B44" s="85" t="s">
        <v>57</v>
      </c>
      <c r="C44" s="110">
        <v>47031</v>
      </c>
      <c r="D44" s="86">
        <v>277.78074848554991</v>
      </c>
      <c r="E44" s="86">
        <v>-0.23972168721125153</v>
      </c>
      <c r="F44" s="86">
        <v>277.54102679833863</v>
      </c>
      <c r="G44" s="86">
        <v>83.058935039899708</v>
      </c>
      <c r="H44" s="86">
        <v>360.59996183823836</v>
      </c>
      <c r="I44" s="86">
        <v>-9.3285705173183651</v>
      </c>
      <c r="J44" s="86">
        <v>351.27139132091997</v>
      </c>
      <c r="K44" s="86">
        <f t="shared" si="0"/>
        <v>11.22098424686601</v>
      </c>
      <c r="L44" s="94">
        <v>1</v>
      </c>
      <c r="M44" s="95">
        <v>35</v>
      </c>
      <c r="N44" s="15"/>
      <c r="O44" s="101">
        <v>106</v>
      </c>
      <c r="P44" s="49" t="s">
        <v>57</v>
      </c>
      <c r="Q44" s="87">
        <v>46901</v>
      </c>
      <c r="R44" s="110">
        <v>272.35423488955831</v>
      </c>
      <c r="S44" s="110">
        <v>-2.9115846051241516</v>
      </c>
      <c r="T44" s="110">
        <v>269.44265028443414</v>
      </c>
      <c r="U44" s="110">
        <v>79.93632730693821</v>
      </c>
      <c r="V44" s="110">
        <v>349.37897759137235</v>
      </c>
      <c r="W44" s="110">
        <v>-9.3285705173183651</v>
      </c>
      <c r="X44" s="110">
        <v>340.05040707405396</v>
      </c>
      <c r="Y44" s="110">
        <v>-3.0318871423381935</v>
      </c>
      <c r="Z44" s="110">
        <v>337.01851993171579</v>
      </c>
      <c r="AA44" s="94">
        <v>1</v>
      </c>
      <c r="AB44" s="95">
        <v>35</v>
      </c>
    </row>
    <row r="45" spans="1:28" s="9" customFormat="1" ht="16.5">
      <c r="A45" s="84">
        <v>108</v>
      </c>
      <c r="B45" s="85" t="s">
        <v>58</v>
      </c>
      <c r="C45" s="110">
        <v>10348</v>
      </c>
      <c r="D45" s="86">
        <v>479.59799053607429</v>
      </c>
      <c r="E45" s="86">
        <v>454.0102271214223</v>
      </c>
      <c r="F45" s="86">
        <v>933.60821765749665</v>
      </c>
      <c r="G45" s="86">
        <v>97.015848778845267</v>
      </c>
      <c r="H45" s="86">
        <v>1030.624066436342</v>
      </c>
      <c r="I45" s="86">
        <v>-122.56677618863549</v>
      </c>
      <c r="J45" s="86">
        <v>908.05729024770653</v>
      </c>
      <c r="K45" s="86">
        <f t="shared" si="0"/>
        <v>79.408488672989506</v>
      </c>
      <c r="L45" s="94">
        <v>6</v>
      </c>
      <c r="M45" s="94">
        <v>6</v>
      </c>
      <c r="N45" s="15"/>
      <c r="O45" s="101">
        <v>108</v>
      </c>
      <c r="P45" s="49" t="s">
        <v>58</v>
      </c>
      <c r="Q45" s="87">
        <v>10319</v>
      </c>
      <c r="R45" s="110">
        <v>491.08130627488015</v>
      </c>
      <c r="S45" s="110">
        <v>370.92539008280625</v>
      </c>
      <c r="T45" s="110">
        <v>862.00669635768645</v>
      </c>
      <c r="U45" s="110">
        <v>89.208881405666034</v>
      </c>
      <c r="V45" s="110">
        <v>951.21557776335248</v>
      </c>
      <c r="W45" s="110">
        <v>-122.56677618863549</v>
      </c>
      <c r="X45" s="110">
        <v>828.64880157471703</v>
      </c>
      <c r="Y45" s="110">
        <v>-10.229401784147413</v>
      </c>
      <c r="Z45" s="110">
        <v>818.41939979056963</v>
      </c>
      <c r="AA45" s="94">
        <v>6</v>
      </c>
      <c r="AB45" s="94">
        <v>6</v>
      </c>
    </row>
    <row r="46" spans="1:28" s="9" customFormat="1" ht="16.5">
      <c r="A46" s="84">
        <v>109</v>
      </c>
      <c r="B46" s="85" t="s">
        <v>59</v>
      </c>
      <c r="C46" s="110">
        <v>68433</v>
      </c>
      <c r="D46" s="86">
        <v>249.9077250297351</v>
      </c>
      <c r="E46" s="86">
        <v>79.607209463841102</v>
      </c>
      <c r="F46" s="86">
        <v>329.51493449357622</v>
      </c>
      <c r="G46" s="86">
        <v>95.348811693770699</v>
      </c>
      <c r="H46" s="86">
        <v>424.86374618734692</v>
      </c>
      <c r="I46" s="86">
        <v>-186.34055207283035</v>
      </c>
      <c r="J46" s="86">
        <v>238.52319411451657</v>
      </c>
      <c r="K46" s="86">
        <f t="shared" si="0"/>
        <v>-17.001544760021432</v>
      </c>
      <c r="L46" s="94">
        <v>5</v>
      </c>
      <c r="M46" s="94">
        <v>5</v>
      </c>
      <c r="N46" s="15"/>
      <c r="O46" s="101">
        <v>109</v>
      </c>
      <c r="P46" s="49" t="s">
        <v>59</v>
      </c>
      <c r="Q46" s="87">
        <v>68319</v>
      </c>
      <c r="R46" s="110">
        <v>252.79410695075518</v>
      </c>
      <c r="S46" s="110">
        <v>99.611700465358808</v>
      </c>
      <c r="T46" s="110">
        <v>352.40580741611399</v>
      </c>
      <c r="U46" s="110">
        <v>89.459483531254349</v>
      </c>
      <c r="V46" s="110">
        <v>441.86529094736835</v>
      </c>
      <c r="W46" s="110">
        <v>-186.34055207283035</v>
      </c>
      <c r="X46" s="110">
        <v>255.524738874538</v>
      </c>
      <c r="Y46" s="110">
        <v>-3.8187733021765582</v>
      </c>
      <c r="Z46" s="110">
        <v>251.70596557236144</v>
      </c>
      <c r="AA46" s="94">
        <v>5</v>
      </c>
      <c r="AB46" s="94">
        <v>5</v>
      </c>
    </row>
    <row r="47" spans="1:28" s="9" customFormat="1" ht="16.5">
      <c r="A47" s="84">
        <v>111</v>
      </c>
      <c r="B47" s="85" t="s">
        <v>60</v>
      </c>
      <c r="C47" s="110">
        <v>17829</v>
      </c>
      <c r="D47" s="86">
        <v>254.15877047532476</v>
      </c>
      <c r="E47" s="86">
        <v>269.9252141827331</v>
      </c>
      <c r="F47" s="86">
        <v>524.08398465805783</v>
      </c>
      <c r="G47" s="86">
        <v>116.7556701609526</v>
      </c>
      <c r="H47" s="86">
        <v>640.83965481901043</v>
      </c>
      <c r="I47" s="86">
        <v>-128.02209882775253</v>
      </c>
      <c r="J47" s="86">
        <v>512.8175559912579</v>
      </c>
      <c r="K47" s="86">
        <f t="shared" si="0"/>
        <v>-51.980062956890379</v>
      </c>
      <c r="L47" s="94">
        <v>7</v>
      </c>
      <c r="M47" s="94">
        <v>7</v>
      </c>
      <c r="N47" s="15"/>
      <c r="O47" s="101">
        <v>111</v>
      </c>
      <c r="P47" s="49" t="s">
        <v>60</v>
      </c>
      <c r="Q47" s="87">
        <v>17953</v>
      </c>
      <c r="R47" s="110">
        <v>266.11677221783134</v>
      </c>
      <c r="S47" s="110">
        <v>318.43439464798843</v>
      </c>
      <c r="T47" s="110">
        <v>584.55116686581982</v>
      </c>
      <c r="U47" s="110">
        <v>108.26855091008103</v>
      </c>
      <c r="V47" s="110">
        <v>692.81971777590081</v>
      </c>
      <c r="W47" s="110">
        <v>-128.02209882775253</v>
      </c>
      <c r="X47" s="110">
        <v>564.79761894814828</v>
      </c>
      <c r="Y47" s="110">
        <v>6.2676616292537641</v>
      </c>
      <c r="Z47" s="110">
        <v>571.06528057740206</v>
      </c>
      <c r="AA47" s="94">
        <v>7</v>
      </c>
      <c r="AB47" s="94">
        <v>7</v>
      </c>
    </row>
    <row r="48" spans="1:28" s="9" customFormat="1" ht="16.5">
      <c r="A48" s="84">
        <v>139</v>
      </c>
      <c r="B48" s="85" t="s">
        <v>61</v>
      </c>
      <c r="C48" s="110">
        <v>9806</v>
      </c>
      <c r="D48" s="86">
        <v>787.32975551468837</v>
      </c>
      <c r="E48" s="86">
        <v>601.41934586879972</v>
      </c>
      <c r="F48" s="86">
        <v>1388.7491013834881</v>
      </c>
      <c r="G48" s="86">
        <v>80.243435733261165</v>
      </c>
      <c r="H48" s="86">
        <v>1468.9925371167492</v>
      </c>
      <c r="I48" s="86">
        <v>11.851621456251275</v>
      </c>
      <c r="J48" s="86">
        <v>1480.8441585730004</v>
      </c>
      <c r="K48" s="86">
        <f t="shared" si="0"/>
        <v>58.492149589650353</v>
      </c>
      <c r="L48" s="94">
        <v>17</v>
      </c>
      <c r="M48" s="94">
        <v>17</v>
      </c>
      <c r="N48" s="15"/>
      <c r="O48" s="101">
        <v>139</v>
      </c>
      <c r="P48" s="49" t="s">
        <v>61</v>
      </c>
      <c r="Q48" s="87">
        <v>9766</v>
      </c>
      <c r="R48" s="110">
        <v>774.12703977567776</v>
      </c>
      <c r="S48" s="110">
        <v>562.47571882405259</v>
      </c>
      <c r="T48" s="110">
        <v>1336.6027585997304</v>
      </c>
      <c r="U48" s="110">
        <v>73.897628927368459</v>
      </c>
      <c r="V48" s="110">
        <v>1410.5003875270988</v>
      </c>
      <c r="W48" s="110">
        <v>11.851621456251275</v>
      </c>
      <c r="X48" s="110">
        <v>1422.3520089833501</v>
      </c>
      <c r="Y48" s="110">
        <v>27.958591434080997</v>
      </c>
      <c r="Z48" s="110">
        <v>1450.310600417431</v>
      </c>
      <c r="AA48" s="94">
        <v>17</v>
      </c>
      <c r="AB48" s="94">
        <v>17</v>
      </c>
    </row>
    <row r="49" spans="1:28" s="9" customFormat="1" ht="16.5">
      <c r="A49" s="84">
        <v>140</v>
      </c>
      <c r="B49" s="85" t="s">
        <v>62</v>
      </c>
      <c r="C49" s="110">
        <v>20463</v>
      </c>
      <c r="D49" s="86">
        <v>645.14672041705057</v>
      </c>
      <c r="E49" s="86">
        <v>389.39089589572387</v>
      </c>
      <c r="F49" s="86">
        <v>1034.5376163127744</v>
      </c>
      <c r="G49" s="86">
        <v>119.93211175464704</v>
      </c>
      <c r="H49" s="86">
        <v>1154.4697280674213</v>
      </c>
      <c r="I49" s="86">
        <v>-49.666813272736157</v>
      </c>
      <c r="J49" s="86">
        <v>1104.8029147946852</v>
      </c>
      <c r="K49" s="86">
        <f t="shared" si="0"/>
        <v>0.52431710134010245</v>
      </c>
      <c r="L49" s="94">
        <v>11</v>
      </c>
      <c r="M49" s="94">
        <v>11</v>
      </c>
      <c r="N49" s="15"/>
      <c r="O49" s="101">
        <v>140</v>
      </c>
      <c r="P49" s="49" t="s">
        <v>62</v>
      </c>
      <c r="Q49" s="87">
        <v>20618</v>
      </c>
      <c r="R49" s="110">
        <v>681.90879253739013</v>
      </c>
      <c r="S49" s="110">
        <v>360.66194597963636</v>
      </c>
      <c r="T49" s="110">
        <v>1042.5707385170265</v>
      </c>
      <c r="U49" s="110">
        <v>111.37467244905473</v>
      </c>
      <c r="V49" s="110">
        <v>1153.9454109660812</v>
      </c>
      <c r="W49" s="110">
        <v>-49.666813272736157</v>
      </c>
      <c r="X49" s="110">
        <v>1104.2785976933451</v>
      </c>
      <c r="Y49" s="110">
        <v>-7.4210938031825409</v>
      </c>
      <c r="Z49" s="110">
        <v>1096.8575038901627</v>
      </c>
      <c r="AA49" s="94">
        <v>11</v>
      </c>
      <c r="AB49" s="94">
        <v>11</v>
      </c>
    </row>
    <row r="50" spans="1:28" s="9" customFormat="1" ht="16.5">
      <c r="A50" s="84">
        <v>142</v>
      </c>
      <c r="B50" s="85" t="s">
        <v>63</v>
      </c>
      <c r="C50" s="110">
        <v>6401</v>
      </c>
      <c r="D50" s="86">
        <v>201.44641165499351</v>
      </c>
      <c r="E50" s="86">
        <v>431.43628359196077</v>
      </c>
      <c r="F50" s="86">
        <v>632.88269524695431</v>
      </c>
      <c r="G50" s="86">
        <v>133.27507284439719</v>
      </c>
      <c r="H50" s="86">
        <v>766.1577680913515</v>
      </c>
      <c r="I50" s="86">
        <v>-100.37431651304483</v>
      </c>
      <c r="J50" s="86">
        <v>665.78345157830665</v>
      </c>
      <c r="K50" s="86">
        <f t="shared" si="0"/>
        <v>-3.1658437183612023</v>
      </c>
      <c r="L50" s="94">
        <v>7</v>
      </c>
      <c r="M50" s="94">
        <v>7</v>
      </c>
      <c r="N50" s="15"/>
      <c r="O50" s="101">
        <v>142</v>
      </c>
      <c r="P50" s="49" t="s">
        <v>63</v>
      </c>
      <c r="Q50" s="87">
        <v>6444</v>
      </c>
      <c r="R50" s="110">
        <v>228.3522756416568</v>
      </c>
      <c r="S50" s="110">
        <v>417.06557240078325</v>
      </c>
      <c r="T50" s="110">
        <v>645.41784804244003</v>
      </c>
      <c r="U50" s="110">
        <v>123.9057637672727</v>
      </c>
      <c r="V50" s="110">
        <v>769.3236118097127</v>
      </c>
      <c r="W50" s="110">
        <v>-100.37431651304483</v>
      </c>
      <c r="X50" s="110">
        <v>668.94929529666786</v>
      </c>
      <c r="Y50" s="110">
        <v>84.125696417589197</v>
      </c>
      <c r="Z50" s="110">
        <v>753.07499171425707</v>
      </c>
      <c r="AA50" s="94">
        <v>7</v>
      </c>
      <c r="AB50" s="94">
        <v>7</v>
      </c>
    </row>
    <row r="51" spans="1:28" s="9" customFormat="1" ht="16.5">
      <c r="A51" s="84">
        <v>143</v>
      </c>
      <c r="B51" s="85" t="s">
        <v>64</v>
      </c>
      <c r="C51" s="110">
        <v>6758</v>
      </c>
      <c r="D51" s="86">
        <v>144.89045972007449</v>
      </c>
      <c r="E51" s="86">
        <v>422.75348131038737</v>
      </c>
      <c r="F51" s="86">
        <v>567.64394103046186</v>
      </c>
      <c r="G51" s="86">
        <v>135.68126477757241</v>
      </c>
      <c r="H51" s="86">
        <v>703.3252058080343</v>
      </c>
      <c r="I51" s="86">
        <v>-129.54587155963301</v>
      </c>
      <c r="J51" s="86">
        <v>573.77933424840126</v>
      </c>
      <c r="K51" s="86">
        <f t="shared" si="0"/>
        <v>57.972404189838471</v>
      </c>
      <c r="L51" s="94">
        <v>6</v>
      </c>
      <c r="M51" s="94">
        <v>6</v>
      </c>
      <c r="N51" s="15"/>
      <c r="O51" s="101">
        <v>143</v>
      </c>
      <c r="P51" s="49" t="s">
        <v>64</v>
      </c>
      <c r="Q51" s="87">
        <v>6850</v>
      </c>
      <c r="R51" s="110">
        <v>136.77877235959295</v>
      </c>
      <c r="S51" s="110">
        <v>384.65711663745026</v>
      </c>
      <c r="T51" s="110">
        <v>521.43588899704321</v>
      </c>
      <c r="U51" s="110">
        <v>123.91691262115259</v>
      </c>
      <c r="V51" s="110">
        <v>645.35280161819583</v>
      </c>
      <c r="W51" s="110">
        <v>-129.54587155963301</v>
      </c>
      <c r="X51" s="110">
        <v>515.80693005856278</v>
      </c>
      <c r="Y51" s="110">
        <v>30.797543136390356</v>
      </c>
      <c r="Z51" s="110">
        <v>546.60447319495313</v>
      </c>
      <c r="AA51" s="94">
        <v>6</v>
      </c>
      <c r="AB51" s="94">
        <v>6</v>
      </c>
    </row>
    <row r="52" spans="1:28" s="9" customFormat="1" ht="16.5">
      <c r="A52" s="84">
        <v>145</v>
      </c>
      <c r="B52" s="85" t="s">
        <v>65</v>
      </c>
      <c r="C52" s="110">
        <v>12429</v>
      </c>
      <c r="D52" s="86">
        <v>644.5564623867931</v>
      </c>
      <c r="E52" s="86">
        <v>506.79245854079056</v>
      </c>
      <c r="F52" s="86">
        <v>1151.3489209275835</v>
      </c>
      <c r="G52" s="86">
        <v>97.983530960899643</v>
      </c>
      <c r="H52" s="86">
        <v>1249.3324518884831</v>
      </c>
      <c r="I52" s="86">
        <v>-33.645506476788157</v>
      </c>
      <c r="J52" s="86">
        <v>1215.686945411695</v>
      </c>
      <c r="K52" s="86">
        <f t="shared" si="0"/>
        <v>45.966717562003168</v>
      </c>
      <c r="L52" s="94">
        <v>14</v>
      </c>
      <c r="M52" s="94">
        <v>14</v>
      </c>
      <c r="N52" s="15"/>
      <c r="O52" s="101">
        <v>145</v>
      </c>
      <c r="P52" s="49" t="s">
        <v>65</v>
      </c>
      <c r="Q52" s="87">
        <v>12343</v>
      </c>
      <c r="R52" s="110">
        <v>642.87075153029741</v>
      </c>
      <c r="S52" s="110">
        <v>469.24433503130882</v>
      </c>
      <c r="T52" s="110">
        <v>1112.1150865616062</v>
      </c>
      <c r="U52" s="110">
        <v>91.250647764873705</v>
      </c>
      <c r="V52" s="110">
        <v>1203.3657343264799</v>
      </c>
      <c r="W52" s="110">
        <v>-33.645506476788157</v>
      </c>
      <c r="X52" s="110">
        <v>1169.7202278496918</v>
      </c>
      <c r="Y52" s="110">
        <v>5.7507273748888368</v>
      </c>
      <c r="Z52" s="110">
        <v>1175.4709552245806</v>
      </c>
      <c r="AA52" s="94">
        <v>14</v>
      </c>
      <c r="AB52" s="94">
        <v>14</v>
      </c>
    </row>
    <row r="53" spans="1:28" s="9" customFormat="1" ht="16.5">
      <c r="A53" s="84">
        <v>146</v>
      </c>
      <c r="B53" s="85" t="s">
        <v>66</v>
      </c>
      <c r="C53" s="110">
        <v>4382</v>
      </c>
      <c r="D53" s="86">
        <v>586.09395190219834</v>
      </c>
      <c r="E53" s="86">
        <v>223.24503869514157</v>
      </c>
      <c r="F53" s="86">
        <v>809.33899059733994</v>
      </c>
      <c r="G53" s="86">
        <v>181.51793811276031</v>
      </c>
      <c r="H53" s="86">
        <v>990.85692871010019</v>
      </c>
      <c r="I53" s="86">
        <v>-58.789821999087174</v>
      </c>
      <c r="J53" s="86">
        <v>932.06710671101303</v>
      </c>
      <c r="K53" s="86">
        <f t="shared" si="0"/>
        <v>-24.025526763861649</v>
      </c>
      <c r="L53" s="94">
        <v>12</v>
      </c>
      <c r="M53" s="94">
        <v>12</v>
      </c>
      <c r="N53" s="15"/>
      <c r="O53" s="101">
        <v>146</v>
      </c>
      <c r="P53" s="49" t="s">
        <v>66</v>
      </c>
      <c r="Q53" s="87">
        <v>4406</v>
      </c>
      <c r="R53" s="110">
        <v>561.65100900470452</v>
      </c>
      <c r="S53" s="110">
        <v>283.85148839476642</v>
      </c>
      <c r="T53" s="110">
        <v>845.50249739947094</v>
      </c>
      <c r="U53" s="110">
        <v>169.37995807449087</v>
      </c>
      <c r="V53" s="110">
        <v>1014.8824554739618</v>
      </c>
      <c r="W53" s="110">
        <v>-58.789821999087174</v>
      </c>
      <c r="X53" s="110">
        <v>956.09263347487467</v>
      </c>
      <c r="Y53" s="110">
        <v>6.3157479964381142</v>
      </c>
      <c r="Z53" s="110">
        <v>962.40838147131274</v>
      </c>
      <c r="AA53" s="94">
        <v>12</v>
      </c>
      <c r="AB53" s="94">
        <v>12</v>
      </c>
    </row>
    <row r="54" spans="1:28" s="9" customFormat="1" ht="16.5">
      <c r="A54" s="84">
        <v>148</v>
      </c>
      <c r="B54" s="85" t="s">
        <v>67</v>
      </c>
      <c r="C54" s="110">
        <v>7224</v>
      </c>
      <c r="D54" s="86">
        <v>1713.6690118805961</v>
      </c>
      <c r="E54" s="86">
        <v>-3.1627549862102269</v>
      </c>
      <c r="F54" s="86">
        <v>1710.5062568943858</v>
      </c>
      <c r="G54" s="86">
        <v>111.71880982355758</v>
      </c>
      <c r="H54" s="86">
        <v>1822.2250667179435</v>
      </c>
      <c r="I54" s="86">
        <v>-84.254568106312291</v>
      </c>
      <c r="J54" s="86">
        <v>1737.9704986116312</v>
      </c>
      <c r="K54" s="86">
        <f t="shared" si="0"/>
        <v>-4.5138729655307088</v>
      </c>
      <c r="L54" s="94">
        <v>19</v>
      </c>
      <c r="M54" s="94">
        <v>19</v>
      </c>
      <c r="N54" s="15"/>
      <c r="O54" s="101">
        <v>148</v>
      </c>
      <c r="P54" s="49" t="s">
        <v>67</v>
      </c>
      <c r="Q54" s="87">
        <v>7127</v>
      </c>
      <c r="R54" s="110">
        <v>1720.3350844542467</v>
      </c>
      <c r="S54" s="110">
        <v>-0.8683180581080534</v>
      </c>
      <c r="T54" s="110">
        <v>1719.4667663961386</v>
      </c>
      <c r="U54" s="110">
        <v>107.27217328733562</v>
      </c>
      <c r="V54" s="110">
        <v>1826.7389396834742</v>
      </c>
      <c r="W54" s="110">
        <v>-84.254568106312291</v>
      </c>
      <c r="X54" s="110">
        <v>1742.4843715771619</v>
      </c>
      <c r="Y54" s="110">
        <v>-0.3511457499645253</v>
      </c>
      <c r="Z54" s="110">
        <v>1742.1332258271975</v>
      </c>
      <c r="AA54" s="94">
        <v>19</v>
      </c>
      <c r="AB54" s="94">
        <v>19</v>
      </c>
    </row>
    <row r="55" spans="1:28" s="9" customFormat="1" ht="16.5">
      <c r="A55" s="84">
        <v>149</v>
      </c>
      <c r="B55" s="85" t="s">
        <v>68</v>
      </c>
      <c r="C55" s="110">
        <v>5402</v>
      </c>
      <c r="D55" s="86">
        <v>556.29484243508125</v>
      </c>
      <c r="E55" s="86">
        <v>-10.365512464416623</v>
      </c>
      <c r="F55" s="86">
        <v>545.92932997066464</v>
      </c>
      <c r="G55" s="86">
        <v>108.66224402231498</v>
      </c>
      <c r="H55" s="86">
        <v>654.59157399297965</v>
      </c>
      <c r="I55" s="86">
        <v>-258.13365420214734</v>
      </c>
      <c r="J55" s="86">
        <v>396.45791979083231</v>
      </c>
      <c r="K55" s="86">
        <f t="shared" si="0"/>
        <v>-61.82739449659357</v>
      </c>
      <c r="L55" s="94">
        <v>1</v>
      </c>
      <c r="M55" s="95">
        <v>33</v>
      </c>
      <c r="N55" s="15"/>
      <c r="O55" s="101">
        <v>149</v>
      </c>
      <c r="P55" s="49" t="s">
        <v>68</v>
      </c>
      <c r="Q55" s="87">
        <v>5379</v>
      </c>
      <c r="R55" s="110">
        <v>617.56725755975958</v>
      </c>
      <c r="S55" s="110">
        <v>-6.6417541995689007</v>
      </c>
      <c r="T55" s="110">
        <v>610.92550336019065</v>
      </c>
      <c r="U55" s="110">
        <v>105.49346512938257</v>
      </c>
      <c r="V55" s="110">
        <v>716.41896848957322</v>
      </c>
      <c r="W55" s="110">
        <v>-258.13365420214734</v>
      </c>
      <c r="X55" s="110">
        <v>458.28531428742588</v>
      </c>
      <c r="Y55" s="110">
        <v>-471.63289754829117</v>
      </c>
      <c r="Z55" s="110">
        <v>-13.347583260865292</v>
      </c>
      <c r="AA55" s="94">
        <v>1</v>
      </c>
      <c r="AB55" s="95">
        <v>33</v>
      </c>
    </row>
    <row r="56" spans="1:28" s="9" customFormat="1" ht="16.5">
      <c r="A56" s="84">
        <v>151</v>
      </c>
      <c r="B56" s="85" t="s">
        <v>69</v>
      </c>
      <c r="C56" s="110">
        <v>1794</v>
      </c>
      <c r="D56" s="86">
        <v>117.17528286526986</v>
      </c>
      <c r="E56" s="86">
        <v>190.02617530891607</v>
      </c>
      <c r="F56" s="86">
        <v>307.20145817418592</v>
      </c>
      <c r="G56" s="86">
        <v>215.05183055217586</v>
      </c>
      <c r="H56" s="86">
        <v>522.2532887263618</v>
      </c>
      <c r="I56" s="86">
        <v>-237.93478260869566</v>
      </c>
      <c r="J56" s="86">
        <v>284.31850611766617</v>
      </c>
      <c r="K56" s="86">
        <f t="shared" si="0"/>
        <v>-7.0595975724166919</v>
      </c>
      <c r="L56" s="94">
        <v>14</v>
      </c>
      <c r="M56" s="94">
        <v>14</v>
      </c>
      <c r="N56" s="15"/>
      <c r="O56" s="101">
        <v>151</v>
      </c>
      <c r="P56" s="49" t="s">
        <v>69</v>
      </c>
      <c r="Q56" s="87">
        <v>1814</v>
      </c>
      <c r="R56" s="110">
        <v>11.891303643352126</v>
      </c>
      <c r="S56" s="110">
        <v>318.46268558448969</v>
      </c>
      <c r="T56" s="110">
        <v>330.35398922784179</v>
      </c>
      <c r="U56" s="110">
        <v>198.95889707093676</v>
      </c>
      <c r="V56" s="110">
        <v>529.31288629877849</v>
      </c>
      <c r="W56" s="110">
        <v>-237.93478260869566</v>
      </c>
      <c r="X56" s="110">
        <v>291.37810369008287</v>
      </c>
      <c r="Y56" s="110">
        <v>0</v>
      </c>
      <c r="Z56" s="110">
        <v>291.37810369008287</v>
      </c>
      <c r="AA56" s="94">
        <v>14</v>
      </c>
      <c r="AB56" s="94">
        <v>14</v>
      </c>
    </row>
    <row r="57" spans="1:28" s="9" customFormat="1" ht="16.5">
      <c r="A57" s="84">
        <v>152</v>
      </c>
      <c r="B57" s="85" t="s">
        <v>70</v>
      </c>
      <c r="C57" s="110">
        <v>4319</v>
      </c>
      <c r="D57" s="86">
        <v>304.8190616727635</v>
      </c>
      <c r="E57" s="86">
        <v>529.85020509409276</v>
      </c>
      <c r="F57" s="86">
        <v>834.66926676685625</v>
      </c>
      <c r="G57" s="86">
        <v>153.86678967970985</v>
      </c>
      <c r="H57" s="86">
        <v>988.53605644656614</v>
      </c>
      <c r="I57" s="86">
        <v>56.018522806205141</v>
      </c>
      <c r="J57" s="86">
        <v>1044.5545792527712</v>
      </c>
      <c r="K57" s="86">
        <f t="shared" si="0"/>
        <v>26.064436290787626</v>
      </c>
      <c r="L57" s="94">
        <v>14</v>
      </c>
      <c r="M57" s="94">
        <v>14</v>
      </c>
      <c r="N57" s="15"/>
      <c r="O57" s="101">
        <v>152</v>
      </c>
      <c r="P57" s="49" t="s">
        <v>70</v>
      </c>
      <c r="Q57" s="87">
        <v>4357</v>
      </c>
      <c r="R57" s="110">
        <v>328.47875537383959</v>
      </c>
      <c r="S57" s="110">
        <v>490.89001665810594</v>
      </c>
      <c r="T57" s="110">
        <v>819.36877203194558</v>
      </c>
      <c r="U57" s="110">
        <v>143.10284812383279</v>
      </c>
      <c r="V57" s="110">
        <v>962.4716201557784</v>
      </c>
      <c r="W57" s="110">
        <v>56.018522806205141</v>
      </c>
      <c r="X57" s="110">
        <v>1018.4901429619836</v>
      </c>
      <c r="Y57" s="110">
        <v>63.817882886972328</v>
      </c>
      <c r="Z57" s="110">
        <v>1082.3080258489558</v>
      </c>
      <c r="AA57" s="94">
        <v>14</v>
      </c>
      <c r="AB57" s="94">
        <v>14</v>
      </c>
    </row>
    <row r="58" spans="1:28" s="9" customFormat="1" ht="16.5">
      <c r="A58" s="84">
        <v>153</v>
      </c>
      <c r="B58" s="85" t="s">
        <v>71</v>
      </c>
      <c r="C58" s="110">
        <v>24724</v>
      </c>
      <c r="D58" s="86">
        <v>462.77920369355257</v>
      </c>
      <c r="E58" s="86">
        <v>288.11569718208244</v>
      </c>
      <c r="F58" s="86">
        <v>750.89490087563502</v>
      </c>
      <c r="G58" s="86">
        <v>90.577443627753667</v>
      </c>
      <c r="H58" s="86">
        <v>841.47234450338874</v>
      </c>
      <c r="I58" s="86">
        <v>16.928450088982366</v>
      </c>
      <c r="J58" s="86">
        <v>858.40079459237108</v>
      </c>
      <c r="K58" s="86">
        <f t="shared" si="0"/>
        <v>12.240229659989723</v>
      </c>
      <c r="L58" s="94">
        <v>9</v>
      </c>
      <c r="M58" s="94">
        <v>9</v>
      </c>
      <c r="N58" s="15"/>
      <c r="O58" s="101">
        <v>153</v>
      </c>
      <c r="P58" s="49" t="s">
        <v>71</v>
      </c>
      <c r="Q58" s="87">
        <v>24919</v>
      </c>
      <c r="R58" s="110">
        <v>453.06468516541003</v>
      </c>
      <c r="S58" s="110">
        <v>292.74589414177569</v>
      </c>
      <c r="T58" s="110">
        <v>745.81057930718566</v>
      </c>
      <c r="U58" s="110">
        <v>83.421535536213312</v>
      </c>
      <c r="V58" s="110">
        <v>829.23211484339902</v>
      </c>
      <c r="W58" s="110">
        <v>16.928450088982366</v>
      </c>
      <c r="X58" s="110">
        <v>846.16056493238136</v>
      </c>
      <c r="Y58" s="110">
        <v>-40.574905826324979</v>
      </c>
      <c r="Z58" s="110">
        <v>805.58565910605637</v>
      </c>
      <c r="AA58" s="94">
        <v>9</v>
      </c>
      <c r="AB58" s="94">
        <v>9</v>
      </c>
    </row>
    <row r="59" spans="1:28" s="9" customFormat="1" ht="16.5">
      <c r="A59" s="84">
        <v>165</v>
      </c>
      <c r="B59" s="85" t="s">
        <v>72</v>
      </c>
      <c r="C59" s="110">
        <v>16015</v>
      </c>
      <c r="D59" s="86">
        <v>371.6326307073054</v>
      </c>
      <c r="E59" s="86">
        <v>238.011175406093</v>
      </c>
      <c r="F59" s="86">
        <v>609.64380611339834</v>
      </c>
      <c r="G59" s="86">
        <v>86.825001240130447</v>
      </c>
      <c r="H59" s="86">
        <v>696.46880735352875</v>
      </c>
      <c r="I59" s="86">
        <v>-117.31239463003435</v>
      </c>
      <c r="J59" s="86">
        <v>579.15641272349444</v>
      </c>
      <c r="K59" s="86">
        <f t="shared" si="0"/>
        <v>-9.1154138927229269</v>
      </c>
      <c r="L59" s="94">
        <v>5</v>
      </c>
      <c r="M59" s="94">
        <v>5</v>
      </c>
      <c r="N59" s="15"/>
      <c r="O59" s="101">
        <v>165</v>
      </c>
      <c r="P59" s="49" t="s">
        <v>72</v>
      </c>
      <c r="Q59" s="87">
        <v>16123</v>
      </c>
      <c r="R59" s="110">
        <v>378.1925084177123</v>
      </c>
      <c r="S59" s="110">
        <v>246.95140571249141</v>
      </c>
      <c r="T59" s="110">
        <v>625.14391413020371</v>
      </c>
      <c r="U59" s="110">
        <v>80.440307116048004</v>
      </c>
      <c r="V59" s="110">
        <v>705.58422124625167</v>
      </c>
      <c r="W59" s="110">
        <v>-117.31239463003435</v>
      </c>
      <c r="X59" s="110">
        <v>588.27182661621737</v>
      </c>
      <c r="Y59" s="110">
        <v>18.64732182432434</v>
      </c>
      <c r="Z59" s="110">
        <v>606.91914844054168</v>
      </c>
      <c r="AA59" s="94">
        <v>5</v>
      </c>
      <c r="AB59" s="94">
        <v>5</v>
      </c>
    </row>
    <row r="60" spans="1:28" s="9" customFormat="1" ht="16.5">
      <c r="A60" s="84">
        <v>167</v>
      </c>
      <c r="B60" s="85" t="s">
        <v>73</v>
      </c>
      <c r="C60" s="110">
        <v>78741</v>
      </c>
      <c r="D60" s="86">
        <v>222.19393536426199</v>
      </c>
      <c r="E60" s="86">
        <v>359.88497360415386</v>
      </c>
      <c r="F60" s="86">
        <v>582.07890896841582</v>
      </c>
      <c r="G60" s="86">
        <v>117.63637928179939</v>
      </c>
      <c r="H60" s="86">
        <v>699.71528825021517</v>
      </c>
      <c r="I60" s="86">
        <v>37.850306701718289</v>
      </c>
      <c r="J60" s="86">
        <v>737.56559495193346</v>
      </c>
      <c r="K60" s="86">
        <f t="shared" si="0"/>
        <v>67.948695422839137</v>
      </c>
      <c r="L60" s="94">
        <v>12</v>
      </c>
      <c r="M60" s="94">
        <v>12</v>
      </c>
      <c r="N60" s="15"/>
      <c r="O60" s="101">
        <v>167</v>
      </c>
      <c r="P60" s="49" t="s">
        <v>73</v>
      </c>
      <c r="Q60" s="87">
        <v>78062</v>
      </c>
      <c r="R60" s="110">
        <v>223.91120739744571</v>
      </c>
      <c r="S60" s="110">
        <v>297.19900477748678</v>
      </c>
      <c r="T60" s="110">
        <v>521.11021217493249</v>
      </c>
      <c r="U60" s="110">
        <v>110.65638065244352</v>
      </c>
      <c r="V60" s="110">
        <v>631.76659282737603</v>
      </c>
      <c r="W60" s="110">
        <v>37.850306701718289</v>
      </c>
      <c r="X60" s="110">
        <v>669.61689952909433</v>
      </c>
      <c r="Y60" s="110">
        <v>-141.08023750725681</v>
      </c>
      <c r="Z60" s="110">
        <v>528.53666202183751</v>
      </c>
      <c r="AA60" s="94">
        <v>12</v>
      </c>
      <c r="AB60" s="94">
        <v>12</v>
      </c>
    </row>
    <row r="61" spans="1:28" s="9" customFormat="1" ht="16.5">
      <c r="A61" s="84">
        <v>169</v>
      </c>
      <c r="B61" s="85" t="s">
        <v>74</v>
      </c>
      <c r="C61" s="110">
        <v>4848</v>
      </c>
      <c r="D61" s="86">
        <v>301.79810830050963</v>
      </c>
      <c r="E61" s="86">
        <v>435.96190931980158</v>
      </c>
      <c r="F61" s="86">
        <v>737.76001762031115</v>
      </c>
      <c r="G61" s="86">
        <v>108.67211280963255</v>
      </c>
      <c r="H61" s="86">
        <v>846.43213042994375</v>
      </c>
      <c r="I61" s="86">
        <v>-249.95049504950495</v>
      </c>
      <c r="J61" s="86">
        <v>596.48163538043877</v>
      </c>
      <c r="K61" s="86">
        <f t="shared" si="0"/>
        <v>-5.0098382597431055</v>
      </c>
      <c r="L61" s="94">
        <v>5</v>
      </c>
      <c r="M61" s="94">
        <v>5</v>
      </c>
      <c r="N61" s="15"/>
      <c r="O61" s="101">
        <v>169</v>
      </c>
      <c r="P61" s="49" t="s">
        <v>74</v>
      </c>
      <c r="Q61" s="87">
        <v>4916</v>
      </c>
      <c r="R61" s="110">
        <v>335.94745263494167</v>
      </c>
      <c r="S61" s="110">
        <v>416.24050827905404</v>
      </c>
      <c r="T61" s="110">
        <v>752.18796091399577</v>
      </c>
      <c r="U61" s="110">
        <v>99.254007775691107</v>
      </c>
      <c r="V61" s="110">
        <v>851.44196868968686</v>
      </c>
      <c r="W61" s="110">
        <v>-249.95049504950495</v>
      </c>
      <c r="X61" s="110">
        <v>601.49147364018188</v>
      </c>
      <c r="Y61" s="110">
        <v>16.108743486973946</v>
      </c>
      <c r="Z61" s="110">
        <v>617.60021712715582</v>
      </c>
      <c r="AA61" s="94">
        <v>5</v>
      </c>
      <c r="AB61" s="94">
        <v>5</v>
      </c>
    </row>
    <row r="62" spans="1:28" s="9" customFormat="1" ht="16.5">
      <c r="A62" s="84">
        <v>171</v>
      </c>
      <c r="B62" s="85" t="s">
        <v>75</v>
      </c>
      <c r="C62" s="110">
        <v>4552</v>
      </c>
      <c r="D62" s="86">
        <v>248.6353977266958</v>
      </c>
      <c r="E62" s="86">
        <v>368.19693057061346</v>
      </c>
      <c r="F62" s="86">
        <v>616.83232829730923</v>
      </c>
      <c r="G62" s="86">
        <v>158.55426713243642</v>
      </c>
      <c r="H62" s="86">
        <v>775.38659542974563</v>
      </c>
      <c r="I62" s="86">
        <v>59.645210896309315</v>
      </c>
      <c r="J62" s="86">
        <v>835.03180632605495</v>
      </c>
      <c r="K62" s="86">
        <f t="shared" si="0"/>
        <v>55.246379141853708</v>
      </c>
      <c r="L62" s="94">
        <v>11</v>
      </c>
      <c r="M62" s="94">
        <v>11</v>
      </c>
      <c r="N62" s="15"/>
      <c r="O62" s="101">
        <v>171</v>
      </c>
      <c r="P62" s="49" t="s">
        <v>75</v>
      </c>
      <c r="Q62" s="87">
        <v>4590</v>
      </c>
      <c r="R62" s="110">
        <v>258.18644716356204</v>
      </c>
      <c r="S62" s="110">
        <v>313.76283438255928</v>
      </c>
      <c r="T62" s="110">
        <v>571.94928154612126</v>
      </c>
      <c r="U62" s="110">
        <v>148.19093474177066</v>
      </c>
      <c r="V62" s="110">
        <v>720.14021628789192</v>
      </c>
      <c r="W62" s="110">
        <v>59.645210896309315</v>
      </c>
      <c r="X62" s="110">
        <v>779.78542718420124</v>
      </c>
      <c r="Y62" s="110">
        <v>1.770542511013214</v>
      </c>
      <c r="Z62" s="110">
        <v>781.55596969521446</v>
      </c>
      <c r="AA62" s="94">
        <v>11</v>
      </c>
      <c r="AB62" s="94">
        <v>11</v>
      </c>
    </row>
    <row r="63" spans="1:28" s="9" customFormat="1" ht="16.5">
      <c r="A63" s="84">
        <v>172</v>
      </c>
      <c r="B63" s="85" t="s">
        <v>76</v>
      </c>
      <c r="C63" s="110">
        <v>4099</v>
      </c>
      <c r="D63" s="86">
        <v>185.84997629713172</v>
      </c>
      <c r="E63" s="86">
        <v>416.74351425670568</v>
      </c>
      <c r="F63" s="86">
        <v>602.59349055383746</v>
      </c>
      <c r="G63" s="86">
        <v>177.25121469933714</v>
      </c>
      <c r="H63" s="86">
        <v>779.84470525317465</v>
      </c>
      <c r="I63" s="86">
        <v>233.96706513783849</v>
      </c>
      <c r="J63" s="86">
        <v>1013.8117703910132</v>
      </c>
      <c r="K63" s="86">
        <f t="shared" si="0"/>
        <v>23.505735976804317</v>
      </c>
      <c r="L63" s="94">
        <v>13</v>
      </c>
      <c r="M63" s="94">
        <v>13</v>
      </c>
      <c r="N63" s="15"/>
      <c r="O63" s="101">
        <v>172</v>
      </c>
      <c r="P63" s="49" t="s">
        <v>76</v>
      </c>
      <c r="Q63" s="87">
        <v>4079</v>
      </c>
      <c r="R63" s="110">
        <v>156.00514242885885</v>
      </c>
      <c r="S63" s="110">
        <v>433.26378945702896</v>
      </c>
      <c r="T63" s="110">
        <v>589.26893188588781</v>
      </c>
      <c r="U63" s="110">
        <v>167.07003739048258</v>
      </c>
      <c r="V63" s="110">
        <v>756.33896927637034</v>
      </c>
      <c r="W63" s="110">
        <v>233.96706513783849</v>
      </c>
      <c r="X63" s="110">
        <v>990.30603441420885</v>
      </c>
      <c r="Y63" s="110">
        <v>-13.989051210740849</v>
      </c>
      <c r="Z63" s="110">
        <v>976.316983203468</v>
      </c>
      <c r="AA63" s="94">
        <v>13</v>
      </c>
      <c r="AB63" s="94">
        <v>13</v>
      </c>
    </row>
    <row r="64" spans="1:28" s="9" customFormat="1" ht="16.5">
      <c r="A64" s="84">
        <v>176</v>
      </c>
      <c r="B64" s="85" t="s">
        <v>77</v>
      </c>
      <c r="C64" s="110">
        <v>4160</v>
      </c>
      <c r="D64" s="86">
        <v>-94.87708304457864</v>
      </c>
      <c r="E64" s="86">
        <v>513.55823966987214</v>
      </c>
      <c r="F64" s="86">
        <v>418.68115662529351</v>
      </c>
      <c r="G64" s="86">
        <v>190.40512543720681</v>
      </c>
      <c r="H64" s="86">
        <v>609.08628206250035</v>
      </c>
      <c r="I64" s="86">
        <v>29.760336538461537</v>
      </c>
      <c r="J64" s="86">
        <v>638.84661860096185</v>
      </c>
      <c r="K64" s="86">
        <f t="shared" si="0"/>
        <v>-27.115282926480518</v>
      </c>
      <c r="L64" s="94">
        <v>12</v>
      </c>
      <c r="M64" s="94">
        <v>12</v>
      </c>
      <c r="N64" s="15"/>
      <c r="O64" s="101">
        <v>176</v>
      </c>
      <c r="P64" s="49" t="s">
        <v>77</v>
      </c>
      <c r="Q64" s="87">
        <v>4259</v>
      </c>
      <c r="R64" s="110">
        <v>-64.607137186732373</v>
      </c>
      <c r="S64" s="110">
        <v>525.91209319641212</v>
      </c>
      <c r="T64" s="110">
        <v>461.30495600967976</v>
      </c>
      <c r="U64" s="110">
        <v>174.89660897930105</v>
      </c>
      <c r="V64" s="110">
        <v>636.20156498898086</v>
      </c>
      <c r="W64" s="110">
        <v>29.760336538461537</v>
      </c>
      <c r="X64" s="110">
        <v>665.96190152744236</v>
      </c>
      <c r="Y64" s="110">
        <v>-63.414605468750018</v>
      </c>
      <c r="Z64" s="110">
        <v>602.54729605869238</v>
      </c>
      <c r="AA64" s="94">
        <v>12</v>
      </c>
      <c r="AB64" s="94">
        <v>12</v>
      </c>
    </row>
    <row r="65" spans="1:28" s="9" customFormat="1" ht="16.5">
      <c r="A65" s="84">
        <v>177</v>
      </c>
      <c r="B65" s="85" t="s">
        <v>78</v>
      </c>
      <c r="C65" s="110">
        <v>1668</v>
      </c>
      <c r="D65" s="86">
        <v>553.16438813972195</v>
      </c>
      <c r="E65" s="86">
        <v>-11.625633546477541</v>
      </c>
      <c r="F65" s="86">
        <v>541.53875459324445</v>
      </c>
      <c r="G65" s="86">
        <v>175.2434159897891</v>
      </c>
      <c r="H65" s="86">
        <v>716.78217058303358</v>
      </c>
      <c r="I65" s="86">
        <v>-293.83633093525179</v>
      </c>
      <c r="J65" s="86">
        <v>422.94583964778178</v>
      </c>
      <c r="K65" s="86">
        <f t="shared" si="0"/>
        <v>-288.99779071251942</v>
      </c>
      <c r="L65" s="94">
        <v>6</v>
      </c>
      <c r="M65" s="94">
        <v>6</v>
      </c>
      <c r="N65" s="15"/>
      <c r="O65" s="101">
        <v>177</v>
      </c>
      <c r="P65" s="49" t="s">
        <v>78</v>
      </c>
      <c r="Q65" s="87">
        <v>1708</v>
      </c>
      <c r="R65" s="110">
        <v>667.58937353912449</v>
      </c>
      <c r="S65" s="110">
        <v>176.4371024904658</v>
      </c>
      <c r="T65" s="110">
        <v>844.0264760295903</v>
      </c>
      <c r="U65" s="110">
        <v>161.75348526596275</v>
      </c>
      <c r="V65" s="110">
        <v>1005.779961295553</v>
      </c>
      <c r="W65" s="110">
        <v>-293.83633093525179</v>
      </c>
      <c r="X65" s="110">
        <v>711.9436303603012</v>
      </c>
      <c r="Y65" s="110">
        <v>59.30397136123679</v>
      </c>
      <c r="Z65" s="110">
        <v>771.24760172153799</v>
      </c>
      <c r="AA65" s="94">
        <v>6</v>
      </c>
      <c r="AB65" s="94">
        <v>6</v>
      </c>
    </row>
    <row r="66" spans="1:28" s="9" customFormat="1" ht="16.5">
      <c r="A66" s="84">
        <v>178</v>
      </c>
      <c r="B66" s="85" t="s">
        <v>79</v>
      </c>
      <c r="C66" s="110">
        <v>5674</v>
      </c>
      <c r="D66" s="86">
        <v>200.17890496026504</v>
      </c>
      <c r="E66" s="86">
        <v>443.09874548416161</v>
      </c>
      <c r="F66" s="86">
        <v>643.27765044442663</v>
      </c>
      <c r="G66" s="86">
        <v>178.30293018669832</v>
      </c>
      <c r="H66" s="86">
        <v>821.58058063112492</v>
      </c>
      <c r="I66" s="86">
        <v>-98.418575960521679</v>
      </c>
      <c r="J66" s="86">
        <v>723.16200467060321</v>
      </c>
      <c r="K66" s="86">
        <f t="shared" si="0"/>
        <v>38.161574573525172</v>
      </c>
      <c r="L66" s="94">
        <v>10</v>
      </c>
      <c r="M66" s="94">
        <v>10</v>
      </c>
      <c r="N66" s="15"/>
      <c r="O66" s="101">
        <v>178</v>
      </c>
      <c r="P66" s="49" t="s">
        <v>79</v>
      </c>
      <c r="Q66" s="87">
        <v>5734</v>
      </c>
      <c r="R66" s="110">
        <v>185.18531509907842</v>
      </c>
      <c r="S66" s="110">
        <v>432.55650868465818</v>
      </c>
      <c r="T66" s="110">
        <v>617.74182378373666</v>
      </c>
      <c r="U66" s="110">
        <v>165.67718227386311</v>
      </c>
      <c r="V66" s="110">
        <v>783.41900605759974</v>
      </c>
      <c r="W66" s="110">
        <v>-98.418575960521679</v>
      </c>
      <c r="X66" s="110">
        <v>685.00043009707804</v>
      </c>
      <c r="Y66" s="110">
        <v>3.1773950251343415</v>
      </c>
      <c r="Z66" s="110">
        <v>688.17782512221243</v>
      </c>
      <c r="AA66" s="94">
        <v>10</v>
      </c>
      <c r="AB66" s="94">
        <v>10</v>
      </c>
    </row>
    <row r="67" spans="1:28" s="9" customFormat="1" ht="16.5">
      <c r="A67" s="84">
        <v>179</v>
      </c>
      <c r="B67" s="85" t="s">
        <v>80</v>
      </c>
      <c r="C67" s="110">
        <v>149194</v>
      </c>
      <c r="D67" s="86">
        <v>181.70636499097887</v>
      </c>
      <c r="E67" s="86">
        <v>262.7140654450053</v>
      </c>
      <c r="F67" s="86">
        <v>444.42043043598414</v>
      </c>
      <c r="G67" s="86">
        <v>93.854494827644757</v>
      </c>
      <c r="H67" s="86">
        <v>538.27492526362892</v>
      </c>
      <c r="I67" s="86">
        <v>-157.03328552086546</v>
      </c>
      <c r="J67" s="86">
        <v>381.24163974276348</v>
      </c>
      <c r="K67" s="86">
        <f t="shared" si="0"/>
        <v>49.666086532611871</v>
      </c>
      <c r="L67" s="94">
        <v>13</v>
      </c>
      <c r="M67" s="94">
        <v>13</v>
      </c>
      <c r="N67" s="15"/>
      <c r="O67" s="101">
        <v>179</v>
      </c>
      <c r="P67" s="49" t="s">
        <v>80</v>
      </c>
      <c r="Q67" s="87">
        <v>147746</v>
      </c>
      <c r="R67" s="110">
        <v>160.40394053101295</v>
      </c>
      <c r="S67" s="110">
        <v>239.50148722729293</v>
      </c>
      <c r="T67" s="110">
        <v>399.9054277583059</v>
      </c>
      <c r="U67" s="110">
        <v>88.703410972711126</v>
      </c>
      <c r="V67" s="110">
        <v>488.60883873101704</v>
      </c>
      <c r="W67" s="110">
        <v>-157.03328552086546</v>
      </c>
      <c r="X67" s="110">
        <v>331.57555321015161</v>
      </c>
      <c r="Y67" s="110">
        <v>-78.033781759238309</v>
      </c>
      <c r="Z67" s="110">
        <v>253.5417714509133</v>
      </c>
      <c r="AA67" s="94">
        <v>13</v>
      </c>
      <c r="AB67" s="94">
        <v>13</v>
      </c>
    </row>
    <row r="68" spans="1:28" s="9" customFormat="1" ht="16.5">
      <c r="A68" s="84">
        <v>181</v>
      </c>
      <c r="B68" s="85" t="s">
        <v>81</v>
      </c>
      <c r="C68" s="110">
        <v>1658</v>
      </c>
      <c r="D68" s="86">
        <v>642.50752587247746</v>
      </c>
      <c r="E68" s="86">
        <v>593.32830320581445</v>
      </c>
      <c r="F68" s="86">
        <v>1235.8358290782919</v>
      </c>
      <c r="G68" s="86">
        <v>184.7720728328234</v>
      </c>
      <c r="H68" s="86">
        <v>1420.6079019111153</v>
      </c>
      <c r="I68" s="86">
        <v>-233.5223160434258</v>
      </c>
      <c r="J68" s="86">
        <v>1187.0855858676896</v>
      </c>
      <c r="K68" s="86">
        <f t="shared" si="0"/>
        <v>17.864661981333484</v>
      </c>
      <c r="L68" s="94">
        <v>4</v>
      </c>
      <c r="M68" s="94">
        <v>4</v>
      </c>
      <c r="N68" s="15"/>
      <c r="O68" s="101">
        <v>181</v>
      </c>
      <c r="P68" s="49" t="s">
        <v>81</v>
      </c>
      <c r="Q68" s="87">
        <v>1682</v>
      </c>
      <c r="R68" s="110">
        <v>666.01756197932855</v>
      </c>
      <c r="S68" s="110">
        <v>566.57290378654614</v>
      </c>
      <c r="T68" s="110">
        <v>1232.5904657658748</v>
      </c>
      <c r="U68" s="110">
        <v>170.1527741639072</v>
      </c>
      <c r="V68" s="110">
        <v>1402.743239929782</v>
      </c>
      <c r="W68" s="110">
        <v>-233.5223160434258</v>
      </c>
      <c r="X68" s="110">
        <v>1169.2209238863561</v>
      </c>
      <c r="Y68" s="110">
        <v>41.206013071895427</v>
      </c>
      <c r="Z68" s="110">
        <v>1210.4269369582516</v>
      </c>
      <c r="AA68" s="94">
        <v>4</v>
      </c>
      <c r="AB68" s="94">
        <v>4</v>
      </c>
    </row>
    <row r="69" spans="1:28" s="9" customFormat="1" ht="16.5">
      <c r="A69" s="84">
        <v>182</v>
      </c>
      <c r="B69" s="85" t="s">
        <v>82</v>
      </c>
      <c r="C69" s="110">
        <v>19116</v>
      </c>
      <c r="D69" s="86">
        <v>15.479755414762971</v>
      </c>
      <c r="E69" s="86">
        <v>163.7717577126281</v>
      </c>
      <c r="F69" s="86">
        <v>179.25151312739106</v>
      </c>
      <c r="G69" s="86">
        <v>102.85390139111571</v>
      </c>
      <c r="H69" s="86">
        <v>282.10541451850679</v>
      </c>
      <c r="I69" s="86">
        <v>-71.46406151914627</v>
      </c>
      <c r="J69" s="86">
        <v>210.64135299936052</v>
      </c>
      <c r="K69" s="86">
        <f t="shared" si="0"/>
        <v>1.5777664515464949</v>
      </c>
      <c r="L69" s="94">
        <v>13</v>
      </c>
      <c r="M69" s="94">
        <v>13</v>
      </c>
      <c r="N69" s="15"/>
      <c r="O69" s="101">
        <v>182</v>
      </c>
      <c r="P69" s="49" t="s">
        <v>82</v>
      </c>
      <c r="Q69" s="87">
        <v>19182</v>
      </c>
      <c r="R69" s="110">
        <v>25.368691922140886</v>
      </c>
      <c r="S69" s="110">
        <v>160.51774864640134</v>
      </c>
      <c r="T69" s="110">
        <v>185.88644056854224</v>
      </c>
      <c r="U69" s="110">
        <v>94.641207498418041</v>
      </c>
      <c r="V69" s="110">
        <v>280.5276480669603</v>
      </c>
      <c r="W69" s="110">
        <v>-71.46406151914627</v>
      </c>
      <c r="X69" s="110">
        <v>209.06358654781403</v>
      </c>
      <c r="Y69" s="110">
        <v>-13.643988856153408</v>
      </c>
      <c r="Z69" s="110">
        <v>195.41959769166061</v>
      </c>
      <c r="AA69" s="94">
        <v>13</v>
      </c>
      <c r="AB69" s="94">
        <v>13</v>
      </c>
    </row>
    <row r="70" spans="1:28" s="9" customFormat="1" ht="16.5">
      <c r="A70" s="84">
        <v>186</v>
      </c>
      <c r="B70" s="85" t="s">
        <v>83</v>
      </c>
      <c r="C70" s="110">
        <v>46871</v>
      </c>
      <c r="D70" s="86">
        <v>329.72199916829993</v>
      </c>
      <c r="E70" s="86">
        <v>4.7639984389493213</v>
      </c>
      <c r="F70" s="86">
        <v>334.48599760724926</v>
      </c>
      <c r="G70" s="86">
        <v>57.480883861701301</v>
      </c>
      <c r="H70" s="86">
        <v>391.96688146895053</v>
      </c>
      <c r="I70" s="86">
        <v>48.878602974120462</v>
      </c>
      <c r="J70" s="86">
        <v>440.84548444307097</v>
      </c>
      <c r="K70" s="86">
        <f t="shared" si="0"/>
        <v>35.538779274847059</v>
      </c>
      <c r="L70" s="94">
        <v>1</v>
      </c>
      <c r="M70" s="95">
        <v>35</v>
      </c>
      <c r="N70" s="15"/>
      <c r="O70" s="101">
        <v>186</v>
      </c>
      <c r="P70" s="49" t="s">
        <v>83</v>
      </c>
      <c r="Q70" s="87">
        <v>46490</v>
      </c>
      <c r="R70" s="110">
        <v>297.63324464821494</v>
      </c>
      <c r="S70" s="110">
        <v>3.2195436989259396</v>
      </c>
      <c r="T70" s="110">
        <v>300.85278834714086</v>
      </c>
      <c r="U70" s="110">
        <v>55.575313846962636</v>
      </c>
      <c r="V70" s="110">
        <v>356.42810219410347</v>
      </c>
      <c r="W70" s="110">
        <v>48.878602974120462</v>
      </c>
      <c r="X70" s="110">
        <v>405.30670516822391</v>
      </c>
      <c r="Y70" s="110">
        <v>-59.38939358010083</v>
      </c>
      <c r="Z70" s="110">
        <v>345.91731158812308</v>
      </c>
      <c r="AA70" s="94">
        <v>1</v>
      </c>
      <c r="AB70" s="95">
        <v>35</v>
      </c>
    </row>
    <row r="71" spans="1:28" s="9" customFormat="1" ht="16.5">
      <c r="A71" s="84">
        <v>202</v>
      </c>
      <c r="B71" s="85" t="s">
        <v>84</v>
      </c>
      <c r="C71" s="110">
        <v>36551</v>
      </c>
      <c r="D71" s="86">
        <v>792.96854435523642</v>
      </c>
      <c r="E71" s="86">
        <v>24.777827907502626</v>
      </c>
      <c r="F71" s="86">
        <v>817.74637226273899</v>
      </c>
      <c r="G71" s="86">
        <v>38.008785065625865</v>
      </c>
      <c r="H71" s="86">
        <v>855.75515732836482</v>
      </c>
      <c r="I71" s="86">
        <v>-105.57653689365544</v>
      </c>
      <c r="J71" s="86">
        <v>750.17862043470939</v>
      </c>
      <c r="K71" s="86">
        <f t="shared" si="0"/>
        <v>13.63469027108863</v>
      </c>
      <c r="L71" s="94">
        <v>2</v>
      </c>
      <c r="M71" s="94">
        <v>2</v>
      </c>
      <c r="N71" s="15"/>
      <c r="O71" s="101">
        <v>202</v>
      </c>
      <c r="P71" s="49" t="s">
        <v>84</v>
      </c>
      <c r="Q71" s="87">
        <v>36339</v>
      </c>
      <c r="R71" s="110">
        <v>805.9145636416672</v>
      </c>
      <c r="S71" s="110">
        <v>0.31851865287019393</v>
      </c>
      <c r="T71" s="110">
        <v>806.23308229453744</v>
      </c>
      <c r="U71" s="110">
        <v>35.88738476273879</v>
      </c>
      <c r="V71" s="110">
        <v>842.12046705727619</v>
      </c>
      <c r="W71" s="110">
        <v>-105.57653689365544</v>
      </c>
      <c r="X71" s="110">
        <v>736.54393016362076</v>
      </c>
      <c r="Y71" s="110">
        <v>-70.533048576768564</v>
      </c>
      <c r="Z71" s="110">
        <v>666.01088158685218</v>
      </c>
      <c r="AA71" s="94">
        <v>2</v>
      </c>
      <c r="AB71" s="94">
        <v>2</v>
      </c>
    </row>
    <row r="72" spans="1:28" s="9" customFormat="1" ht="16.5">
      <c r="A72" s="84">
        <v>204</v>
      </c>
      <c r="B72" s="85" t="s">
        <v>85</v>
      </c>
      <c r="C72" s="110">
        <v>2589</v>
      </c>
      <c r="D72" s="86">
        <v>-487.67929916061087</v>
      </c>
      <c r="E72" s="86">
        <v>521.15318932065702</v>
      </c>
      <c r="F72" s="86">
        <v>33.473890160046153</v>
      </c>
      <c r="G72" s="86">
        <v>169.37836618289535</v>
      </c>
      <c r="H72" s="86">
        <v>202.8522563429415</v>
      </c>
      <c r="I72" s="86">
        <v>-248.34916956353806</v>
      </c>
      <c r="J72" s="86">
        <v>-45.496913220596554</v>
      </c>
      <c r="K72" s="86">
        <f t="shared" si="0"/>
        <v>137.12827202539603</v>
      </c>
      <c r="L72" s="94">
        <v>11</v>
      </c>
      <c r="M72" s="94">
        <v>11</v>
      </c>
      <c r="N72" s="15"/>
      <c r="O72" s="101">
        <v>204</v>
      </c>
      <c r="P72" s="49" t="s">
        <v>85</v>
      </c>
      <c r="Q72" s="87">
        <v>2628</v>
      </c>
      <c r="R72" s="110">
        <v>-533.41782102146942</v>
      </c>
      <c r="S72" s="110">
        <v>445.03046323164642</v>
      </c>
      <c r="T72" s="110">
        <v>-88.387357789823</v>
      </c>
      <c r="U72" s="110">
        <v>154.11134210736847</v>
      </c>
      <c r="V72" s="110">
        <v>65.723984317545472</v>
      </c>
      <c r="W72" s="110">
        <v>-248.34916956353806</v>
      </c>
      <c r="X72" s="110">
        <v>-182.62518524599258</v>
      </c>
      <c r="Y72" s="110">
        <v>-326.45468070286358</v>
      </c>
      <c r="Z72" s="110">
        <v>-509.0798659488562</v>
      </c>
      <c r="AA72" s="94">
        <v>11</v>
      </c>
      <c r="AB72" s="94">
        <v>11</v>
      </c>
    </row>
    <row r="73" spans="1:28" s="9" customFormat="1" ht="16.5">
      <c r="A73" s="84">
        <v>205</v>
      </c>
      <c r="B73" s="85" t="s">
        <v>86</v>
      </c>
      <c r="C73" s="110">
        <v>36433</v>
      </c>
      <c r="D73" s="86">
        <v>179.68142698638917</v>
      </c>
      <c r="E73" s="86">
        <v>322.77403749015252</v>
      </c>
      <c r="F73" s="86">
        <v>502.45546447654169</v>
      </c>
      <c r="G73" s="86">
        <v>93.164112031551852</v>
      </c>
      <c r="H73" s="86">
        <v>595.61957650809359</v>
      </c>
      <c r="I73" s="86">
        <v>847.33884116048637</v>
      </c>
      <c r="J73" s="86">
        <v>1442.9584176685798</v>
      </c>
      <c r="K73" s="86">
        <f t="shared" si="0"/>
        <v>-25.682234637837382</v>
      </c>
      <c r="L73" s="94">
        <v>18</v>
      </c>
      <c r="M73" s="94">
        <v>18</v>
      </c>
      <c r="N73" s="15"/>
      <c r="O73" s="101">
        <v>205</v>
      </c>
      <c r="P73" s="49" t="s">
        <v>86</v>
      </c>
      <c r="Q73" s="87">
        <v>36513</v>
      </c>
      <c r="R73" s="110">
        <v>192.11708795611295</v>
      </c>
      <c r="S73" s="110">
        <v>343.29493965210645</v>
      </c>
      <c r="T73" s="110">
        <v>535.41202760821943</v>
      </c>
      <c r="U73" s="110">
        <v>85.889783537711409</v>
      </c>
      <c r="V73" s="110">
        <v>621.30181114593086</v>
      </c>
      <c r="W73" s="110">
        <v>847.33884116048637</v>
      </c>
      <c r="X73" s="110">
        <v>1468.6406523064172</v>
      </c>
      <c r="Y73" s="110">
        <v>-8.3281255393007676</v>
      </c>
      <c r="Z73" s="110">
        <v>1460.3125267671164</v>
      </c>
      <c r="AA73" s="94">
        <v>18</v>
      </c>
      <c r="AB73" s="94">
        <v>18</v>
      </c>
    </row>
    <row r="74" spans="1:28" s="9" customFormat="1" ht="16.5">
      <c r="A74" s="84">
        <v>208</v>
      </c>
      <c r="B74" s="85" t="s">
        <v>87</v>
      </c>
      <c r="C74" s="110">
        <v>12271</v>
      </c>
      <c r="D74" s="86">
        <v>630.03804371849958</v>
      </c>
      <c r="E74" s="86">
        <v>427.48844857222554</v>
      </c>
      <c r="F74" s="86">
        <v>1057.5264922907252</v>
      </c>
      <c r="G74" s="86">
        <v>142.92481409535299</v>
      </c>
      <c r="H74" s="86">
        <v>1200.4513063860782</v>
      </c>
      <c r="I74" s="86">
        <v>-17.309917692119633</v>
      </c>
      <c r="J74" s="86">
        <v>1183.1413886939586</v>
      </c>
      <c r="K74" s="86">
        <f t="shared" si="0"/>
        <v>8.7515778859365128</v>
      </c>
      <c r="L74" s="94">
        <v>17</v>
      </c>
      <c r="M74" s="94">
        <v>17</v>
      </c>
      <c r="N74" s="15"/>
      <c r="O74" s="101">
        <v>208</v>
      </c>
      <c r="P74" s="49" t="s">
        <v>87</v>
      </c>
      <c r="Q74" s="87">
        <v>12372</v>
      </c>
      <c r="R74" s="110">
        <v>642.66772973469131</v>
      </c>
      <c r="S74" s="110">
        <v>415.83051963525719</v>
      </c>
      <c r="T74" s="110">
        <v>1058.4982493699486</v>
      </c>
      <c r="U74" s="110">
        <v>133.20147913019312</v>
      </c>
      <c r="V74" s="110">
        <v>1191.6997285001416</v>
      </c>
      <c r="W74" s="110">
        <v>-17.309917692119633</v>
      </c>
      <c r="X74" s="110">
        <v>1174.389810808022</v>
      </c>
      <c r="Y74" s="110">
        <v>-1.7684344710174305</v>
      </c>
      <c r="Z74" s="110">
        <v>1172.6213763370047</v>
      </c>
      <c r="AA74" s="94">
        <v>17</v>
      </c>
      <c r="AB74" s="94">
        <v>17</v>
      </c>
    </row>
    <row r="75" spans="1:28" s="9" customFormat="1" ht="16.5">
      <c r="A75" s="84">
        <v>211</v>
      </c>
      <c r="B75" s="85" t="s">
        <v>88</v>
      </c>
      <c r="C75" s="110">
        <v>33951</v>
      </c>
      <c r="D75" s="86">
        <v>508.10338568040379</v>
      </c>
      <c r="E75" s="86">
        <v>177.24850164911302</v>
      </c>
      <c r="F75" s="86">
        <v>685.35188732951679</v>
      </c>
      <c r="G75" s="86">
        <v>45.091916513773427</v>
      </c>
      <c r="H75" s="86">
        <v>730.4438038432902</v>
      </c>
      <c r="I75" s="86">
        <v>-120.38481929840064</v>
      </c>
      <c r="J75" s="86">
        <v>610.05898454488954</v>
      </c>
      <c r="K75" s="86">
        <f t="shared" ref="K75:K138" si="1">J75-X75</f>
        <v>16.200138633015399</v>
      </c>
      <c r="L75" s="94">
        <v>6</v>
      </c>
      <c r="M75" s="94">
        <v>6</v>
      </c>
      <c r="N75" s="15"/>
      <c r="O75" s="101">
        <v>211</v>
      </c>
      <c r="P75" s="49" t="s">
        <v>88</v>
      </c>
      <c r="Q75" s="87">
        <v>33473</v>
      </c>
      <c r="R75" s="110">
        <v>514.62936432936237</v>
      </c>
      <c r="S75" s="110">
        <v>157.92655218436627</v>
      </c>
      <c r="T75" s="110">
        <v>672.55591651372868</v>
      </c>
      <c r="U75" s="110">
        <v>41.687748696546109</v>
      </c>
      <c r="V75" s="110">
        <v>714.2436652102748</v>
      </c>
      <c r="W75" s="110">
        <v>-120.38481929840064</v>
      </c>
      <c r="X75" s="110">
        <v>593.85884591187414</v>
      </c>
      <c r="Y75" s="110">
        <v>-36.939515736217743</v>
      </c>
      <c r="Z75" s="110">
        <v>556.91933017565634</v>
      </c>
      <c r="AA75" s="94">
        <v>6</v>
      </c>
      <c r="AB75" s="94">
        <v>6</v>
      </c>
    </row>
    <row r="76" spans="1:28" s="9" customFormat="1" ht="16.5">
      <c r="A76" s="84">
        <v>213</v>
      </c>
      <c r="B76" s="85" t="s">
        <v>89</v>
      </c>
      <c r="C76" s="110">
        <v>5062</v>
      </c>
      <c r="D76" s="86">
        <v>84.284208268354405</v>
      </c>
      <c r="E76" s="86">
        <v>287.7529654961341</v>
      </c>
      <c r="F76" s="86">
        <v>372.0371737644885</v>
      </c>
      <c r="G76" s="86">
        <v>163.73047182875811</v>
      </c>
      <c r="H76" s="86">
        <v>535.76764559324658</v>
      </c>
      <c r="I76" s="86">
        <v>-47.063216120110631</v>
      </c>
      <c r="J76" s="86">
        <v>488.70442947313597</v>
      </c>
      <c r="K76" s="86">
        <f t="shared" si="1"/>
        <v>22.420778313349388</v>
      </c>
      <c r="L76" s="94">
        <v>10</v>
      </c>
      <c r="M76" s="94">
        <v>10</v>
      </c>
      <c r="N76" s="15"/>
      <c r="O76" s="101">
        <v>213</v>
      </c>
      <c r="P76" s="49" t="s">
        <v>89</v>
      </c>
      <c r="Q76" s="87">
        <v>5114</v>
      </c>
      <c r="R76" s="110">
        <v>62.950711161867204</v>
      </c>
      <c r="S76" s="110">
        <v>299.3435284377332</v>
      </c>
      <c r="T76" s="110">
        <v>362.29423959960042</v>
      </c>
      <c r="U76" s="110">
        <v>151.05262768029675</v>
      </c>
      <c r="V76" s="110">
        <v>513.3468672798972</v>
      </c>
      <c r="W76" s="110">
        <v>-47.063216120110631</v>
      </c>
      <c r="X76" s="110">
        <v>466.28365115978659</v>
      </c>
      <c r="Y76" s="110">
        <v>-23.553265929375243</v>
      </c>
      <c r="Z76" s="110">
        <v>442.73038523041134</v>
      </c>
      <c r="AA76" s="94">
        <v>10</v>
      </c>
      <c r="AB76" s="94">
        <v>10</v>
      </c>
    </row>
    <row r="77" spans="1:28" s="9" customFormat="1" ht="16.5">
      <c r="A77" s="84">
        <v>214</v>
      </c>
      <c r="B77" s="85" t="s">
        <v>90</v>
      </c>
      <c r="C77" s="110">
        <v>12478</v>
      </c>
      <c r="D77" s="86">
        <v>310.99619074335101</v>
      </c>
      <c r="E77" s="86">
        <v>419.41815464318165</v>
      </c>
      <c r="F77" s="86">
        <v>730.41434538653266</v>
      </c>
      <c r="G77" s="86">
        <v>152.9062698092981</v>
      </c>
      <c r="H77" s="86">
        <v>883.32061519583078</v>
      </c>
      <c r="I77" s="86">
        <v>75.0756531495432</v>
      </c>
      <c r="J77" s="86">
        <v>958.39626834537398</v>
      </c>
      <c r="K77" s="86">
        <f t="shared" si="1"/>
        <v>35.63222158943131</v>
      </c>
      <c r="L77" s="94">
        <v>4</v>
      </c>
      <c r="M77" s="94">
        <v>4</v>
      </c>
      <c r="N77" s="15"/>
      <c r="O77" s="101">
        <v>214</v>
      </c>
      <c r="P77" s="49" t="s">
        <v>90</v>
      </c>
      <c r="Q77" s="87">
        <v>12394</v>
      </c>
      <c r="R77" s="110">
        <v>292.37484051856671</v>
      </c>
      <c r="S77" s="110">
        <v>411.79899164805181</v>
      </c>
      <c r="T77" s="110">
        <v>704.17383216661847</v>
      </c>
      <c r="U77" s="110">
        <v>143.514561439781</v>
      </c>
      <c r="V77" s="110">
        <v>847.68839360639947</v>
      </c>
      <c r="W77" s="110">
        <v>75.0756531495432</v>
      </c>
      <c r="X77" s="110">
        <v>922.76404675594267</v>
      </c>
      <c r="Y77" s="110">
        <v>16.487215557151973</v>
      </c>
      <c r="Z77" s="110">
        <v>939.25126231309468</v>
      </c>
      <c r="AA77" s="94">
        <v>4</v>
      </c>
      <c r="AB77" s="94">
        <v>4</v>
      </c>
    </row>
    <row r="78" spans="1:28" s="9" customFormat="1" ht="16.5">
      <c r="A78" s="84">
        <v>216</v>
      </c>
      <c r="B78" s="85" t="s">
        <v>91</v>
      </c>
      <c r="C78" s="110">
        <v>1186</v>
      </c>
      <c r="D78" s="86">
        <v>628.78530997191922</v>
      </c>
      <c r="E78" s="86">
        <v>401.2932285933955</v>
      </c>
      <c r="F78" s="86">
        <v>1030.0785385653148</v>
      </c>
      <c r="G78" s="86">
        <v>204.80192400405164</v>
      </c>
      <c r="H78" s="86">
        <v>1234.8804625693665</v>
      </c>
      <c r="I78" s="86">
        <v>-204.84232715008432</v>
      </c>
      <c r="J78" s="86">
        <v>1030.0381354192823</v>
      </c>
      <c r="K78" s="86">
        <f t="shared" si="1"/>
        <v>-54.916104182310846</v>
      </c>
      <c r="L78" s="94">
        <v>13</v>
      </c>
      <c r="M78" s="94">
        <v>13</v>
      </c>
      <c r="N78" s="15"/>
      <c r="O78" s="101">
        <v>216</v>
      </c>
      <c r="P78" s="49" t="s">
        <v>91</v>
      </c>
      <c r="Q78" s="87">
        <v>1217</v>
      </c>
      <c r="R78" s="110">
        <v>658.12268685993331</v>
      </c>
      <c r="S78" s="110">
        <v>444.89204556312973</v>
      </c>
      <c r="T78" s="110">
        <v>1103.0147324230629</v>
      </c>
      <c r="U78" s="110">
        <v>186.78183432861431</v>
      </c>
      <c r="V78" s="110">
        <v>1289.7965667516773</v>
      </c>
      <c r="W78" s="110">
        <v>-204.84232715008432</v>
      </c>
      <c r="X78" s="110">
        <v>1084.9542396015931</v>
      </c>
      <c r="Y78" s="110">
        <v>54.649109535066984</v>
      </c>
      <c r="Z78" s="110">
        <v>1139.6033491366602</v>
      </c>
      <c r="AA78" s="94">
        <v>13</v>
      </c>
      <c r="AB78" s="94">
        <v>13</v>
      </c>
    </row>
    <row r="79" spans="1:28" s="9" customFormat="1" ht="16.5">
      <c r="A79" s="84">
        <v>217</v>
      </c>
      <c r="B79" s="85" t="s">
        <v>92</v>
      </c>
      <c r="C79" s="110">
        <v>5264</v>
      </c>
      <c r="D79" s="86">
        <v>327.5124761460221</v>
      </c>
      <c r="E79" s="86">
        <v>536.061229853942</v>
      </c>
      <c r="F79" s="86">
        <v>863.57370599996409</v>
      </c>
      <c r="G79" s="86">
        <v>122.38474032809148</v>
      </c>
      <c r="H79" s="86">
        <v>985.95844632805552</v>
      </c>
      <c r="I79" s="86">
        <v>37.097834346504563</v>
      </c>
      <c r="J79" s="86">
        <v>1023.0562806745601</v>
      </c>
      <c r="K79" s="86">
        <f t="shared" si="1"/>
        <v>61.378076959278019</v>
      </c>
      <c r="L79" s="94">
        <v>16</v>
      </c>
      <c r="M79" s="94">
        <v>16</v>
      </c>
      <c r="N79" s="15"/>
      <c r="O79" s="101">
        <v>217</v>
      </c>
      <c r="P79" s="49" t="s">
        <v>92</v>
      </c>
      <c r="Q79" s="87">
        <v>5246</v>
      </c>
      <c r="R79" s="110">
        <v>285.06533406267425</v>
      </c>
      <c r="S79" s="110">
        <v>526.31272866630161</v>
      </c>
      <c r="T79" s="110">
        <v>811.37806272897592</v>
      </c>
      <c r="U79" s="110">
        <v>113.20230663980162</v>
      </c>
      <c r="V79" s="110">
        <v>924.5803693687775</v>
      </c>
      <c r="W79" s="110">
        <v>37.097834346504563</v>
      </c>
      <c r="X79" s="110">
        <v>961.67820371528205</v>
      </c>
      <c r="Y79" s="110">
        <v>-4.1376357436472357</v>
      </c>
      <c r="Z79" s="110">
        <v>957.5405679716348</v>
      </c>
      <c r="AA79" s="94">
        <v>16</v>
      </c>
      <c r="AB79" s="94">
        <v>16</v>
      </c>
    </row>
    <row r="80" spans="1:28" s="9" customFormat="1" ht="16.5">
      <c r="A80" s="84">
        <v>218</v>
      </c>
      <c r="B80" s="85" t="s">
        <v>93</v>
      </c>
      <c r="C80" s="110">
        <v>1159</v>
      </c>
      <c r="D80" s="86">
        <v>325.36595210094151</v>
      </c>
      <c r="E80" s="86">
        <v>648.59411883968528</v>
      </c>
      <c r="F80" s="86">
        <v>973.96007094062679</v>
      </c>
      <c r="G80" s="86">
        <v>229.27196617368259</v>
      </c>
      <c r="H80" s="86">
        <v>1203.2320371143094</v>
      </c>
      <c r="I80" s="86">
        <v>-219.72217428817947</v>
      </c>
      <c r="J80" s="86">
        <v>983.50986282612985</v>
      </c>
      <c r="K80" s="86">
        <f t="shared" si="1"/>
        <v>4.0960013501619414</v>
      </c>
      <c r="L80" s="94">
        <v>14</v>
      </c>
      <c r="M80" s="94">
        <v>14</v>
      </c>
      <c r="N80" s="15"/>
      <c r="O80" s="101">
        <v>218</v>
      </c>
      <c r="P80" s="49" t="s">
        <v>93</v>
      </c>
      <c r="Q80" s="87">
        <v>1188</v>
      </c>
      <c r="R80" s="110">
        <v>395.47481759180363</v>
      </c>
      <c r="S80" s="110">
        <v>593.73374032647678</v>
      </c>
      <c r="T80" s="110">
        <v>989.20855791828035</v>
      </c>
      <c r="U80" s="110">
        <v>209.927477845867</v>
      </c>
      <c r="V80" s="110">
        <v>1199.1360357641474</v>
      </c>
      <c r="W80" s="110">
        <v>-219.72217428817947</v>
      </c>
      <c r="X80" s="110">
        <v>979.41386147596791</v>
      </c>
      <c r="Y80" s="110">
        <v>-286.26461125000009</v>
      </c>
      <c r="Z80" s="110">
        <v>693.14925022596776</v>
      </c>
      <c r="AA80" s="94">
        <v>14</v>
      </c>
      <c r="AB80" s="94">
        <v>14</v>
      </c>
    </row>
    <row r="81" spans="1:28" s="9" customFormat="1" ht="16.5">
      <c r="A81" s="84">
        <v>224</v>
      </c>
      <c r="B81" s="85" t="s">
        <v>94</v>
      </c>
      <c r="C81" s="110">
        <v>8440</v>
      </c>
      <c r="D81" s="86">
        <v>306.9209323990105</v>
      </c>
      <c r="E81" s="86">
        <v>473.3993845358479</v>
      </c>
      <c r="F81" s="86">
        <v>780.3203169348584</v>
      </c>
      <c r="G81" s="86">
        <v>102.28050037328872</v>
      </c>
      <c r="H81" s="86">
        <v>882.60081730814716</v>
      </c>
      <c r="I81" s="86">
        <v>-50.602251184834124</v>
      </c>
      <c r="J81" s="86">
        <v>831.99856612331303</v>
      </c>
      <c r="K81" s="86">
        <f t="shared" si="1"/>
        <v>13.54152795226014</v>
      </c>
      <c r="L81" s="94">
        <v>1</v>
      </c>
      <c r="M81" s="95">
        <v>33</v>
      </c>
      <c r="N81" s="15"/>
      <c r="O81" s="101">
        <v>224</v>
      </c>
      <c r="P81" s="49" t="s">
        <v>94</v>
      </c>
      <c r="Q81" s="87">
        <v>8581</v>
      </c>
      <c r="R81" s="110">
        <v>342.27528477587185</v>
      </c>
      <c r="S81" s="110">
        <v>433.24550697852084</v>
      </c>
      <c r="T81" s="110">
        <v>775.52079175439269</v>
      </c>
      <c r="U81" s="110">
        <v>93.538497601494285</v>
      </c>
      <c r="V81" s="110">
        <v>869.05928935588702</v>
      </c>
      <c r="W81" s="110">
        <v>-50.602251184834124</v>
      </c>
      <c r="X81" s="110">
        <v>818.45703817105289</v>
      </c>
      <c r="Y81" s="110">
        <v>39.497601615715446</v>
      </c>
      <c r="Z81" s="110">
        <v>857.95463978676833</v>
      </c>
      <c r="AA81" s="94">
        <v>1</v>
      </c>
      <c r="AB81" s="95">
        <v>33</v>
      </c>
    </row>
    <row r="82" spans="1:28" s="9" customFormat="1" ht="16.5">
      <c r="A82" s="84">
        <v>226</v>
      </c>
      <c r="B82" s="85" t="s">
        <v>95</v>
      </c>
      <c r="C82" s="110">
        <v>3573</v>
      </c>
      <c r="D82" s="86">
        <v>362.28140222457995</v>
      </c>
      <c r="E82" s="86">
        <v>389.27349704313968</v>
      </c>
      <c r="F82" s="86">
        <v>751.55489926771963</v>
      </c>
      <c r="G82" s="86">
        <v>168.88886980432505</v>
      </c>
      <c r="H82" s="86">
        <v>920.44376907204469</v>
      </c>
      <c r="I82" s="86">
        <v>18.32633641197873</v>
      </c>
      <c r="J82" s="86">
        <v>938.77010548402336</v>
      </c>
      <c r="K82" s="86">
        <f t="shared" si="1"/>
        <v>-118.53197648637433</v>
      </c>
      <c r="L82" s="94">
        <v>13</v>
      </c>
      <c r="M82" s="94">
        <v>13</v>
      </c>
      <c r="N82" s="15"/>
      <c r="O82" s="101">
        <v>226</v>
      </c>
      <c r="P82" s="49" t="s">
        <v>95</v>
      </c>
      <c r="Q82" s="87">
        <v>3625</v>
      </c>
      <c r="R82" s="110">
        <v>412.50133292298398</v>
      </c>
      <c r="S82" s="110">
        <v>471.57381142978198</v>
      </c>
      <c r="T82" s="110">
        <v>884.07514435276596</v>
      </c>
      <c r="U82" s="110">
        <v>154.90060120565298</v>
      </c>
      <c r="V82" s="110">
        <v>1038.975745558419</v>
      </c>
      <c r="W82" s="110">
        <v>18.32633641197873</v>
      </c>
      <c r="X82" s="110">
        <v>1057.3020819703977</v>
      </c>
      <c r="Y82" s="110">
        <v>9.0310313778990441</v>
      </c>
      <c r="Z82" s="110">
        <v>1066.3331133482968</v>
      </c>
      <c r="AA82" s="94">
        <v>13</v>
      </c>
      <c r="AB82" s="94">
        <v>13</v>
      </c>
    </row>
    <row r="83" spans="1:28" s="9" customFormat="1" ht="16.5">
      <c r="A83" s="84">
        <v>230</v>
      </c>
      <c r="B83" s="85" t="s">
        <v>96</v>
      </c>
      <c r="C83" s="110">
        <v>2170</v>
      </c>
      <c r="D83" s="86">
        <v>364.18685325891664</v>
      </c>
      <c r="E83" s="86">
        <v>598.89832205445816</v>
      </c>
      <c r="F83" s="86">
        <v>963.08517531337475</v>
      </c>
      <c r="G83" s="86">
        <v>229.1699854367516</v>
      </c>
      <c r="H83" s="86">
        <v>1192.2551607501264</v>
      </c>
      <c r="I83" s="86">
        <v>-183.95760368663593</v>
      </c>
      <c r="J83" s="86">
        <v>1008.2975570634904</v>
      </c>
      <c r="K83" s="86">
        <f t="shared" si="1"/>
        <v>2.6030715059368958</v>
      </c>
      <c r="L83" s="94">
        <v>4</v>
      </c>
      <c r="M83" s="94">
        <v>4</v>
      </c>
      <c r="N83" s="15"/>
      <c r="O83" s="101">
        <v>230</v>
      </c>
      <c r="P83" s="49" t="s">
        <v>96</v>
      </c>
      <c r="Q83" s="87">
        <v>2216</v>
      </c>
      <c r="R83" s="110">
        <v>382.91278739489508</v>
      </c>
      <c r="S83" s="110">
        <v>594.25801435659321</v>
      </c>
      <c r="T83" s="110">
        <v>977.17080175148828</v>
      </c>
      <c r="U83" s="110">
        <v>212.48128749270117</v>
      </c>
      <c r="V83" s="110">
        <v>1189.6520892441895</v>
      </c>
      <c r="W83" s="110">
        <v>-183.95760368663593</v>
      </c>
      <c r="X83" s="110">
        <v>1005.6944855575535</v>
      </c>
      <c r="Y83" s="110">
        <v>36.799820982142855</v>
      </c>
      <c r="Z83" s="110">
        <v>1042.4943065396965</v>
      </c>
      <c r="AA83" s="94">
        <v>4</v>
      </c>
      <c r="AB83" s="94">
        <v>4</v>
      </c>
    </row>
    <row r="84" spans="1:28" s="9" customFormat="1" ht="16.5">
      <c r="A84" s="84">
        <v>231</v>
      </c>
      <c r="B84" s="85" t="s">
        <v>97</v>
      </c>
      <c r="C84" s="110">
        <v>1241</v>
      </c>
      <c r="D84" s="86">
        <v>-543.76776310587707</v>
      </c>
      <c r="E84" s="86">
        <v>-36.403723836539669</v>
      </c>
      <c r="F84" s="86">
        <v>-580.17148694241678</v>
      </c>
      <c r="G84" s="86">
        <v>123.34146173650717</v>
      </c>
      <c r="H84" s="86">
        <v>-456.83002520590958</v>
      </c>
      <c r="I84" s="86">
        <v>-11.537469782433522</v>
      </c>
      <c r="J84" s="86">
        <v>-468.36749498834308</v>
      </c>
      <c r="K84" s="86">
        <f t="shared" si="1"/>
        <v>245.18420766896361</v>
      </c>
      <c r="L84" s="94">
        <v>15</v>
      </c>
      <c r="M84" s="94">
        <v>15</v>
      </c>
      <c r="N84" s="15"/>
      <c r="O84" s="101">
        <v>231</v>
      </c>
      <c r="P84" s="49" t="s">
        <v>97</v>
      </c>
      <c r="Q84" s="87">
        <v>1208</v>
      </c>
      <c r="R84" s="110">
        <v>-782.43273269911106</v>
      </c>
      <c r="S84" s="110">
        <v>-34.796408529365493</v>
      </c>
      <c r="T84" s="110">
        <v>-817.22914122847658</v>
      </c>
      <c r="U84" s="110">
        <v>115.21490835360341</v>
      </c>
      <c r="V84" s="110">
        <v>-702.01423287487319</v>
      </c>
      <c r="W84" s="110">
        <v>-11.537469782433522</v>
      </c>
      <c r="X84" s="110">
        <v>-713.55170265730669</v>
      </c>
      <c r="Y84" s="110">
        <v>-168.09125278662424</v>
      </c>
      <c r="Z84" s="110">
        <v>-881.64295544393099</v>
      </c>
      <c r="AA84" s="94">
        <v>15</v>
      </c>
      <c r="AB84" s="94">
        <v>15</v>
      </c>
    </row>
    <row r="85" spans="1:28" s="9" customFormat="1" ht="16.5">
      <c r="A85" s="84">
        <v>232</v>
      </c>
      <c r="B85" s="85" t="s">
        <v>98</v>
      </c>
      <c r="C85" s="110">
        <v>12518</v>
      </c>
      <c r="D85" s="86">
        <v>309.43455937210933</v>
      </c>
      <c r="E85" s="86">
        <v>456.91089976823702</v>
      </c>
      <c r="F85" s="86">
        <v>766.34545914034629</v>
      </c>
      <c r="G85" s="86">
        <v>156.94798554569027</v>
      </c>
      <c r="H85" s="86">
        <v>923.29344468603654</v>
      </c>
      <c r="I85" s="86">
        <v>-22.866112797571496</v>
      </c>
      <c r="J85" s="86">
        <v>900.42733188846501</v>
      </c>
      <c r="K85" s="86">
        <f t="shared" si="1"/>
        <v>32.025872027445985</v>
      </c>
      <c r="L85" s="94">
        <v>14</v>
      </c>
      <c r="M85" s="94">
        <v>14</v>
      </c>
      <c r="N85" s="15"/>
      <c r="O85" s="101">
        <v>232</v>
      </c>
      <c r="P85" s="49" t="s">
        <v>98</v>
      </c>
      <c r="Q85" s="87">
        <v>12618</v>
      </c>
      <c r="R85" s="110">
        <v>327.03545559887482</v>
      </c>
      <c r="S85" s="110">
        <v>419.41040900199516</v>
      </c>
      <c r="T85" s="110">
        <v>746.44586460086998</v>
      </c>
      <c r="U85" s="110">
        <v>144.8217080577206</v>
      </c>
      <c r="V85" s="110">
        <v>891.26757265859055</v>
      </c>
      <c r="W85" s="110">
        <v>-22.866112797571496</v>
      </c>
      <c r="X85" s="110">
        <v>868.40145986101902</v>
      </c>
      <c r="Y85" s="110">
        <v>-4.7098472941176457</v>
      </c>
      <c r="Z85" s="110">
        <v>863.69161256690143</v>
      </c>
      <c r="AA85" s="94">
        <v>14</v>
      </c>
      <c r="AB85" s="94">
        <v>14</v>
      </c>
    </row>
    <row r="86" spans="1:28" s="9" customFormat="1" ht="16.5">
      <c r="A86" s="84">
        <v>233</v>
      </c>
      <c r="B86" s="85" t="s">
        <v>99</v>
      </c>
      <c r="C86" s="110">
        <v>15050</v>
      </c>
      <c r="D86" s="86">
        <v>429.8564198359033</v>
      </c>
      <c r="E86" s="86">
        <v>506.39812423411968</v>
      </c>
      <c r="F86" s="86">
        <v>936.25454407002303</v>
      </c>
      <c r="G86" s="86">
        <v>163.31973719905631</v>
      </c>
      <c r="H86" s="86">
        <v>1099.5742812690794</v>
      </c>
      <c r="I86" s="86">
        <v>13.020066445182724</v>
      </c>
      <c r="J86" s="86">
        <v>1112.5943477142621</v>
      </c>
      <c r="K86" s="86">
        <f t="shared" si="1"/>
        <v>62.399137097100493</v>
      </c>
      <c r="L86" s="94">
        <v>14</v>
      </c>
      <c r="M86" s="94">
        <v>14</v>
      </c>
      <c r="N86" s="15"/>
      <c r="O86" s="101">
        <v>233</v>
      </c>
      <c r="P86" s="49" t="s">
        <v>99</v>
      </c>
      <c r="Q86" s="87">
        <v>15165</v>
      </c>
      <c r="R86" s="110">
        <v>430.20479943868963</v>
      </c>
      <c r="S86" s="110">
        <v>455.2622556062467</v>
      </c>
      <c r="T86" s="110">
        <v>885.46705504493639</v>
      </c>
      <c r="U86" s="110">
        <v>151.70808912704246</v>
      </c>
      <c r="V86" s="110">
        <v>1037.1751441719789</v>
      </c>
      <c r="W86" s="110">
        <v>13.020066445182724</v>
      </c>
      <c r="X86" s="110">
        <v>1050.1952106171616</v>
      </c>
      <c r="Y86" s="110">
        <v>-4.7285985379729985</v>
      </c>
      <c r="Z86" s="110">
        <v>1045.4666120791885</v>
      </c>
      <c r="AA86" s="94">
        <v>14</v>
      </c>
      <c r="AB86" s="94">
        <v>14</v>
      </c>
    </row>
    <row r="87" spans="1:28" s="9" customFormat="1" ht="16.5">
      <c r="A87" s="84">
        <v>235</v>
      </c>
      <c r="B87" s="85" t="s">
        <v>100</v>
      </c>
      <c r="C87" s="110">
        <v>10253</v>
      </c>
      <c r="D87" s="86">
        <v>1923.3031815428149</v>
      </c>
      <c r="E87" s="86">
        <v>-165.44776907803529</v>
      </c>
      <c r="F87" s="86">
        <v>1757.8554124647796</v>
      </c>
      <c r="G87" s="86">
        <v>40.130359772215108</v>
      </c>
      <c r="H87" s="86">
        <v>1797.9857722369948</v>
      </c>
      <c r="I87" s="86">
        <v>334.54023212718226</v>
      </c>
      <c r="J87" s="86">
        <v>2132.526004364177</v>
      </c>
      <c r="K87" s="86">
        <f t="shared" si="1"/>
        <v>-46.288676456622852</v>
      </c>
      <c r="L87" s="94">
        <v>1</v>
      </c>
      <c r="M87" s="95">
        <v>33</v>
      </c>
      <c r="N87" s="15"/>
      <c r="O87" s="101">
        <v>235</v>
      </c>
      <c r="P87" s="49" t="s">
        <v>100</v>
      </c>
      <c r="Q87" s="87">
        <v>10270</v>
      </c>
      <c r="R87" s="110">
        <v>1945.9270691942304</v>
      </c>
      <c r="S87" s="110">
        <v>-147.15308524981876</v>
      </c>
      <c r="T87" s="110">
        <v>1798.7739839444116</v>
      </c>
      <c r="U87" s="110">
        <v>45.500464749205932</v>
      </c>
      <c r="V87" s="110">
        <v>1844.2744486936176</v>
      </c>
      <c r="W87" s="110">
        <v>334.54023212718226</v>
      </c>
      <c r="X87" s="110">
        <v>2178.8146808207998</v>
      </c>
      <c r="Y87" s="110">
        <v>232.87397380202259</v>
      </c>
      <c r="Z87" s="110">
        <v>2411.6886546228225</v>
      </c>
      <c r="AA87" s="94">
        <v>1</v>
      </c>
      <c r="AB87" s="95">
        <v>33</v>
      </c>
    </row>
    <row r="88" spans="1:28" s="9" customFormat="1" ht="16.5">
      <c r="A88" s="84">
        <v>236</v>
      </c>
      <c r="B88" s="85" t="s">
        <v>101</v>
      </c>
      <c r="C88" s="110">
        <v>4118</v>
      </c>
      <c r="D88" s="86">
        <v>522.28524472121705</v>
      </c>
      <c r="E88" s="86">
        <v>559.02565974771039</v>
      </c>
      <c r="F88" s="86">
        <v>1081.3109044689274</v>
      </c>
      <c r="G88" s="86">
        <v>134.70533697230857</v>
      </c>
      <c r="H88" s="86">
        <v>1216.0162414412359</v>
      </c>
      <c r="I88" s="86">
        <v>315.86206896551727</v>
      </c>
      <c r="J88" s="86">
        <v>1531.8783104067531</v>
      </c>
      <c r="K88" s="86">
        <f t="shared" si="1"/>
        <v>53.478587269327818</v>
      </c>
      <c r="L88" s="94">
        <v>16</v>
      </c>
      <c r="M88" s="94">
        <v>16</v>
      </c>
      <c r="N88" s="15"/>
      <c r="O88" s="101">
        <v>236</v>
      </c>
      <c r="P88" s="49" t="s">
        <v>101</v>
      </c>
      <c r="Q88" s="87">
        <v>4137</v>
      </c>
      <c r="R88" s="110">
        <v>501.33407594972914</v>
      </c>
      <c r="S88" s="110">
        <v>537.08016561839611</v>
      </c>
      <c r="T88" s="110">
        <v>1038.4142415681254</v>
      </c>
      <c r="U88" s="110">
        <v>124.12341260378271</v>
      </c>
      <c r="V88" s="110">
        <v>1162.5376541719081</v>
      </c>
      <c r="W88" s="110">
        <v>315.86206896551727</v>
      </c>
      <c r="X88" s="110">
        <v>1478.3997231374253</v>
      </c>
      <c r="Y88" s="110">
        <v>75.701546426869939</v>
      </c>
      <c r="Z88" s="110">
        <v>1554.1012695642953</v>
      </c>
      <c r="AA88" s="94">
        <v>16</v>
      </c>
      <c r="AB88" s="94">
        <v>16</v>
      </c>
    </row>
    <row r="89" spans="1:28" s="9" customFormat="1" ht="16.5">
      <c r="A89" s="84">
        <v>239</v>
      </c>
      <c r="B89" s="85" t="s">
        <v>102</v>
      </c>
      <c r="C89" s="110">
        <v>1985</v>
      </c>
      <c r="D89" s="86">
        <v>401.39618319882373</v>
      </c>
      <c r="E89" s="86">
        <v>-112.12116569682571</v>
      </c>
      <c r="F89" s="86">
        <v>289.27501750199804</v>
      </c>
      <c r="G89" s="86">
        <v>166.36557149504256</v>
      </c>
      <c r="H89" s="86">
        <v>455.6405889970406</v>
      </c>
      <c r="I89" s="86">
        <v>-239.45843828715365</v>
      </c>
      <c r="J89" s="86">
        <v>216.18215070988694</v>
      </c>
      <c r="K89" s="86">
        <f t="shared" si="1"/>
        <v>-153.48457898620464</v>
      </c>
      <c r="L89" s="94">
        <v>11</v>
      </c>
      <c r="M89" s="94">
        <v>11</v>
      </c>
      <c r="N89" s="15"/>
      <c r="O89" s="101">
        <v>239</v>
      </c>
      <c r="P89" s="49" t="s">
        <v>102</v>
      </c>
      <c r="Q89" s="87">
        <v>2035</v>
      </c>
      <c r="R89" s="110">
        <v>384.182071321173</v>
      </c>
      <c r="S89" s="110">
        <v>72.637964144820501</v>
      </c>
      <c r="T89" s="110">
        <v>456.8200354659935</v>
      </c>
      <c r="U89" s="110">
        <v>152.30513251725174</v>
      </c>
      <c r="V89" s="110">
        <v>609.12516798324521</v>
      </c>
      <c r="W89" s="110">
        <v>-239.45843828715365</v>
      </c>
      <c r="X89" s="110">
        <v>369.66672969609158</v>
      </c>
      <c r="Y89" s="110">
        <v>1.9264674223755511</v>
      </c>
      <c r="Z89" s="110">
        <v>371.59319711846712</v>
      </c>
      <c r="AA89" s="94">
        <v>11</v>
      </c>
      <c r="AB89" s="94">
        <v>11</v>
      </c>
    </row>
    <row r="90" spans="1:28" s="9" customFormat="1" ht="16.5">
      <c r="A90" s="84">
        <v>240</v>
      </c>
      <c r="B90" s="85" t="s">
        <v>103</v>
      </c>
      <c r="C90" s="110">
        <v>19402</v>
      </c>
      <c r="D90" s="86">
        <v>-357.17865983916045</v>
      </c>
      <c r="E90" s="86">
        <v>106.19747351298545</v>
      </c>
      <c r="F90" s="86">
        <v>-250.98118632617499</v>
      </c>
      <c r="G90" s="86">
        <v>101.08942822610356</v>
      </c>
      <c r="H90" s="86">
        <v>-149.89175810007143</v>
      </c>
      <c r="I90" s="86">
        <v>84.322956396247804</v>
      </c>
      <c r="J90" s="86">
        <v>-65.568801703823624</v>
      </c>
      <c r="K90" s="86">
        <f t="shared" si="1"/>
        <v>-82.900436908130615</v>
      </c>
      <c r="L90" s="94">
        <v>19</v>
      </c>
      <c r="M90" s="94">
        <v>19</v>
      </c>
      <c r="N90" s="15"/>
      <c r="O90" s="101">
        <v>240</v>
      </c>
      <c r="P90" s="49" t="s">
        <v>103</v>
      </c>
      <c r="Q90" s="87">
        <v>19371</v>
      </c>
      <c r="R90" s="110">
        <v>-362.18599143273605</v>
      </c>
      <c r="S90" s="110">
        <v>201.9479022484006</v>
      </c>
      <c r="T90" s="110">
        <v>-160.23808918433545</v>
      </c>
      <c r="U90" s="110">
        <v>93.246767992394638</v>
      </c>
      <c r="V90" s="110">
        <v>-66.991321191940813</v>
      </c>
      <c r="W90" s="110">
        <v>84.322956396247804</v>
      </c>
      <c r="X90" s="110">
        <v>17.331635204306991</v>
      </c>
      <c r="Y90" s="110">
        <v>-10.251028596338267</v>
      </c>
      <c r="Z90" s="110">
        <v>7.0806066079687238</v>
      </c>
      <c r="AA90" s="94">
        <v>19</v>
      </c>
      <c r="AB90" s="94">
        <v>19</v>
      </c>
    </row>
    <row r="91" spans="1:28" s="9" customFormat="1" ht="16.5">
      <c r="A91" s="84">
        <v>241</v>
      </c>
      <c r="B91" s="85" t="s">
        <v>104</v>
      </c>
      <c r="C91" s="110">
        <v>7604</v>
      </c>
      <c r="D91" s="86">
        <v>19.027962235718558</v>
      </c>
      <c r="E91" s="86">
        <v>185.50975621110791</v>
      </c>
      <c r="F91" s="86">
        <v>204.53771844682646</v>
      </c>
      <c r="G91" s="86">
        <v>72.848283065516213</v>
      </c>
      <c r="H91" s="86">
        <v>277.38600151234266</v>
      </c>
      <c r="I91" s="86">
        <v>-48.425170962651237</v>
      </c>
      <c r="J91" s="86">
        <v>228.96083054969142</v>
      </c>
      <c r="K91" s="86">
        <f t="shared" si="1"/>
        <v>-8.1026487708107879</v>
      </c>
      <c r="L91" s="94">
        <v>19</v>
      </c>
      <c r="M91" s="94">
        <v>19</v>
      </c>
      <c r="N91" s="15"/>
      <c r="O91" s="101">
        <v>241</v>
      </c>
      <c r="P91" s="49" t="s">
        <v>104</v>
      </c>
      <c r="Q91" s="87">
        <v>7691</v>
      </c>
      <c r="R91" s="110">
        <v>13.980066476114279</v>
      </c>
      <c r="S91" s="110">
        <v>205.27079060824613</v>
      </c>
      <c r="T91" s="110">
        <v>219.2508570843604</v>
      </c>
      <c r="U91" s="110">
        <v>66.237793198793057</v>
      </c>
      <c r="V91" s="110">
        <v>285.48865028315345</v>
      </c>
      <c r="W91" s="110">
        <v>-48.425170962651237</v>
      </c>
      <c r="X91" s="110">
        <v>237.06347932050221</v>
      </c>
      <c r="Y91" s="110">
        <v>23.567919958821257</v>
      </c>
      <c r="Z91" s="110">
        <v>260.63139927932349</v>
      </c>
      <c r="AA91" s="94">
        <v>19</v>
      </c>
      <c r="AB91" s="94">
        <v>19</v>
      </c>
    </row>
    <row r="92" spans="1:28" s="9" customFormat="1" ht="16.5">
      <c r="A92" s="84">
        <v>244</v>
      </c>
      <c r="B92" s="85" t="s">
        <v>105</v>
      </c>
      <c r="C92" s="110">
        <v>19657</v>
      </c>
      <c r="D92" s="86">
        <v>999.1558040691782</v>
      </c>
      <c r="E92" s="86">
        <v>167.7749314448028</v>
      </c>
      <c r="F92" s="86">
        <v>1166.9307355139811</v>
      </c>
      <c r="G92" s="86">
        <v>27.337761542831242</v>
      </c>
      <c r="H92" s="86">
        <v>1194.2684970568123</v>
      </c>
      <c r="I92" s="86">
        <v>17.14554611588747</v>
      </c>
      <c r="J92" s="86">
        <v>1211.4140431726998</v>
      </c>
      <c r="K92" s="86">
        <f t="shared" si="1"/>
        <v>14.909204322912728</v>
      </c>
      <c r="L92" s="94">
        <v>17</v>
      </c>
      <c r="M92" s="94">
        <v>17</v>
      </c>
      <c r="N92" s="15"/>
      <c r="O92" s="101">
        <v>244</v>
      </c>
      <c r="P92" s="49" t="s">
        <v>105</v>
      </c>
      <c r="Q92" s="87">
        <v>19514</v>
      </c>
      <c r="R92" s="110">
        <v>980.97253834137052</v>
      </c>
      <c r="S92" s="110">
        <v>173.79978328560111</v>
      </c>
      <c r="T92" s="110">
        <v>1154.7723216269717</v>
      </c>
      <c r="U92" s="110">
        <v>24.586971106927791</v>
      </c>
      <c r="V92" s="110">
        <v>1179.3592927338996</v>
      </c>
      <c r="W92" s="110">
        <v>17.14554611588747</v>
      </c>
      <c r="X92" s="110">
        <v>1196.5048388497871</v>
      </c>
      <c r="Y92" s="110">
        <v>5.9797392222798038</v>
      </c>
      <c r="Z92" s="110">
        <v>1202.4845780720668</v>
      </c>
      <c r="AA92" s="94">
        <v>17</v>
      </c>
      <c r="AB92" s="94">
        <v>17</v>
      </c>
    </row>
    <row r="93" spans="1:28" s="9" customFormat="1" ht="16.5">
      <c r="A93" s="84">
        <v>245</v>
      </c>
      <c r="B93" s="85" t="s">
        <v>106</v>
      </c>
      <c r="C93" s="110">
        <v>38461</v>
      </c>
      <c r="D93" s="86">
        <v>517.57838605020345</v>
      </c>
      <c r="E93" s="86">
        <v>83.571645341349736</v>
      </c>
      <c r="F93" s="86">
        <v>601.15003139155317</v>
      </c>
      <c r="G93" s="86">
        <v>72.115025054029161</v>
      </c>
      <c r="H93" s="86">
        <v>673.26505644558233</v>
      </c>
      <c r="I93" s="86">
        <v>-83.703595850341898</v>
      </c>
      <c r="J93" s="86">
        <v>589.56146059524042</v>
      </c>
      <c r="K93" s="86">
        <f t="shared" si="1"/>
        <v>93.095476268468019</v>
      </c>
      <c r="L93" s="94">
        <v>1</v>
      </c>
      <c r="M93" s="95">
        <v>32</v>
      </c>
      <c r="N93" s="15"/>
      <c r="O93" s="101">
        <v>245</v>
      </c>
      <c r="P93" s="49" t="s">
        <v>106</v>
      </c>
      <c r="Q93" s="87">
        <v>38211</v>
      </c>
      <c r="R93" s="110">
        <v>484.61790006657941</v>
      </c>
      <c r="S93" s="110">
        <v>26.030984185153038</v>
      </c>
      <c r="T93" s="110">
        <v>510.64888425173245</v>
      </c>
      <c r="U93" s="110">
        <v>69.520695925381872</v>
      </c>
      <c r="V93" s="110">
        <v>580.16958017711431</v>
      </c>
      <c r="W93" s="110">
        <v>-83.703595850341898</v>
      </c>
      <c r="X93" s="110">
        <v>496.4659843267724</v>
      </c>
      <c r="Y93" s="110">
        <v>-33.848726248009335</v>
      </c>
      <c r="Z93" s="110">
        <v>462.61725807876309</v>
      </c>
      <c r="AA93" s="94">
        <v>1</v>
      </c>
      <c r="AB93" s="95">
        <v>32</v>
      </c>
    </row>
    <row r="94" spans="1:28" s="9" customFormat="1" ht="16.5">
      <c r="A94" s="84">
        <v>249</v>
      </c>
      <c r="B94" s="85" t="s">
        <v>107</v>
      </c>
      <c r="C94" s="110">
        <v>9128</v>
      </c>
      <c r="D94" s="86">
        <v>357.02383250035194</v>
      </c>
      <c r="E94" s="86">
        <v>377.08831422905342</v>
      </c>
      <c r="F94" s="86">
        <v>734.11214672940537</v>
      </c>
      <c r="G94" s="86">
        <v>119.60554348504051</v>
      </c>
      <c r="H94" s="86">
        <v>853.71769021444584</v>
      </c>
      <c r="I94" s="86">
        <v>54.780346187554777</v>
      </c>
      <c r="J94" s="86">
        <v>908.49803640200059</v>
      </c>
      <c r="K94" s="86">
        <f t="shared" si="1"/>
        <v>23.632505789558763</v>
      </c>
      <c r="L94" s="94">
        <v>13</v>
      </c>
      <c r="M94" s="94">
        <v>13</v>
      </c>
      <c r="N94" s="15"/>
      <c r="O94" s="101">
        <v>249</v>
      </c>
      <c r="P94" s="49" t="s">
        <v>107</v>
      </c>
      <c r="Q94" s="87">
        <v>9184</v>
      </c>
      <c r="R94" s="110">
        <v>371.2807790517424</v>
      </c>
      <c r="S94" s="110">
        <v>349.38954489293081</v>
      </c>
      <c r="T94" s="110">
        <v>720.67032394467321</v>
      </c>
      <c r="U94" s="110">
        <v>109.41486048021385</v>
      </c>
      <c r="V94" s="110">
        <v>830.08518442488707</v>
      </c>
      <c r="W94" s="110">
        <v>54.780346187554777</v>
      </c>
      <c r="X94" s="110">
        <v>884.86553061244183</v>
      </c>
      <c r="Y94" s="110">
        <v>-4.2666265081081072</v>
      </c>
      <c r="Z94" s="110">
        <v>880.59890410433377</v>
      </c>
      <c r="AA94" s="94">
        <v>13</v>
      </c>
      <c r="AB94" s="94">
        <v>13</v>
      </c>
    </row>
    <row r="95" spans="1:28" s="9" customFormat="1" ht="16.5">
      <c r="A95" s="84">
        <v>250</v>
      </c>
      <c r="B95" s="85" t="s">
        <v>108</v>
      </c>
      <c r="C95" s="110">
        <v>1703</v>
      </c>
      <c r="D95" s="86">
        <v>238.8095317274705</v>
      </c>
      <c r="E95" s="86">
        <v>482.39858616051305</v>
      </c>
      <c r="F95" s="86">
        <v>721.20811788798358</v>
      </c>
      <c r="G95" s="86">
        <v>206.0906702565496</v>
      </c>
      <c r="H95" s="86">
        <v>927.29878814453321</v>
      </c>
      <c r="I95" s="86">
        <v>-227.73576042278333</v>
      </c>
      <c r="J95" s="86">
        <v>699.5630277217499</v>
      </c>
      <c r="K95" s="86">
        <f t="shared" si="1"/>
        <v>99.034015337691812</v>
      </c>
      <c r="L95" s="94">
        <v>6</v>
      </c>
      <c r="M95" s="94">
        <v>6</v>
      </c>
      <c r="N95" s="15"/>
      <c r="O95" s="101">
        <v>250</v>
      </c>
      <c r="P95" s="49" t="s">
        <v>108</v>
      </c>
      <c r="Q95" s="87">
        <v>1749</v>
      </c>
      <c r="R95" s="110">
        <v>161.99361207247097</v>
      </c>
      <c r="S95" s="110">
        <v>477.62896507591012</v>
      </c>
      <c r="T95" s="110">
        <v>639.62257714838108</v>
      </c>
      <c r="U95" s="110">
        <v>188.64219565846028</v>
      </c>
      <c r="V95" s="110">
        <v>828.26477280684139</v>
      </c>
      <c r="W95" s="110">
        <v>-227.73576042278333</v>
      </c>
      <c r="X95" s="110">
        <v>600.52901238405809</v>
      </c>
      <c r="Y95" s="110">
        <v>25.898014116318461</v>
      </c>
      <c r="Z95" s="110">
        <v>626.42702650037654</v>
      </c>
      <c r="AA95" s="94">
        <v>6</v>
      </c>
      <c r="AB95" s="94">
        <v>6</v>
      </c>
    </row>
    <row r="96" spans="1:28" s="9" customFormat="1" ht="16.5">
      <c r="A96" s="84">
        <v>256</v>
      </c>
      <c r="B96" s="85" t="s">
        <v>109</v>
      </c>
      <c r="C96" s="110">
        <v>1492</v>
      </c>
      <c r="D96" s="86">
        <v>549.55434997068278</v>
      </c>
      <c r="E96" s="86">
        <v>673.62938701644862</v>
      </c>
      <c r="F96" s="86">
        <v>1223.1837369871314</v>
      </c>
      <c r="G96" s="86">
        <v>180.70513378306947</v>
      </c>
      <c r="H96" s="86">
        <v>1403.8888707702008</v>
      </c>
      <c r="I96" s="86">
        <v>372.85924932975871</v>
      </c>
      <c r="J96" s="86">
        <v>1776.7481200999596</v>
      </c>
      <c r="K96" s="86">
        <f t="shared" si="1"/>
        <v>48.734692019272188</v>
      </c>
      <c r="L96" s="94">
        <v>13</v>
      </c>
      <c r="M96" s="94">
        <v>13</v>
      </c>
      <c r="N96" s="15"/>
      <c r="O96" s="101">
        <v>256</v>
      </c>
      <c r="P96" s="49" t="s">
        <v>109</v>
      </c>
      <c r="Q96" s="87">
        <v>1523</v>
      </c>
      <c r="R96" s="110">
        <v>574.53142770037698</v>
      </c>
      <c r="S96" s="110">
        <v>615.06589253744517</v>
      </c>
      <c r="T96" s="110">
        <v>1189.5973202378223</v>
      </c>
      <c r="U96" s="110">
        <v>165.55685851310645</v>
      </c>
      <c r="V96" s="110">
        <v>1355.1541787509286</v>
      </c>
      <c r="W96" s="110">
        <v>372.85924932975871</v>
      </c>
      <c r="X96" s="110">
        <v>1728.0134280806874</v>
      </c>
      <c r="Y96" s="110">
        <v>80.226436936936935</v>
      </c>
      <c r="Z96" s="110">
        <v>1808.2398650176244</v>
      </c>
      <c r="AA96" s="94">
        <v>13</v>
      </c>
      <c r="AB96" s="94">
        <v>13</v>
      </c>
    </row>
    <row r="97" spans="1:28" s="9" customFormat="1" ht="16.5">
      <c r="A97" s="84">
        <v>257</v>
      </c>
      <c r="B97" s="85" t="s">
        <v>110</v>
      </c>
      <c r="C97" s="110">
        <v>41635</v>
      </c>
      <c r="D97" s="86">
        <v>966.40093537288578</v>
      </c>
      <c r="E97" s="86">
        <v>-23.675393954407109</v>
      </c>
      <c r="F97" s="86">
        <v>942.72554141847866</v>
      </c>
      <c r="G97" s="86">
        <v>59.85983466482574</v>
      </c>
      <c r="H97" s="86">
        <v>1002.5853760833044</v>
      </c>
      <c r="I97" s="86">
        <v>-54.930323045514591</v>
      </c>
      <c r="J97" s="86">
        <v>947.6550530377898</v>
      </c>
      <c r="K97" s="86">
        <f t="shared" si="1"/>
        <v>-1.2871044401131257</v>
      </c>
      <c r="L97" s="94">
        <v>1</v>
      </c>
      <c r="M97" s="95">
        <v>33</v>
      </c>
      <c r="N97" s="15"/>
      <c r="O97" s="101">
        <v>257</v>
      </c>
      <c r="P97" s="49" t="s">
        <v>110</v>
      </c>
      <c r="Q97" s="87">
        <v>41154</v>
      </c>
      <c r="R97" s="110">
        <v>969.40636114715107</v>
      </c>
      <c r="S97" s="110">
        <v>-26.0538775497918</v>
      </c>
      <c r="T97" s="110">
        <v>943.35248359735931</v>
      </c>
      <c r="U97" s="110">
        <v>60.519996926058184</v>
      </c>
      <c r="V97" s="110">
        <v>1003.8724805234175</v>
      </c>
      <c r="W97" s="110">
        <v>-54.930323045514591</v>
      </c>
      <c r="X97" s="110">
        <v>948.94215747790292</v>
      </c>
      <c r="Y97" s="110">
        <v>-14.281389713668291</v>
      </c>
      <c r="Z97" s="110">
        <v>934.66076776423461</v>
      </c>
      <c r="AA97" s="94">
        <v>1</v>
      </c>
      <c r="AB97" s="95">
        <v>33</v>
      </c>
    </row>
    <row r="98" spans="1:28" s="9" customFormat="1" ht="16.5">
      <c r="A98" s="84">
        <v>260</v>
      </c>
      <c r="B98" s="85" t="s">
        <v>111</v>
      </c>
      <c r="C98" s="110">
        <v>9566</v>
      </c>
      <c r="D98" s="86">
        <v>689.71324464347458</v>
      </c>
      <c r="E98" s="86">
        <v>592.56360934742202</v>
      </c>
      <c r="F98" s="86">
        <v>1282.2768539908966</v>
      </c>
      <c r="G98" s="86">
        <v>178.43506326060773</v>
      </c>
      <c r="H98" s="86">
        <v>1460.7119172515042</v>
      </c>
      <c r="I98" s="86">
        <v>25.523207192138823</v>
      </c>
      <c r="J98" s="86">
        <v>1486.2351244436431</v>
      </c>
      <c r="K98" s="86">
        <f t="shared" si="1"/>
        <v>18.837766527544318</v>
      </c>
      <c r="L98" s="94">
        <v>12</v>
      </c>
      <c r="M98" s="94">
        <v>12</v>
      </c>
      <c r="N98" s="15"/>
      <c r="O98" s="101">
        <v>260</v>
      </c>
      <c r="P98" s="49" t="s">
        <v>111</v>
      </c>
      <c r="Q98" s="87">
        <v>9689</v>
      </c>
      <c r="R98" s="110">
        <v>711.93246432419392</v>
      </c>
      <c r="S98" s="110">
        <v>563.84707083851197</v>
      </c>
      <c r="T98" s="110">
        <v>1275.779535162706</v>
      </c>
      <c r="U98" s="110">
        <v>166.09461556125393</v>
      </c>
      <c r="V98" s="110">
        <v>1441.8741507239599</v>
      </c>
      <c r="W98" s="110">
        <v>25.523207192138823</v>
      </c>
      <c r="X98" s="110">
        <v>1467.3973579160988</v>
      </c>
      <c r="Y98" s="110">
        <v>-4.5127192865220547</v>
      </c>
      <c r="Z98" s="110">
        <v>1462.8846386295768</v>
      </c>
      <c r="AA98" s="94">
        <v>12</v>
      </c>
      <c r="AB98" s="94">
        <v>12</v>
      </c>
    </row>
    <row r="99" spans="1:28" s="9" customFormat="1" ht="16.5">
      <c r="A99" s="84">
        <v>261</v>
      </c>
      <c r="B99" s="85" t="s">
        <v>112</v>
      </c>
      <c r="C99" s="110">
        <v>6837</v>
      </c>
      <c r="D99" s="86">
        <v>1781.413649492524</v>
      </c>
      <c r="E99" s="86">
        <v>-79.269953096470502</v>
      </c>
      <c r="F99" s="86">
        <v>1702.1436963960534</v>
      </c>
      <c r="G99" s="86">
        <v>122.60173949258136</v>
      </c>
      <c r="H99" s="86">
        <v>1824.7454358886348</v>
      </c>
      <c r="I99" s="86">
        <v>52.299400321778556</v>
      </c>
      <c r="J99" s="86">
        <v>1877.0448362104135</v>
      </c>
      <c r="K99" s="86">
        <f t="shared" si="1"/>
        <v>-29.322394861475686</v>
      </c>
      <c r="L99" s="94">
        <v>19</v>
      </c>
      <c r="M99" s="94">
        <v>19</v>
      </c>
      <c r="N99" s="15"/>
      <c r="O99" s="101">
        <v>261</v>
      </c>
      <c r="P99" s="49" t="s">
        <v>112</v>
      </c>
      <c r="Q99" s="87">
        <v>6822</v>
      </c>
      <c r="R99" s="110">
        <v>1815.5680464974375</v>
      </c>
      <c r="S99" s="110">
        <v>-76.929691606423603</v>
      </c>
      <c r="T99" s="110">
        <v>1738.6383548910139</v>
      </c>
      <c r="U99" s="110">
        <v>115.42947585909648</v>
      </c>
      <c r="V99" s="110">
        <v>1854.0678307501105</v>
      </c>
      <c r="W99" s="110">
        <v>52.299400321778556</v>
      </c>
      <c r="X99" s="110">
        <v>1906.3672310718891</v>
      </c>
      <c r="Y99" s="110">
        <v>-4.6664086936869102</v>
      </c>
      <c r="Z99" s="110">
        <v>1901.7008223782022</v>
      </c>
      <c r="AA99" s="94">
        <v>19</v>
      </c>
      <c r="AB99" s="94">
        <v>19</v>
      </c>
    </row>
    <row r="100" spans="1:28" s="9" customFormat="1" ht="16.5">
      <c r="A100" s="84">
        <v>263</v>
      </c>
      <c r="B100" s="85" t="s">
        <v>113</v>
      </c>
      <c r="C100" s="110">
        <v>7354</v>
      </c>
      <c r="D100" s="86">
        <v>540.95842551759313</v>
      </c>
      <c r="E100" s="86">
        <v>657.36921158991504</v>
      </c>
      <c r="F100" s="86">
        <v>1198.3276371075081</v>
      </c>
      <c r="G100" s="86">
        <v>188.52246938587584</v>
      </c>
      <c r="H100" s="86">
        <v>1386.8501064933839</v>
      </c>
      <c r="I100" s="86">
        <v>-49.426570573837367</v>
      </c>
      <c r="J100" s="86">
        <v>1337.4235359195466</v>
      </c>
      <c r="K100" s="86">
        <f t="shared" si="1"/>
        <v>50.697231056416967</v>
      </c>
      <c r="L100" s="94">
        <v>11</v>
      </c>
      <c r="M100" s="94">
        <v>11</v>
      </c>
      <c r="N100" s="15"/>
      <c r="O100" s="101">
        <v>263</v>
      </c>
      <c r="P100" s="49" t="s">
        <v>113</v>
      </c>
      <c r="Q100" s="87">
        <v>7475</v>
      </c>
      <c r="R100" s="110">
        <v>535.27650625363617</v>
      </c>
      <c r="S100" s="110">
        <v>627.2222219012873</v>
      </c>
      <c r="T100" s="110">
        <v>1162.4987281549234</v>
      </c>
      <c r="U100" s="110">
        <v>173.65414728204362</v>
      </c>
      <c r="V100" s="110">
        <v>1336.152875436967</v>
      </c>
      <c r="W100" s="110">
        <v>-49.426570573837367</v>
      </c>
      <c r="X100" s="110">
        <v>1286.7263048631296</v>
      </c>
      <c r="Y100" s="110">
        <v>23.672032776095826</v>
      </c>
      <c r="Z100" s="110">
        <v>1310.3983376392255</v>
      </c>
      <c r="AA100" s="94">
        <v>11</v>
      </c>
      <c r="AB100" s="94">
        <v>11</v>
      </c>
    </row>
    <row r="101" spans="1:28" s="9" customFormat="1" ht="16.5">
      <c r="A101" s="84">
        <v>265</v>
      </c>
      <c r="B101" s="85" t="s">
        <v>114</v>
      </c>
      <c r="C101" s="110">
        <v>1011</v>
      </c>
      <c r="D101" s="86">
        <v>1234.312257725556</v>
      </c>
      <c r="E101" s="86">
        <v>421.00247580175528</v>
      </c>
      <c r="F101" s="86">
        <v>1655.3147335273113</v>
      </c>
      <c r="G101" s="86">
        <v>187.22106910880569</v>
      </c>
      <c r="H101" s="86">
        <v>1842.5358026361171</v>
      </c>
      <c r="I101" s="86">
        <v>-269.27794263105835</v>
      </c>
      <c r="J101" s="86">
        <v>1573.2578600050588</v>
      </c>
      <c r="K101" s="86">
        <f t="shared" si="1"/>
        <v>-98.285905958933199</v>
      </c>
      <c r="L101" s="94">
        <v>13</v>
      </c>
      <c r="M101" s="94">
        <v>13</v>
      </c>
      <c r="N101" s="15"/>
      <c r="O101" s="101">
        <v>265</v>
      </c>
      <c r="P101" s="49" t="s">
        <v>114</v>
      </c>
      <c r="Q101" s="87">
        <v>1035</v>
      </c>
      <c r="R101" s="110">
        <v>1354.3908041977472</v>
      </c>
      <c r="S101" s="110">
        <v>416.32564780876078</v>
      </c>
      <c r="T101" s="110">
        <v>1770.716452006508</v>
      </c>
      <c r="U101" s="110">
        <v>170.1052565885422</v>
      </c>
      <c r="V101" s="110">
        <v>1940.8217085950503</v>
      </c>
      <c r="W101" s="110">
        <v>-269.27794263105835</v>
      </c>
      <c r="X101" s="110">
        <v>1671.543765963992</v>
      </c>
      <c r="Y101" s="110">
        <v>-77.028909774436102</v>
      </c>
      <c r="Z101" s="110">
        <v>1594.5148561895558</v>
      </c>
      <c r="AA101" s="94">
        <v>13</v>
      </c>
      <c r="AB101" s="94">
        <v>13</v>
      </c>
    </row>
    <row r="102" spans="1:28" s="9" customFormat="1" ht="16.5">
      <c r="A102" s="84">
        <v>271</v>
      </c>
      <c r="B102" s="85" t="s">
        <v>115</v>
      </c>
      <c r="C102" s="110">
        <v>6668</v>
      </c>
      <c r="D102" s="86">
        <v>-76.514533116374793</v>
      </c>
      <c r="E102" s="86">
        <v>488.7340598231803</v>
      </c>
      <c r="F102" s="86">
        <v>412.21952670680548</v>
      </c>
      <c r="G102" s="86">
        <v>147.59081477266767</v>
      </c>
      <c r="H102" s="86">
        <v>559.81034147947321</v>
      </c>
      <c r="I102" s="86">
        <v>-37.294091181763648</v>
      </c>
      <c r="J102" s="86">
        <v>522.51625029770958</v>
      </c>
      <c r="K102" s="86">
        <f t="shared" si="1"/>
        <v>19.437623827620428</v>
      </c>
      <c r="L102" s="94">
        <v>4</v>
      </c>
      <c r="M102" s="94">
        <v>4</v>
      </c>
      <c r="N102" s="15"/>
      <c r="O102" s="101">
        <v>271</v>
      </c>
      <c r="P102" s="49" t="s">
        <v>115</v>
      </c>
      <c r="Q102" s="87">
        <v>6766</v>
      </c>
      <c r="R102" s="110">
        <v>-59.183658472413491</v>
      </c>
      <c r="S102" s="110">
        <v>464.17818167575672</v>
      </c>
      <c r="T102" s="110">
        <v>404.99452320334325</v>
      </c>
      <c r="U102" s="110">
        <v>135.3781944485095</v>
      </c>
      <c r="V102" s="110">
        <v>540.37271765185278</v>
      </c>
      <c r="W102" s="110">
        <v>-37.294091181763648</v>
      </c>
      <c r="X102" s="110">
        <v>503.07862647008915</v>
      </c>
      <c r="Y102" s="110">
        <v>2.9871807605389118</v>
      </c>
      <c r="Z102" s="110">
        <v>506.06580723062808</v>
      </c>
      <c r="AA102" s="94">
        <v>4</v>
      </c>
      <c r="AB102" s="94">
        <v>4</v>
      </c>
    </row>
    <row r="103" spans="1:28" s="9" customFormat="1" ht="16.5">
      <c r="A103" s="84">
        <v>272</v>
      </c>
      <c r="B103" s="85" t="s">
        <v>116</v>
      </c>
      <c r="C103" s="110">
        <v>48367</v>
      </c>
      <c r="D103" s="86">
        <v>390.78572054467003</v>
      </c>
      <c r="E103" s="86">
        <v>256.913151294165</v>
      </c>
      <c r="F103" s="86">
        <v>647.69887183883498</v>
      </c>
      <c r="G103" s="86">
        <v>86.621726858438521</v>
      </c>
      <c r="H103" s="86">
        <v>734.32059869727345</v>
      </c>
      <c r="I103" s="86">
        <v>16.336489755411748</v>
      </c>
      <c r="J103" s="86">
        <v>750.65708845268523</v>
      </c>
      <c r="K103" s="86">
        <f t="shared" si="1"/>
        <v>92.825539823862869</v>
      </c>
      <c r="L103" s="94">
        <v>16</v>
      </c>
      <c r="M103" s="94">
        <v>16</v>
      </c>
      <c r="N103" s="15"/>
      <c r="O103" s="101">
        <v>272</v>
      </c>
      <c r="P103" s="49" t="s">
        <v>116</v>
      </c>
      <c r="Q103" s="87">
        <v>48295</v>
      </c>
      <c r="R103" s="110">
        <v>357.57285456638891</v>
      </c>
      <c r="S103" s="110">
        <v>204.16056801661043</v>
      </c>
      <c r="T103" s="110">
        <v>561.73342258299931</v>
      </c>
      <c r="U103" s="110">
        <v>79.761636290411246</v>
      </c>
      <c r="V103" s="110">
        <v>641.49505887341058</v>
      </c>
      <c r="W103" s="110">
        <v>16.336489755411748</v>
      </c>
      <c r="X103" s="110">
        <v>657.83154862882236</v>
      </c>
      <c r="Y103" s="110">
        <v>0.34966013623297226</v>
      </c>
      <c r="Z103" s="110">
        <v>658.18120876505532</v>
      </c>
      <c r="AA103" s="94">
        <v>16</v>
      </c>
      <c r="AB103" s="94">
        <v>16</v>
      </c>
    </row>
    <row r="104" spans="1:28" s="9" customFormat="1" ht="16.5">
      <c r="A104" s="84">
        <v>273</v>
      </c>
      <c r="B104" s="85" t="s">
        <v>117</v>
      </c>
      <c r="C104" s="110">
        <v>3987</v>
      </c>
      <c r="D104" s="86">
        <v>1229.7370671872807</v>
      </c>
      <c r="E104" s="86">
        <v>26.243674840835695</v>
      </c>
      <c r="F104" s="86">
        <v>1255.9807420281163</v>
      </c>
      <c r="G104" s="86">
        <v>114.95120333145366</v>
      </c>
      <c r="H104" s="86">
        <v>1370.9319453595699</v>
      </c>
      <c r="I104" s="86">
        <v>-48.487835465262101</v>
      </c>
      <c r="J104" s="86">
        <v>1322.4441098943078</v>
      </c>
      <c r="K104" s="86">
        <f t="shared" si="1"/>
        <v>15.431087597082296</v>
      </c>
      <c r="L104" s="94">
        <v>19</v>
      </c>
      <c r="M104" s="94">
        <v>19</v>
      </c>
      <c r="N104" s="15"/>
      <c r="O104" s="101">
        <v>273</v>
      </c>
      <c r="P104" s="49" t="s">
        <v>117</v>
      </c>
      <c r="Q104" s="87">
        <v>4011</v>
      </c>
      <c r="R104" s="110">
        <v>1189.3216260299882</v>
      </c>
      <c r="S104" s="110">
        <v>60.202402908028084</v>
      </c>
      <c r="T104" s="110">
        <v>1249.5240289380163</v>
      </c>
      <c r="U104" s="110">
        <v>105.97682882447144</v>
      </c>
      <c r="V104" s="110">
        <v>1355.5008577624876</v>
      </c>
      <c r="W104" s="110">
        <v>-48.487835465262101</v>
      </c>
      <c r="X104" s="110">
        <v>1307.0130222972255</v>
      </c>
      <c r="Y104" s="110">
        <v>45.218653388347093</v>
      </c>
      <c r="Z104" s="110">
        <v>1352.2316756855726</v>
      </c>
      <c r="AA104" s="94">
        <v>19</v>
      </c>
      <c r="AB104" s="94">
        <v>19</v>
      </c>
    </row>
    <row r="105" spans="1:28" s="9" customFormat="1" ht="16.5">
      <c r="A105" s="84">
        <v>275</v>
      </c>
      <c r="B105" s="85" t="s">
        <v>118</v>
      </c>
      <c r="C105" s="110">
        <v>2441</v>
      </c>
      <c r="D105" s="86">
        <v>440.16715370258362</v>
      </c>
      <c r="E105" s="86">
        <v>538.4145484716538</v>
      </c>
      <c r="F105" s="86">
        <v>978.58170217423742</v>
      </c>
      <c r="G105" s="86">
        <v>151.82583868510525</v>
      </c>
      <c r="H105" s="86">
        <v>1130.4075408593426</v>
      </c>
      <c r="I105" s="86">
        <v>71.499385497746829</v>
      </c>
      <c r="J105" s="86">
        <v>1201.9069263570893</v>
      </c>
      <c r="K105" s="86">
        <f t="shared" si="1"/>
        <v>21.078775784639674</v>
      </c>
      <c r="L105" s="94">
        <v>13</v>
      </c>
      <c r="M105" s="94">
        <v>13</v>
      </c>
      <c r="N105" s="15"/>
      <c r="O105" s="101">
        <v>275</v>
      </c>
      <c r="P105" s="49" t="s">
        <v>118</v>
      </c>
      <c r="Q105" s="87">
        <v>2499</v>
      </c>
      <c r="R105" s="110">
        <v>466.92034070822581</v>
      </c>
      <c r="S105" s="110">
        <v>505.60214942849888</v>
      </c>
      <c r="T105" s="110">
        <v>972.52249013672463</v>
      </c>
      <c r="U105" s="110">
        <v>136.80627493797823</v>
      </c>
      <c r="V105" s="110">
        <v>1109.3287650747029</v>
      </c>
      <c r="W105" s="110">
        <v>71.499385497746829</v>
      </c>
      <c r="X105" s="110">
        <v>1180.8281505724497</v>
      </c>
      <c r="Y105" s="110">
        <v>-0.29384414914716678</v>
      </c>
      <c r="Z105" s="110">
        <v>1180.5343064233025</v>
      </c>
      <c r="AA105" s="94">
        <v>13</v>
      </c>
      <c r="AB105" s="94">
        <v>13</v>
      </c>
    </row>
    <row r="106" spans="1:28" s="9" customFormat="1" ht="16.5">
      <c r="A106" s="84">
        <v>276</v>
      </c>
      <c r="B106" s="85" t="s">
        <v>119</v>
      </c>
      <c r="C106" s="110">
        <v>15071</v>
      </c>
      <c r="D106" s="86">
        <v>831.62438947035696</v>
      </c>
      <c r="E106" s="86">
        <v>372.2445982124886</v>
      </c>
      <c r="F106" s="86">
        <v>1203.8689876828455</v>
      </c>
      <c r="G106" s="86">
        <v>48.76031994872934</v>
      </c>
      <c r="H106" s="86">
        <v>1252.6293076315749</v>
      </c>
      <c r="I106" s="86">
        <v>-110.63512706522461</v>
      </c>
      <c r="J106" s="86">
        <v>1141.9941805663502</v>
      </c>
      <c r="K106" s="86">
        <f t="shared" si="1"/>
        <v>-8.1229634051985613</v>
      </c>
      <c r="L106" s="94">
        <v>12</v>
      </c>
      <c r="M106" s="94">
        <v>12</v>
      </c>
      <c r="N106" s="15"/>
      <c r="O106" s="101">
        <v>276</v>
      </c>
      <c r="P106" s="49" t="s">
        <v>119</v>
      </c>
      <c r="Q106" s="87">
        <v>15136</v>
      </c>
      <c r="R106" s="110">
        <v>865.61732746658515</v>
      </c>
      <c r="S106" s="110">
        <v>351.42831582625143</v>
      </c>
      <c r="T106" s="110">
        <v>1217.0456432928365</v>
      </c>
      <c r="U106" s="110">
        <v>43.706627743937013</v>
      </c>
      <c r="V106" s="110">
        <v>1260.7522710367734</v>
      </c>
      <c r="W106" s="110">
        <v>-110.63512706522461</v>
      </c>
      <c r="X106" s="110">
        <v>1150.1171439715488</v>
      </c>
      <c r="Y106" s="110">
        <v>-16.581444969980879</v>
      </c>
      <c r="Z106" s="110">
        <v>1133.535699001568</v>
      </c>
      <c r="AA106" s="94">
        <v>12</v>
      </c>
      <c r="AB106" s="94">
        <v>12</v>
      </c>
    </row>
    <row r="107" spans="1:28" s="9" customFormat="1" ht="16.5">
      <c r="A107" s="84">
        <v>280</v>
      </c>
      <c r="B107" s="85" t="s">
        <v>120</v>
      </c>
      <c r="C107" s="110">
        <v>1986</v>
      </c>
      <c r="D107" s="86">
        <v>990.98952851660158</v>
      </c>
      <c r="E107" s="86">
        <v>518.11831688005316</v>
      </c>
      <c r="F107" s="86">
        <v>1509.1078453966547</v>
      </c>
      <c r="G107" s="86">
        <v>200.96319635112209</v>
      </c>
      <c r="H107" s="86">
        <v>1710.0710417477769</v>
      </c>
      <c r="I107" s="86">
        <v>-147.4431017119839</v>
      </c>
      <c r="J107" s="86">
        <v>1562.627940035793</v>
      </c>
      <c r="K107" s="86">
        <f t="shared" si="1"/>
        <v>54.857022418349061</v>
      </c>
      <c r="L107" s="94">
        <v>15</v>
      </c>
      <c r="M107" s="94">
        <v>15</v>
      </c>
      <c r="N107" s="15"/>
      <c r="O107" s="101">
        <v>280</v>
      </c>
      <c r="P107" s="49" t="s">
        <v>120</v>
      </c>
      <c r="Q107" s="87">
        <v>2015</v>
      </c>
      <c r="R107" s="110">
        <v>1019.160812555444</v>
      </c>
      <c r="S107" s="110">
        <v>450.99466153661359</v>
      </c>
      <c r="T107" s="110">
        <v>1470.1554740920576</v>
      </c>
      <c r="U107" s="110">
        <v>185.05854523737023</v>
      </c>
      <c r="V107" s="110">
        <v>1655.2140193294279</v>
      </c>
      <c r="W107" s="110">
        <v>-147.4431017119839</v>
      </c>
      <c r="X107" s="110">
        <v>1507.770917617444</v>
      </c>
      <c r="Y107" s="110">
        <v>-427.51747529644274</v>
      </c>
      <c r="Z107" s="110">
        <v>1080.2534423210013</v>
      </c>
      <c r="AA107" s="94">
        <v>15</v>
      </c>
      <c r="AB107" s="94">
        <v>15</v>
      </c>
    </row>
    <row r="108" spans="1:28" s="9" customFormat="1" ht="16.5">
      <c r="A108" s="84">
        <v>284</v>
      </c>
      <c r="B108" s="85" t="s">
        <v>121</v>
      </c>
      <c r="C108" s="110">
        <v>2186</v>
      </c>
      <c r="D108" s="86">
        <v>541.43394423024574</v>
      </c>
      <c r="E108" s="86">
        <v>70.905835446167615</v>
      </c>
      <c r="F108" s="86">
        <v>612.3397796764134</v>
      </c>
      <c r="G108" s="86">
        <v>201.39983966936722</v>
      </c>
      <c r="H108" s="86">
        <v>813.73961934578062</v>
      </c>
      <c r="I108" s="86">
        <v>416.15462031107046</v>
      </c>
      <c r="J108" s="86">
        <v>1229.8942396568511</v>
      </c>
      <c r="K108" s="86">
        <f t="shared" si="1"/>
        <v>-179.33210601144287</v>
      </c>
      <c r="L108" s="94">
        <v>2</v>
      </c>
      <c r="M108" s="94">
        <v>2</v>
      </c>
      <c r="N108" s="15"/>
      <c r="O108" s="101">
        <v>284</v>
      </c>
      <c r="P108" s="49" t="s">
        <v>121</v>
      </c>
      <c r="Q108" s="87">
        <v>2207</v>
      </c>
      <c r="R108" s="110">
        <v>550.02420876417841</v>
      </c>
      <c r="S108" s="110">
        <v>252.58449136211092</v>
      </c>
      <c r="T108" s="110">
        <v>802.60870012628936</v>
      </c>
      <c r="U108" s="110">
        <v>190.46302523093419</v>
      </c>
      <c r="V108" s="110">
        <v>993.07172535722361</v>
      </c>
      <c r="W108" s="110">
        <v>416.15462031107046</v>
      </c>
      <c r="X108" s="110">
        <v>1409.226345668294</v>
      </c>
      <c r="Y108" s="110">
        <v>545.66512348450851</v>
      </c>
      <c r="Z108" s="110">
        <v>1954.8914691528025</v>
      </c>
      <c r="AA108" s="94">
        <v>2</v>
      </c>
      <c r="AB108" s="94">
        <v>2</v>
      </c>
    </row>
    <row r="109" spans="1:28" s="9" customFormat="1" ht="16.5">
      <c r="A109" s="84">
        <v>285</v>
      </c>
      <c r="B109" s="85" t="s">
        <v>122</v>
      </c>
      <c r="C109" s="110">
        <v>50210</v>
      </c>
      <c r="D109" s="86">
        <v>-18.976372731508445</v>
      </c>
      <c r="E109" s="86">
        <v>255.34247840852186</v>
      </c>
      <c r="F109" s="86">
        <v>236.36610567701342</v>
      </c>
      <c r="G109" s="86">
        <v>89.256029151391189</v>
      </c>
      <c r="H109" s="86">
        <v>325.62213482840463</v>
      </c>
      <c r="I109" s="86">
        <v>10.520852419836686</v>
      </c>
      <c r="J109" s="86">
        <v>336.1429872482413</v>
      </c>
      <c r="K109" s="86">
        <f t="shared" si="1"/>
        <v>64.697975833940859</v>
      </c>
      <c r="L109" s="94">
        <v>8</v>
      </c>
      <c r="M109" s="94">
        <v>8</v>
      </c>
      <c r="N109" s="15"/>
      <c r="O109" s="101">
        <v>285</v>
      </c>
      <c r="P109" s="49" t="s">
        <v>122</v>
      </c>
      <c r="Q109" s="87">
        <v>50500</v>
      </c>
      <c r="R109" s="110">
        <v>-25.87527083853621</v>
      </c>
      <c r="S109" s="110">
        <v>205.85347495279646</v>
      </c>
      <c r="T109" s="110">
        <v>179.97820411426025</v>
      </c>
      <c r="U109" s="110">
        <v>80.94595488020353</v>
      </c>
      <c r="V109" s="110">
        <v>260.92415899446377</v>
      </c>
      <c r="W109" s="110">
        <v>10.520852419836686</v>
      </c>
      <c r="X109" s="110">
        <v>271.44501141430044</v>
      </c>
      <c r="Y109" s="110">
        <v>-15.510947644072143</v>
      </c>
      <c r="Z109" s="110">
        <v>255.93406377022831</v>
      </c>
      <c r="AA109" s="94">
        <v>8</v>
      </c>
      <c r="AB109" s="94">
        <v>8</v>
      </c>
    </row>
    <row r="110" spans="1:28" s="9" customFormat="1" ht="16.5">
      <c r="A110" s="84">
        <v>286</v>
      </c>
      <c r="B110" s="85" t="s">
        <v>123</v>
      </c>
      <c r="C110" s="110">
        <v>78386</v>
      </c>
      <c r="D110" s="86">
        <v>-156.78277785522778</v>
      </c>
      <c r="E110" s="86">
        <v>201.1167370084676</v>
      </c>
      <c r="F110" s="86">
        <v>44.333959153239817</v>
      </c>
      <c r="G110" s="86">
        <v>100.87411472149978</v>
      </c>
      <c r="H110" s="86">
        <v>145.2080738747396</v>
      </c>
      <c r="I110" s="86">
        <v>-72.315260378128741</v>
      </c>
      <c r="J110" s="86">
        <v>72.892813496610856</v>
      </c>
      <c r="K110" s="86">
        <f t="shared" si="1"/>
        <v>52.123406791443372</v>
      </c>
      <c r="L110" s="94">
        <v>8</v>
      </c>
      <c r="M110" s="94">
        <v>8</v>
      </c>
      <c r="N110" s="15"/>
      <c r="O110" s="101">
        <v>286</v>
      </c>
      <c r="P110" s="49" t="s">
        <v>123</v>
      </c>
      <c r="Q110" s="87">
        <v>78880</v>
      </c>
      <c r="R110" s="110">
        <v>-173.2773301611565</v>
      </c>
      <c r="S110" s="110">
        <v>173.40658280364445</v>
      </c>
      <c r="T110" s="110">
        <v>0.12925264248795543</v>
      </c>
      <c r="U110" s="110">
        <v>92.955414440808269</v>
      </c>
      <c r="V110" s="110">
        <v>93.084667083296225</v>
      </c>
      <c r="W110" s="110">
        <v>-72.315260378128741</v>
      </c>
      <c r="X110" s="110">
        <v>20.769406705167484</v>
      </c>
      <c r="Y110" s="110">
        <v>-1.9075322224880116</v>
      </c>
      <c r="Z110" s="110">
        <v>18.861874482679472</v>
      </c>
      <c r="AA110" s="94">
        <v>8</v>
      </c>
      <c r="AB110" s="94">
        <v>8</v>
      </c>
    </row>
    <row r="111" spans="1:28" s="9" customFormat="1" ht="16.5">
      <c r="A111" s="84">
        <v>287</v>
      </c>
      <c r="B111" s="85" t="s">
        <v>124</v>
      </c>
      <c r="C111" s="110">
        <v>6121</v>
      </c>
      <c r="D111" s="86">
        <v>699.22916574471446</v>
      </c>
      <c r="E111" s="86">
        <v>344.53230404532468</v>
      </c>
      <c r="F111" s="86">
        <v>1043.7614697900392</v>
      </c>
      <c r="G111" s="86">
        <v>186.82445614758905</v>
      </c>
      <c r="H111" s="86">
        <v>1230.5859259376282</v>
      </c>
      <c r="I111" s="86">
        <v>101.28786146054566</v>
      </c>
      <c r="J111" s="86">
        <v>1331.8737873981738</v>
      </c>
      <c r="K111" s="86">
        <f t="shared" si="1"/>
        <v>21.287340388257007</v>
      </c>
      <c r="L111" s="94">
        <v>15</v>
      </c>
      <c r="M111" s="94">
        <v>15</v>
      </c>
      <c r="N111" s="15"/>
      <c r="O111" s="101">
        <v>287</v>
      </c>
      <c r="P111" s="49" t="s">
        <v>124</v>
      </c>
      <c r="Q111" s="87">
        <v>6199</v>
      </c>
      <c r="R111" s="110">
        <v>685.14453392379994</v>
      </c>
      <c r="S111" s="110">
        <v>350.05570011271345</v>
      </c>
      <c r="T111" s="110">
        <v>1035.2002340365134</v>
      </c>
      <c r="U111" s="110">
        <v>174.09835151285787</v>
      </c>
      <c r="V111" s="110">
        <v>1209.2985855493712</v>
      </c>
      <c r="W111" s="110">
        <v>101.28786146054566</v>
      </c>
      <c r="X111" s="110">
        <v>1310.5864470099168</v>
      </c>
      <c r="Y111" s="110">
        <v>103.81702170778597</v>
      </c>
      <c r="Z111" s="110">
        <v>1414.4034687177027</v>
      </c>
      <c r="AA111" s="94">
        <v>15</v>
      </c>
      <c r="AB111" s="94">
        <v>15</v>
      </c>
    </row>
    <row r="112" spans="1:28" s="9" customFormat="1" ht="16.5">
      <c r="A112" s="84">
        <v>288</v>
      </c>
      <c r="B112" s="85" t="s">
        <v>125</v>
      </c>
      <c r="C112" s="110">
        <v>6342</v>
      </c>
      <c r="D112" s="86">
        <v>728.894625523336</v>
      </c>
      <c r="E112" s="86">
        <v>358.1048031844083</v>
      </c>
      <c r="F112" s="86">
        <v>1086.9994287077443</v>
      </c>
      <c r="G112" s="86">
        <v>156.34248313732829</v>
      </c>
      <c r="H112" s="86">
        <v>1243.3419118450727</v>
      </c>
      <c r="I112" s="86">
        <v>51.131346578366447</v>
      </c>
      <c r="J112" s="86">
        <v>1294.4732584234391</v>
      </c>
      <c r="K112" s="86">
        <f t="shared" si="1"/>
        <v>-12.007234350244971</v>
      </c>
      <c r="L112" s="94">
        <v>15</v>
      </c>
      <c r="M112" s="94">
        <v>15</v>
      </c>
      <c r="N112" s="15"/>
      <c r="O112" s="101">
        <v>288</v>
      </c>
      <c r="P112" s="49" t="s">
        <v>125</v>
      </c>
      <c r="Q112" s="87">
        <v>6368</v>
      </c>
      <c r="R112" s="110">
        <v>741.36040928230705</v>
      </c>
      <c r="S112" s="110">
        <v>367.77319662948577</v>
      </c>
      <c r="T112" s="110">
        <v>1109.1336059117928</v>
      </c>
      <c r="U112" s="110">
        <v>146.2155402835248</v>
      </c>
      <c r="V112" s="110">
        <v>1255.3491461953176</v>
      </c>
      <c r="W112" s="110">
        <v>51.131346578366447</v>
      </c>
      <c r="X112" s="110">
        <v>1306.4804927736841</v>
      </c>
      <c r="Y112" s="110">
        <v>-96.93507097580013</v>
      </c>
      <c r="Z112" s="110">
        <v>1209.545421797884</v>
      </c>
      <c r="AA112" s="94">
        <v>15</v>
      </c>
      <c r="AB112" s="94">
        <v>15</v>
      </c>
    </row>
    <row r="113" spans="1:28" s="9" customFormat="1" ht="16.5">
      <c r="A113" s="84">
        <v>290</v>
      </c>
      <c r="B113" s="85" t="s">
        <v>126</v>
      </c>
      <c r="C113" s="110">
        <v>7483</v>
      </c>
      <c r="D113" s="86">
        <v>611.47138152528566</v>
      </c>
      <c r="E113" s="86">
        <v>324.64794679661958</v>
      </c>
      <c r="F113" s="86">
        <v>936.11932832190519</v>
      </c>
      <c r="G113" s="86">
        <v>161.42981542823122</v>
      </c>
      <c r="H113" s="86">
        <v>1097.5491437501364</v>
      </c>
      <c r="I113" s="86">
        <v>-26.334090605372175</v>
      </c>
      <c r="J113" s="86">
        <v>1071.2150531447642</v>
      </c>
      <c r="K113" s="86">
        <f t="shared" si="1"/>
        <v>-11.793119623975372</v>
      </c>
      <c r="L113" s="94">
        <v>18</v>
      </c>
      <c r="M113" s="94">
        <v>18</v>
      </c>
      <c r="N113" s="15"/>
      <c r="O113" s="101">
        <v>290</v>
      </c>
      <c r="P113" s="49" t="s">
        <v>126</v>
      </c>
      <c r="Q113" s="87">
        <v>7582</v>
      </c>
      <c r="R113" s="110">
        <v>605.96966677590854</v>
      </c>
      <c r="S113" s="110">
        <v>355.64034168342766</v>
      </c>
      <c r="T113" s="110">
        <v>961.6100084593362</v>
      </c>
      <c r="U113" s="110">
        <v>147.73225491477561</v>
      </c>
      <c r="V113" s="110">
        <v>1109.3422633741118</v>
      </c>
      <c r="W113" s="110">
        <v>-26.334090605372175</v>
      </c>
      <c r="X113" s="110">
        <v>1083.0081727687395</v>
      </c>
      <c r="Y113" s="110">
        <v>-9.5421410058027085</v>
      </c>
      <c r="Z113" s="110">
        <v>1073.4660317629368</v>
      </c>
      <c r="AA113" s="94">
        <v>18</v>
      </c>
      <c r="AB113" s="94">
        <v>18</v>
      </c>
    </row>
    <row r="114" spans="1:28" s="9" customFormat="1" ht="16.5">
      <c r="A114" s="84">
        <v>291</v>
      </c>
      <c r="B114" s="85" t="s">
        <v>127</v>
      </c>
      <c r="C114" s="110">
        <v>2038</v>
      </c>
      <c r="D114" s="86">
        <v>960.16437577226009</v>
      </c>
      <c r="E114" s="86">
        <v>182.38725110940928</v>
      </c>
      <c r="F114" s="86">
        <v>1142.5516268816693</v>
      </c>
      <c r="G114" s="86">
        <v>172.09229801607503</v>
      </c>
      <c r="H114" s="86">
        <v>1314.6439248977445</v>
      </c>
      <c r="I114" s="86">
        <v>57.953385672227675</v>
      </c>
      <c r="J114" s="86">
        <v>1372.597310569972</v>
      </c>
      <c r="K114" s="86">
        <f t="shared" si="1"/>
        <v>34.899110052419474</v>
      </c>
      <c r="L114" s="94">
        <v>6</v>
      </c>
      <c r="M114" s="94">
        <v>6</v>
      </c>
      <c r="N114" s="15"/>
      <c r="O114" s="101">
        <v>291</v>
      </c>
      <c r="P114" s="49" t="s">
        <v>127</v>
      </c>
      <c r="Q114" s="87">
        <v>2092</v>
      </c>
      <c r="R114" s="110">
        <v>960.09967475521375</v>
      </c>
      <c r="S114" s="110">
        <v>163.74789371059009</v>
      </c>
      <c r="T114" s="110">
        <v>1123.8475684658038</v>
      </c>
      <c r="U114" s="110">
        <v>155.89724637952125</v>
      </c>
      <c r="V114" s="110">
        <v>1279.744814845325</v>
      </c>
      <c r="W114" s="110">
        <v>57.953385672227675</v>
      </c>
      <c r="X114" s="110">
        <v>1337.6982005175526</v>
      </c>
      <c r="Y114" s="110">
        <v>-3.7190420009438423</v>
      </c>
      <c r="Z114" s="110">
        <v>1333.9791585166088</v>
      </c>
      <c r="AA114" s="94">
        <v>6</v>
      </c>
      <c r="AB114" s="94">
        <v>6</v>
      </c>
    </row>
    <row r="115" spans="1:28" s="9" customFormat="1" ht="16.5">
      <c r="A115" s="84">
        <v>297</v>
      </c>
      <c r="B115" s="85" t="s">
        <v>128</v>
      </c>
      <c r="C115" s="110">
        <v>125666</v>
      </c>
      <c r="D115" s="86">
        <v>107.08583042309078</v>
      </c>
      <c r="E115" s="86">
        <v>226.70008535656538</v>
      </c>
      <c r="F115" s="86">
        <v>333.78591577965619</v>
      </c>
      <c r="G115" s="86">
        <v>103.5772728840591</v>
      </c>
      <c r="H115" s="86">
        <v>437.36318866371528</v>
      </c>
      <c r="I115" s="86">
        <v>30.499952254388617</v>
      </c>
      <c r="J115" s="86">
        <v>467.86314091810391</v>
      </c>
      <c r="K115" s="86">
        <f t="shared" si="1"/>
        <v>92.794445291791476</v>
      </c>
      <c r="L115" s="94">
        <v>11</v>
      </c>
      <c r="M115" s="94">
        <v>11</v>
      </c>
      <c r="N115" s="15"/>
      <c r="O115" s="101">
        <v>297</v>
      </c>
      <c r="P115" s="49" t="s">
        <v>128</v>
      </c>
      <c r="Q115" s="87">
        <v>124021</v>
      </c>
      <c r="R115" s="110">
        <v>49.998236066852911</v>
      </c>
      <c r="S115" s="110">
        <v>196.25570358267291</v>
      </c>
      <c r="T115" s="110">
        <v>246.25393964952582</v>
      </c>
      <c r="U115" s="110">
        <v>98.314803722397954</v>
      </c>
      <c r="V115" s="110">
        <v>344.5687433719238</v>
      </c>
      <c r="W115" s="110">
        <v>30.499952254388617</v>
      </c>
      <c r="X115" s="110">
        <v>375.06869562631243</v>
      </c>
      <c r="Y115" s="110">
        <v>-25.950309212033211</v>
      </c>
      <c r="Z115" s="110">
        <v>349.1183864142792</v>
      </c>
      <c r="AA115" s="94">
        <v>11</v>
      </c>
      <c r="AB115" s="94">
        <v>11</v>
      </c>
    </row>
    <row r="116" spans="1:28" s="9" customFormat="1" ht="16.5">
      <c r="A116" s="84">
        <v>300</v>
      </c>
      <c r="B116" s="85" t="s">
        <v>129</v>
      </c>
      <c r="C116" s="110">
        <v>3335</v>
      </c>
      <c r="D116" s="86">
        <v>683.24878708109668</v>
      </c>
      <c r="E116" s="86">
        <v>437.12900501971615</v>
      </c>
      <c r="F116" s="86">
        <v>1120.3777921008127</v>
      </c>
      <c r="G116" s="86">
        <v>178.54177251974454</v>
      </c>
      <c r="H116" s="86">
        <v>1298.9195646205571</v>
      </c>
      <c r="I116" s="86">
        <v>576.72893553223389</v>
      </c>
      <c r="J116" s="86">
        <v>1875.648500152791</v>
      </c>
      <c r="K116" s="86">
        <f t="shared" si="1"/>
        <v>-108.18862120462313</v>
      </c>
      <c r="L116" s="94">
        <v>14</v>
      </c>
      <c r="M116" s="94">
        <v>14</v>
      </c>
      <c r="N116" s="15"/>
      <c r="O116" s="101">
        <v>300</v>
      </c>
      <c r="P116" s="49" t="s">
        <v>129</v>
      </c>
      <c r="Q116" s="87">
        <v>3381</v>
      </c>
      <c r="R116" s="110">
        <v>734.47914729071965</v>
      </c>
      <c r="S116" s="110">
        <v>507.2013130397807</v>
      </c>
      <c r="T116" s="110">
        <v>1241.6804603305004</v>
      </c>
      <c r="U116" s="110">
        <v>165.42772549467981</v>
      </c>
      <c r="V116" s="110">
        <v>1407.1081858251803</v>
      </c>
      <c r="W116" s="110">
        <v>576.72893553223389</v>
      </c>
      <c r="X116" s="110">
        <v>1983.8371213574142</v>
      </c>
      <c r="Y116" s="110">
        <v>119.68866162350889</v>
      </c>
      <c r="Z116" s="110">
        <v>2103.5257829809229</v>
      </c>
      <c r="AA116" s="94">
        <v>14</v>
      </c>
      <c r="AB116" s="94">
        <v>14</v>
      </c>
    </row>
    <row r="117" spans="1:28" s="9" customFormat="1" ht="16.5">
      <c r="A117" s="84">
        <v>301</v>
      </c>
      <c r="B117" s="85" t="s">
        <v>130</v>
      </c>
      <c r="C117" s="110">
        <v>19509</v>
      </c>
      <c r="D117" s="86">
        <v>76.160899203031647</v>
      </c>
      <c r="E117" s="86">
        <v>554.13380655799938</v>
      </c>
      <c r="F117" s="86">
        <v>630.29470576103108</v>
      </c>
      <c r="G117" s="86">
        <v>172.38300560602138</v>
      </c>
      <c r="H117" s="86">
        <v>802.67771136705244</v>
      </c>
      <c r="I117" s="86">
        <v>-53.567174124762928</v>
      </c>
      <c r="J117" s="86">
        <v>749.11053724228952</v>
      </c>
      <c r="K117" s="86">
        <f t="shared" si="1"/>
        <v>43.886497488670443</v>
      </c>
      <c r="L117" s="94">
        <v>14</v>
      </c>
      <c r="M117" s="94">
        <v>14</v>
      </c>
      <c r="N117" s="15"/>
      <c r="O117" s="101">
        <v>301</v>
      </c>
      <c r="P117" s="49" t="s">
        <v>130</v>
      </c>
      <c r="Q117" s="87">
        <v>19759</v>
      </c>
      <c r="R117" s="110">
        <v>78.558707388172351</v>
      </c>
      <c r="S117" s="110">
        <v>519.91091957632239</v>
      </c>
      <c r="T117" s="110">
        <v>598.46962696449475</v>
      </c>
      <c r="U117" s="110">
        <v>160.32158691388727</v>
      </c>
      <c r="V117" s="110">
        <v>758.791213878382</v>
      </c>
      <c r="W117" s="110">
        <v>-53.567174124762928</v>
      </c>
      <c r="X117" s="110">
        <v>705.22403975361908</v>
      </c>
      <c r="Y117" s="110">
        <v>21.249623971845143</v>
      </c>
      <c r="Z117" s="110">
        <v>726.47366372546423</v>
      </c>
      <c r="AA117" s="94">
        <v>14</v>
      </c>
      <c r="AB117" s="94">
        <v>14</v>
      </c>
    </row>
    <row r="118" spans="1:28" s="9" customFormat="1" ht="16.5">
      <c r="A118" s="84">
        <v>304</v>
      </c>
      <c r="B118" s="85" t="s">
        <v>131</v>
      </c>
      <c r="C118" s="110">
        <v>970</v>
      </c>
      <c r="D118" s="86">
        <v>-50.969177979602513</v>
      </c>
      <c r="E118" s="86">
        <v>-90.248974339900471</v>
      </c>
      <c r="F118" s="86">
        <v>-141.21815231950299</v>
      </c>
      <c r="G118" s="86">
        <v>163.72217193054399</v>
      </c>
      <c r="H118" s="86">
        <v>22.504019611041002</v>
      </c>
      <c r="I118" s="86">
        <v>-215.31546391752576</v>
      </c>
      <c r="J118" s="86">
        <v>-192.81144430648476</v>
      </c>
      <c r="K118" s="86">
        <f t="shared" si="1"/>
        <v>-48.086725519418223</v>
      </c>
      <c r="L118" s="94">
        <v>2</v>
      </c>
      <c r="M118" s="94">
        <v>2</v>
      </c>
      <c r="N118" s="15"/>
      <c r="O118" s="101">
        <v>304</v>
      </c>
      <c r="P118" s="49" t="s">
        <v>131</v>
      </c>
      <c r="Q118" s="87">
        <v>949</v>
      </c>
      <c r="R118" s="110">
        <v>-16.370741383163065</v>
      </c>
      <c r="S118" s="110">
        <v>-76.170404288708454</v>
      </c>
      <c r="T118" s="110">
        <v>-92.541145671871519</v>
      </c>
      <c r="U118" s="110">
        <v>163.13189080233073</v>
      </c>
      <c r="V118" s="110">
        <v>70.590745130459212</v>
      </c>
      <c r="W118" s="110">
        <v>-215.31546391752576</v>
      </c>
      <c r="X118" s="110">
        <v>-144.72471878706654</v>
      </c>
      <c r="Y118" s="110">
        <v>-268.7716421052632</v>
      </c>
      <c r="Z118" s="110">
        <v>-413.49636089232973</v>
      </c>
      <c r="AA118" s="94">
        <v>2</v>
      </c>
      <c r="AB118" s="94">
        <v>2</v>
      </c>
    </row>
    <row r="119" spans="1:28" s="9" customFormat="1" ht="16.5">
      <c r="A119" s="84">
        <v>305</v>
      </c>
      <c r="B119" s="85" t="s">
        <v>132</v>
      </c>
      <c r="C119" s="110">
        <v>14876</v>
      </c>
      <c r="D119" s="86">
        <v>672.35522979428151</v>
      </c>
      <c r="E119" s="86">
        <v>248.67410802660754</v>
      </c>
      <c r="F119" s="86">
        <v>921.02933782088905</v>
      </c>
      <c r="G119" s="86">
        <v>114.54186290806987</v>
      </c>
      <c r="H119" s="86">
        <v>1035.571200728959</v>
      </c>
      <c r="I119" s="86">
        <v>-11.552097337994084</v>
      </c>
      <c r="J119" s="86">
        <v>1024.0191033909648</v>
      </c>
      <c r="K119" s="86">
        <f t="shared" si="1"/>
        <v>-21.109891034588372</v>
      </c>
      <c r="L119" s="94">
        <v>17</v>
      </c>
      <c r="M119" s="94">
        <v>17</v>
      </c>
      <c r="N119" s="15"/>
      <c r="O119" s="101">
        <v>305</v>
      </c>
      <c r="P119" s="49" t="s">
        <v>132</v>
      </c>
      <c r="Q119" s="87">
        <v>15019</v>
      </c>
      <c r="R119" s="110">
        <v>681.67133923621122</v>
      </c>
      <c r="S119" s="110">
        <v>269.61787571058721</v>
      </c>
      <c r="T119" s="110">
        <v>951.28921494679844</v>
      </c>
      <c r="U119" s="110">
        <v>105.39187681674899</v>
      </c>
      <c r="V119" s="110">
        <v>1056.6810917635473</v>
      </c>
      <c r="W119" s="110">
        <v>-11.552097337994084</v>
      </c>
      <c r="X119" s="110">
        <v>1045.1289944255532</v>
      </c>
      <c r="Y119" s="110">
        <v>-5.5746259144328532</v>
      </c>
      <c r="Z119" s="110">
        <v>1039.5543685111204</v>
      </c>
      <c r="AA119" s="94">
        <v>17</v>
      </c>
      <c r="AB119" s="94">
        <v>17</v>
      </c>
    </row>
    <row r="120" spans="1:28" s="9" customFormat="1" ht="16.5">
      <c r="A120" s="84">
        <v>309</v>
      </c>
      <c r="B120" s="85" t="s">
        <v>133</v>
      </c>
      <c r="C120" s="110">
        <v>6444</v>
      </c>
      <c r="D120" s="86">
        <v>2.7324088406090032</v>
      </c>
      <c r="E120" s="86">
        <v>632.12523521109313</v>
      </c>
      <c r="F120" s="86">
        <v>634.8576440517021</v>
      </c>
      <c r="G120" s="86">
        <v>138.19610020608383</v>
      </c>
      <c r="H120" s="86">
        <v>773.05374425778587</v>
      </c>
      <c r="I120" s="86">
        <v>73.966945996275612</v>
      </c>
      <c r="J120" s="86">
        <v>847.02069025406149</v>
      </c>
      <c r="K120" s="86">
        <f t="shared" si="1"/>
        <v>69.706580078603224</v>
      </c>
      <c r="L120" s="94">
        <v>12</v>
      </c>
      <c r="M120" s="94">
        <v>12</v>
      </c>
      <c r="N120" s="15"/>
      <c r="O120" s="101">
        <v>309</v>
      </c>
      <c r="P120" s="49" t="s">
        <v>133</v>
      </c>
      <c r="Q120" s="87">
        <v>6409</v>
      </c>
      <c r="R120" s="110">
        <v>-55.2011283731036</v>
      </c>
      <c r="S120" s="110">
        <v>629.72853814440555</v>
      </c>
      <c r="T120" s="110">
        <v>574.5274097713019</v>
      </c>
      <c r="U120" s="110">
        <v>128.81975440788074</v>
      </c>
      <c r="V120" s="110">
        <v>703.34716417918264</v>
      </c>
      <c r="W120" s="110">
        <v>73.966945996275612</v>
      </c>
      <c r="X120" s="110">
        <v>777.31411017545827</v>
      </c>
      <c r="Y120" s="110">
        <v>-5.807051680346917</v>
      </c>
      <c r="Z120" s="110">
        <v>771.50705849511132</v>
      </c>
      <c r="AA120" s="94">
        <v>12</v>
      </c>
      <c r="AB120" s="94">
        <v>12</v>
      </c>
    </row>
    <row r="121" spans="1:28" s="9" customFormat="1" ht="16.5">
      <c r="A121" s="84">
        <v>312</v>
      </c>
      <c r="B121" s="85" t="s">
        <v>134</v>
      </c>
      <c r="C121" s="110">
        <v>1155</v>
      </c>
      <c r="D121" s="86">
        <v>648.63030353654074</v>
      </c>
      <c r="E121" s="86">
        <v>349.85922092322329</v>
      </c>
      <c r="F121" s="86">
        <v>998.48952445976397</v>
      </c>
      <c r="G121" s="86">
        <v>189.7299645367867</v>
      </c>
      <c r="H121" s="86">
        <v>1188.2194889965506</v>
      </c>
      <c r="I121" s="86">
        <v>-299.41731601731601</v>
      </c>
      <c r="J121" s="86">
        <v>888.80217297923457</v>
      </c>
      <c r="K121" s="86">
        <f t="shared" si="1"/>
        <v>114.25397351164247</v>
      </c>
      <c r="L121" s="94">
        <v>13</v>
      </c>
      <c r="M121" s="94">
        <v>13</v>
      </c>
      <c r="N121" s="15"/>
      <c r="O121" s="101">
        <v>312</v>
      </c>
      <c r="P121" s="49" t="s">
        <v>134</v>
      </c>
      <c r="Q121" s="87">
        <v>1174</v>
      </c>
      <c r="R121" s="110">
        <v>590.9611439868321</v>
      </c>
      <c r="S121" s="110">
        <v>310.24143664459211</v>
      </c>
      <c r="T121" s="110">
        <v>901.20258063142421</v>
      </c>
      <c r="U121" s="110">
        <v>172.76293485348393</v>
      </c>
      <c r="V121" s="110">
        <v>1073.9655154849081</v>
      </c>
      <c r="W121" s="110">
        <v>-299.41731601731601</v>
      </c>
      <c r="X121" s="110">
        <v>774.5481994675921</v>
      </c>
      <c r="Y121" s="110">
        <v>-7.9070066889632162</v>
      </c>
      <c r="Z121" s="110">
        <v>766.64119277862892</v>
      </c>
      <c r="AA121" s="94">
        <v>13</v>
      </c>
      <c r="AB121" s="94">
        <v>13</v>
      </c>
    </row>
    <row r="122" spans="1:28" s="9" customFormat="1" ht="16.5">
      <c r="A122" s="84">
        <v>316</v>
      </c>
      <c r="B122" s="85" t="s">
        <v>135</v>
      </c>
      <c r="C122" s="110">
        <v>4093</v>
      </c>
      <c r="D122" s="86">
        <v>59.429019883873721</v>
      </c>
      <c r="E122" s="86">
        <v>132.28070406314004</v>
      </c>
      <c r="F122" s="86">
        <v>191.70972394701374</v>
      </c>
      <c r="G122" s="86">
        <v>128.95608630966592</v>
      </c>
      <c r="H122" s="86">
        <v>320.66581025667966</v>
      </c>
      <c r="I122" s="86">
        <v>-180.00073295870999</v>
      </c>
      <c r="J122" s="86">
        <v>140.66507729796967</v>
      </c>
      <c r="K122" s="86">
        <f t="shared" si="1"/>
        <v>-114.23147864543233</v>
      </c>
      <c r="L122" s="94">
        <v>7</v>
      </c>
      <c r="M122" s="94">
        <v>7</v>
      </c>
      <c r="N122" s="15"/>
      <c r="O122" s="101">
        <v>316</v>
      </c>
      <c r="P122" s="49" t="s">
        <v>135</v>
      </c>
      <c r="Q122" s="87">
        <v>4114</v>
      </c>
      <c r="R122" s="110">
        <v>32.775802944358823</v>
      </c>
      <c r="S122" s="110">
        <v>283.21707609346709</v>
      </c>
      <c r="T122" s="110">
        <v>315.9928790378259</v>
      </c>
      <c r="U122" s="110">
        <v>118.90440986428608</v>
      </c>
      <c r="V122" s="110">
        <v>434.897288902112</v>
      </c>
      <c r="W122" s="110">
        <v>-180.00073295870999</v>
      </c>
      <c r="X122" s="110">
        <v>254.89655594340201</v>
      </c>
      <c r="Y122" s="110">
        <v>-52.983198094330618</v>
      </c>
      <c r="Z122" s="110">
        <v>201.91335784907139</v>
      </c>
      <c r="AA122" s="94">
        <v>7</v>
      </c>
      <c r="AB122" s="94">
        <v>7</v>
      </c>
    </row>
    <row r="123" spans="1:28" s="9" customFormat="1" ht="16.5">
      <c r="A123" s="84">
        <v>317</v>
      </c>
      <c r="B123" s="85" t="s">
        <v>136</v>
      </c>
      <c r="C123" s="110">
        <v>2373</v>
      </c>
      <c r="D123" s="86">
        <v>1124.390549788752</v>
      </c>
      <c r="E123" s="86">
        <v>713.83641212419241</v>
      </c>
      <c r="F123" s="86">
        <v>1838.2269619129443</v>
      </c>
      <c r="G123" s="86">
        <v>203.37586104227648</v>
      </c>
      <c r="H123" s="86">
        <v>2041.6028229552207</v>
      </c>
      <c r="I123" s="86">
        <v>68.258322798145812</v>
      </c>
      <c r="J123" s="86">
        <v>2109.8611457533666</v>
      </c>
      <c r="K123" s="86">
        <f t="shared" si="1"/>
        <v>62.712414083090152</v>
      </c>
      <c r="L123" s="94">
        <v>17</v>
      </c>
      <c r="M123" s="94">
        <v>17</v>
      </c>
      <c r="N123" s="15"/>
      <c r="O123" s="101">
        <v>317</v>
      </c>
      <c r="P123" s="49" t="s">
        <v>136</v>
      </c>
      <c r="Q123" s="87">
        <v>2440</v>
      </c>
      <c r="R123" s="110">
        <v>1153.3563683457023</v>
      </c>
      <c r="S123" s="110">
        <v>639.43833472551739</v>
      </c>
      <c r="T123" s="110">
        <v>1792.7947030712198</v>
      </c>
      <c r="U123" s="110">
        <v>186.09570580091082</v>
      </c>
      <c r="V123" s="110">
        <v>1978.8904088721306</v>
      </c>
      <c r="W123" s="110">
        <v>68.258322798145812</v>
      </c>
      <c r="X123" s="110">
        <v>2047.1487316702764</v>
      </c>
      <c r="Y123" s="110">
        <v>-15.926940177849636</v>
      </c>
      <c r="Z123" s="110">
        <v>2031.2217914924267</v>
      </c>
      <c r="AA123" s="94">
        <v>17</v>
      </c>
      <c r="AB123" s="94">
        <v>17</v>
      </c>
    </row>
    <row r="124" spans="1:28" s="9" customFormat="1" ht="16.5">
      <c r="A124" s="84">
        <v>320</v>
      </c>
      <c r="B124" s="85" t="s">
        <v>137</v>
      </c>
      <c r="C124" s="110">
        <v>6954</v>
      </c>
      <c r="D124" s="86">
        <v>517.10833108737165</v>
      </c>
      <c r="E124" s="86">
        <v>316.71658277967504</v>
      </c>
      <c r="F124" s="86">
        <v>833.82491386704669</v>
      </c>
      <c r="G124" s="86">
        <v>131.51420567266908</v>
      </c>
      <c r="H124" s="86">
        <v>965.33911953971574</v>
      </c>
      <c r="I124" s="86">
        <v>46.820391141788896</v>
      </c>
      <c r="J124" s="86">
        <v>1012.1595106815047</v>
      </c>
      <c r="K124" s="86">
        <f t="shared" si="1"/>
        <v>-86.062863753036822</v>
      </c>
      <c r="L124" s="94">
        <v>19</v>
      </c>
      <c r="M124" s="94">
        <v>19</v>
      </c>
      <c r="N124" s="15"/>
      <c r="O124" s="101">
        <v>320</v>
      </c>
      <c r="P124" s="49" t="s">
        <v>137</v>
      </c>
      <c r="Q124" s="87">
        <v>7030</v>
      </c>
      <c r="R124" s="110">
        <v>561.2435834928657</v>
      </c>
      <c r="S124" s="110">
        <v>369.69347567547743</v>
      </c>
      <c r="T124" s="110">
        <v>930.93705916834313</v>
      </c>
      <c r="U124" s="110">
        <v>120.46492412440958</v>
      </c>
      <c r="V124" s="110">
        <v>1051.4019832927527</v>
      </c>
      <c r="W124" s="110">
        <v>46.820391141788896</v>
      </c>
      <c r="X124" s="110">
        <v>1098.2223744345415</v>
      </c>
      <c r="Y124" s="110">
        <v>-2.3024654945683301</v>
      </c>
      <c r="Z124" s="110">
        <v>1095.9199089399731</v>
      </c>
      <c r="AA124" s="94">
        <v>19</v>
      </c>
      <c r="AB124" s="94">
        <v>19</v>
      </c>
    </row>
    <row r="125" spans="1:28" s="9" customFormat="1" ht="16.5">
      <c r="A125" s="84">
        <v>322</v>
      </c>
      <c r="B125" s="85" t="s">
        <v>138</v>
      </c>
      <c r="C125" s="110">
        <v>6371</v>
      </c>
      <c r="D125" s="86">
        <v>1091.3753346224323</v>
      </c>
      <c r="E125" s="86">
        <v>286.89709608678464</v>
      </c>
      <c r="F125" s="86">
        <v>1378.2724307092169</v>
      </c>
      <c r="G125" s="86">
        <v>167.5375639931662</v>
      </c>
      <c r="H125" s="86">
        <v>1545.8099947023832</v>
      </c>
      <c r="I125" s="86">
        <v>-63.888871448752155</v>
      </c>
      <c r="J125" s="86">
        <v>1481.9211232536311</v>
      </c>
      <c r="K125" s="86">
        <f t="shared" si="1"/>
        <v>-1.6277933155217852</v>
      </c>
      <c r="L125" s="94">
        <v>2</v>
      </c>
      <c r="M125" s="94">
        <v>2</v>
      </c>
      <c r="N125" s="15"/>
      <c r="O125" s="101">
        <v>322</v>
      </c>
      <c r="P125" s="49" t="s">
        <v>138</v>
      </c>
      <c r="Q125" s="87">
        <v>6462</v>
      </c>
      <c r="R125" s="110">
        <v>1075.1870679351682</v>
      </c>
      <c r="S125" s="110">
        <v>315.29900779644851</v>
      </c>
      <c r="T125" s="110">
        <v>1390.4860757316167</v>
      </c>
      <c r="U125" s="110">
        <v>156.95171228628831</v>
      </c>
      <c r="V125" s="110">
        <v>1547.4377880179049</v>
      </c>
      <c r="W125" s="110">
        <v>-63.888871448752155</v>
      </c>
      <c r="X125" s="110">
        <v>1483.5489165691529</v>
      </c>
      <c r="Y125" s="110">
        <v>17.852698641013902</v>
      </c>
      <c r="Z125" s="110">
        <v>1501.4016152101667</v>
      </c>
      <c r="AA125" s="94">
        <v>2</v>
      </c>
      <c r="AB125" s="94">
        <v>2</v>
      </c>
    </row>
    <row r="126" spans="1:28" s="9" customFormat="1" ht="16.5">
      <c r="A126" s="84">
        <v>398</v>
      </c>
      <c r="B126" s="85" t="s">
        <v>139</v>
      </c>
      <c r="C126" s="110">
        <v>121337</v>
      </c>
      <c r="D126" s="86">
        <v>419.48292864443448</v>
      </c>
      <c r="E126" s="86">
        <v>221.66606563047844</v>
      </c>
      <c r="F126" s="86">
        <v>641.14899427491287</v>
      </c>
      <c r="G126" s="86">
        <v>95.43542836536507</v>
      </c>
      <c r="H126" s="86">
        <v>736.58442264027792</v>
      </c>
      <c r="I126" s="86">
        <v>3.9701904612772689</v>
      </c>
      <c r="J126" s="86">
        <v>740.55461310155522</v>
      </c>
      <c r="K126" s="86">
        <f t="shared" si="1"/>
        <v>6.4078025010468309</v>
      </c>
      <c r="L126" s="94">
        <v>7</v>
      </c>
      <c r="M126" s="94">
        <v>7</v>
      </c>
      <c r="N126" s="15"/>
      <c r="O126" s="101">
        <v>398</v>
      </c>
      <c r="P126" s="49" t="s">
        <v>139</v>
      </c>
      <c r="Q126" s="87">
        <v>120693</v>
      </c>
      <c r="R126" s="110">
        <v>433.49338337687067</v>
      </c>
      <c r="S126" s="110">
        <v>206.82574623389988</v>
      </c>
      <c r="T126" s="110">
        <v>640.31912961077057</v>
      </c>
      <c r="U126" s="110">
        <v>89.857490528460517</v>
      </c>
      <c r="V126" s="110">
        <v>730.17662013923109</v>
      </c>
      <c r="W126" s="110">
        <v>3.9701904612772689</v>
      </c>
      <c r="X126" s="110">
        <v>734.14681060050839</v>
      </c>
      <c r="Y126" s="110">
        <v>-72.40513669714997</v>
      </c>
      <c r="Z126" s="110">
        <v>661.74167390335845</v>
      </c>
      <c r="AA126" s="94">
        <v>7</v>
      </c>
      <c r="AB126" s="94">
        <v>7</v>
      </c>
    </row>
    <row r="127" spans="1:28" s="9" customFormat="1" ht="16.5">
      <c r="A127" s="84">
        <v>399</v>
      </c>
      <c r="B127" s="85" t="s">
        <v>140</v>
      </c>
      <c r="C127" s="110">
        <v>7656</v>
      </c>
      <c r="D127" s="86">
        <v>174.42957251919094</v>
      </c>
      <c r="E127" s="86">
        <v>346.02078287161396</v>
      </c>
      <c r="F127" s="86">
        <v>520.45035539080493</v>
      </c>
      <c r="G127" s="86">
        <v>85.825613279360553</v>
      </c>
      <c r="H127" s="86">
        <v>606.27596867016553</v>
      </c>
      <c r="I127" s="86">
        <v>-24.700757575757574</v>
      </c>
      <c r="J127" s="86">
        <v>581.5752110944079</v>
      </c>
      <c r="K127" s="86">
        <f t="shared" si="1"/>
        <v>-23.109096763852563</v>
      </c>
      <c r="L127" s="94">
        <v>15</v>
      </c>
      <c r="M127" s="94">
        <v>15</v>
      </c>
      <c r="N127" s="15"/>
      <c r="O127" s="101">
        <v>399</v>
      </c>
      <c r="P127" s="49" t="s">
        <v>140</v>
      </c>
      <c r="Q127" s="87">
        <v>7682</v>
      </c>
      <c r="R127" s="110">
        <v>190.31126897620095</v>
      </c>
      <c r="S127" s="110">
        <v>360.26448319848345</v>
      </c>
      <c r="T127" s="110">
        <v>550.57575217468434</v>
      </c>
      <c r="U127" s="110">
        <v>78.809313259333706</v>
      </c>
      <c r="V127" s="110">
        <v>629.38506543401809</v>
      </c>
      <c r="W127" s="110">
        <v>-24.700757575757574</v>
      </c>
      <c r="X127" s="110">
        <v>604.68430785826047</v>
      </c>
      <c r="Y127" s="110">
        <v>8.3937945375463787</v>
      </c>
      <c r="Z127" s="110">
        <v>613.07810239580681</v>
      </c>
      <c r="AA127" s="94">
        <v>15</v>
      </c>
      <c r="AB127" s="94">
        <v>15</v>
      </c>
    </row>
    <row r="128" spans="1:28" s="9" customFormat="1" ht="16.5">
      <c r="A128" s="84">
        <v>400</v>
      </c>
      <c r="B128" s="85" t="s">
        <v>141</v>
      </c>
      <c r="C128" s="110">
        <v>8479</v>
      </c>
      <c r="D128" s="86">
        <v>890.3529909828377</v>
      </c>
      <c r="E128" s="86">
        <v>388.46375948260658</v>
      </c>
      <c r="F128" s="86">
        <v>1278.8167504654443</v>
      </c>
      <c r="G128" s="86">
        <v>144.27656603024496</v>
      </c>
      <c r="H128" s="86">
        <v>1423.0933164956894</v>
      </c>
      <c r="I128" s="86">
        <v>149.37374690411605</v>
      </c>
      <c r="J128" s="86">
        <v>1572.4670633998053</v>
      </c>
      <c r="K128" s="86">
        <f t="shared" si="1"/>
        <v>52.178413586217175</v>
      </c>
      <c r="L128" s="94">
        <v>2</v>
      </c>
      <c r="M128" s="94">
        <v>2</v>
      </c>
      <c r="N128" s="15"/>
      <c r="O128" s="101">
        <v>400</v>
      </c>
      <c r="P128" s="49" t="s">
        <v>141</v>
      </c>
      <c r="Q128" s="87">
        <v>8441</v>
      </c>
      <c r="R128" s="110">
        <v>906.43452203530956</v>
      </c>
      <c r="S128" s="110">
        <v>328.22203467752541</v>
      </c>
      <c r="T128" s="110">
        <v>1234.656556712835</v>
      </c>
      <c r="U128" s="110">
        <v>136.25834619663684</v>
      </c>
      <c r="V128" s="110">
        <v>1370.9149029094719</v>
      </c>
      <c r="W128" s="110">
        <v>149.37374690411605</v>
      </c>
      <c r="X128" s="110">
        <v>1520.2886498135881</v>
      </c>
      <c r="Y128" s="110">
        <v>31.339854829070052</v>
      </c>
      <c r="Z128" s="110">
        <v>1551.6285046426581</v>
      </c>
      <c r="AA128" s="94">
        <v>2</v>
      </c>
      <c r="AB128" s="94">
        <v>2</v>
      </c>
    </row>
    <row r="129" spans="1:28" s="9" customFormat="1" ht="16.5">
      <c r="A129" s="84">
        <v>402</v>
      </c>
      <c r="B129" s="85" t="s">
        <v>142</v>
      </c>
      <c r="C129" s="110">
        <v>8865</v>
      </c>
      <c r="D129" s="86">
        <v>-65.227322569908864</v>
      </c>
      <c r="E129" s="86">
        <v>565.33443254597648</v>
      </c>
      <c r="F129" s="86">
        <v>500.10710997606759</v>
      </c>
      <c r="G129" s="86">
        <v>147.67697034828583</v>
      </c>
      <c r="H129" s="86">
        <v>647.78408032435345</v>
      </c>
      <c r="I129" s="86">
        <v>16.955442752397069</v>
      </c>
      <c r="J129" s="86">
        <v>664.73952307675052</v>
      </c>
      <c r="K129" s="86">
        <f t="shared" si="1"/>
        <v>-19.673099602056823</v>
      </c>
      <c r="L129" s="94">
        <v>11</v>
      </c>
      <c r="M129" s="94">
        <v>11</v>
      </c>
      <c r="N129" s="15"/>
      <c r="O129" s="101">
        <v>402</v>
      </c>
      <c r="P129" s="49" t="s">
        <v>142</v>
      </c>
      <c r="Q129" s="87">
        <v>8975</v>
      </c>
      <c r="R129" s="110">
        <v>-28.385200045805703</v>
      </c>
      <c r="S129" s="110">
        <v>559.8200038289832</v>
      </c>
      <c r="T129" s="110">
        <v>531.43480378317747</v>
      </c>
      <c r="U129" s="110">
        <v>136.02237614323278</v>
      </c>
      <c r="V129" s="110">
        <v>667.45717992641028</v>
      </c>
      <c r="W129" s="110">
        <v>16.955442752397069</v>
      </c>
      <c r="X129" s="110">
        <v>684.41262267880734</v>
      </c>
      <c r="Y129" s="110">
        <v>33.34834021321025</v>
      </c>
      <c r="Z129" s="110">
        <v>717.76096289201757</v>
      </c>
      <c r="AA129" s="94">
        <v>11</v>
      </c>
      <c r="AB129" s="94">
        <v>11</v>
      </c>
    </row>
    <row r="130" spans="1:28" s="9" customFormat="1" ht="16.5">
      <c r="A130" s="84">
        <v>403</v>
      </c>
      <c r="B130" s="85" t="s">
        <v>143</v>
      </c>
      <c r="C130" s="110">
        <v>2758</v>
      </c>
      <c r="D130" s="86">
        <v>422.0781269307239</v>
      </c>
      <c r="E130" s="86">
        <v>622.19646367717201</v>
      </c>
      <c r="F130" s="86">
        <v>1044.2745906078958</v>
      </c>
      <c r="G130" s="86">
        <v>187.48374874166961</v>
      </c>
      <c r="H130" s="86">
        <v>1231.7583393495654</v>
      </c>
      <c r="I130" s="86">
        <v>44.872371283538797</v>
      </c>
      <c r="J130" s="86">
        <v>1276.6307106331042</v>
      </c>
      <c r="K130" s="86">
        <f t="shared" si="1"/>
        <v>97.379854494850406</v>
      </c>
      <c r="L130" s="94">
        <v>14</v>
      </c>
      <c r="M130" s="94">
        <v>14</v>
      </c>
      <c r="N130" s="15"/>
      <c r="O130" s="101">
        <v>403</v>
      </c>
      <c r="P130" s="49" t="s">
        <v>143</v>
      </c>
      <c r="Q130" s="87">
        <v>2789</v>
      </c>
      <c r="R130" s="110">
        <v>392.86211161982533</v>
      </c>
      <c r="S130" s="110">
        <v>568.2511683145724</v>
      </c>
      <c r="T130" s="110">
        <v>961.11327993439772</v>
      </c>
      <c r="U130" s="110">
        <v>173.26520492031727</v>
      </c>
      <c r="V130" s="110">
        <v>1134.378484854715</v>
      </c>
      <c r="W130" s="110">
        <v>44.872371283538797</v>
      </c>
      <c r="X130" s="110">
        <v>1179.2508561382538</v>
      </c>
      <c r="Y130" s="110">
        <v>-14.531695035460992</v>
      </c>
      <c r="Z130" s="110">
        <v>1164.7191611027927</v>
      </c>
      <c r="AA130" s="94">
        <v>14</v>
      </c>
      <c r="AB130" s="94">
        <v>14</v>
      </c>
    </row>
    <row r="131" spans="1:28" s="9" customFormat="1" ht="16.5">
      <c r="A131" s="84">
        <v>405</v>
      </c>
      <c r="B131" s="85" t="s">
        <v>144</v>
      </c>
      <c r="C131" s="110">
        <v>73327</v>
      </c>
      <c r="D131" s="86">
        <v>208.02302717597726</v>
      </c>
      <c r="E131" s="86">
        <v>105.02259017185125</v>
      </c>
      <c r="F131" s="86">
        <v>313.04561734782851</v>
      </c>
      <c r="G131" s="86">
        <v>111.45321770846189</v>
      </c>
      <c r="H131" s="86">
        <v>424.49883505629043</v>
      </c>
      <c r="I131" s="86">
        <v>-43.263722776057932</v>
      </c>
      <c r="J131" s="86">
        <v>381.2351122802325</v>
      </c>
      <c r="K131" s="86">
        <f t="shared" si="1"/>
        <v>-33.684512899679305</v>
      </c>
      <c r="L131" s="94">
        <v>9</v>
      </c>
      <c r="M131" s="94">
        <v>9</v>
      </c>
      <c r="N131" s="15"/>
      <c r="O131" s="101">
        <v>405</v>
      </c>
      <c r="P131" s="49" t="s">
        <v>144</v>
      </c>
      <c r="Q131" s="87">
        <v>72988</v>
      </c>
      <c r="R131" s="110">
        <v>196.10151463330942</v>
      </c>
      <c r="S131" s="110">
        <v>157.3651267453611</v>
      </c>
      <c r="T131" s="110">
        <v>353.46664137867049</v>
      </c>
      <c r="U131" s="110">
        <v>104.71670657729925</v>
      </c>
      <c r="V131" s="110">
        <v>458.18334795596974</v>
      </c>
      <c r="W131" s="110">
        <v>-43.263722776057932</v>
      </c>
      <c r="X131" s="110">
        <v>414.9196251799118</v>
      </c>
      <c r="Y131" s="110">
        <v>-29.039343727598069</v>
      </c>
      <c r="Z131" s="110">
        <v>385.88028145231374</v>
      </c>
      <c r="AA131" s="94">
        <v>9</v>
      </c>
      <c r="AB131" s="94">
        <v>9</v>
      </c>
    </row>
    <row r="132" spans="1:28" s="9" customFormat="1" ht="16.5">
      <c r="A132" s="84">
        <v>407</v>
      </c>
      <c r="B132" s="85" t="s">
        <v>145</v>
      </c>
      <c r="C132" s="110">
        <v>2429</v>
      </c>
      <c r="D132" s="86">
        <v>388.19007094431038</v>
      </c>
      <c r="E132" s="86">
        <v>478.67951622431184</v>
      </c>
      <c r="F132" s="86">
        <v>866.86958716862227</v>
      </c>
      <c r="G132" s="86">
        <v>214.35609743018006</v>
      </c>
      <c r="H132" s="86">
        <v>1081.2256845988022</v>
      </c>
      <c r="I132" s="86">
        <v>-239.91395636064223</v>
      </c>
      <c r="J132" s="86">
        <v>841.31172823815996</v>
      </c>
      <c r="K132" s="86">
        <f t="shared" si="1"/>
        <v>-85.431585264939258</v>
      </c>
      <c r="L132" s="94">
        <v>1</v>
      </c>
      <c r="M132" s="95">
        <v>34</v>
      </c>
      <c r="N132" s="15"/>
      <c r="O132" s="101">
        <v>407</v>
      </c>
      <c r="P132" s="49" t="s">
        <v>145</v>
      </c>
      <c r="Q132" s="87">
        <v>2449</v>
      </c>
      <c r="R132" s="110">
        <v>485.32055911794998</v>
      </c>
      <c r="S132" s="110">
        <v>479.58036922797328</v>
      </c>
      <c r="T132" s="110">
        <v>964.90092834592326</v>
      </c>
      <c r="U132" s="110">
        <v>201.7563415178183</v>
      </c>
      <c r="V132" s="110">
        <v>1166.6572698637415</v>
      </c>
      <c r="W132" s="110">
        <v>-239.91395636064223</v>
      </c>
      <c r="X132" s="110">
        <v>926.74331350309922</v>
      </c>
      <c r="Y132" s="110">
        <v>-364.92604845115176</v>
      </c>
      <c r="Z132" s="110">
        <v>561.81726505194752</v>
      </c>
      <c r="AA132" s="94">
        <v>1</v>
      </c>
      <c r="AB132" s="95">
        <v>34</v>
      </c>
    </row>
    <row r="133" spans="1:28" s="9" customFormat="1" ht="16.5">
      <c r="A133" s="84">
        <v>408</v>
      </c>
      <c r="B133" s="85" t="s">
        <v>146</v>
      </c>
      <c r="C133" s="110">
        <v>14028</v>
      </c>
      <c r="D133" s="86">
        <v>486.89138499474524</v>
      </c>
      <c r="E133" s="86">
        <v>433.14022353161624</v>
      </c>
      <c r="F133" s="86">
        <v>920.03160852636142</v>
      </c>
      <c r="G133" s="86">
        <v>112.92723313947128</v>
      </c>
      <c r="H133" s="86">
        <v>1032.9588416658328</v>
      </c>
      <c r="I133" s="86">
        <v>22.721271742229828</v>
      </c>
      <c r="J133" s="86">
        <v>1055.6801134080627</v>
      </c>
      <c r="K133" s="86">
        <f t="shared" si="1"/>
        <v>21.556298579918803</v>
      </c>
      <c r="L133" s="94">
        <v>14</v>
      </c>
      <c r="M133" s="94">
        <v>14</v>
      </c>
      <c r="N133" s="15"/>
      <c r="O133" s="101">
        <v>408</v>
      </c>
      <c r="P133" s="49" t="s">
        <v>146</v>
      </c>
      <c r="Q133" s="87">
        <v>14024</v>
      </c>
      <c r="R133" s="110">
        <v>492.47691304752874</v>
      </c>
      <c r="S133" s="110">
        <v>413.8661900847307</v>
      </c>
      <c r="T133" s="110">
        <v>906.34310313225944</v>
      </c>
      <c r="U133" s="110">
        <v>105.05943995365453</v>
      </c>
      <c r="V133" s="110">
        <v>1011.402543085914</v>
      </c>
      <c r="W133" s="110">
        <v>22.721271742229828</v>
      </c>
      <c r="X133" s="110">
        <v>1034.1238148281438</v>
      </c>
      <c r="Y133" s="110">
        <v>-1.4476830626285591</v>
      </c>
      <c r="Z133" s="110">
        <v>1032.6761317655153</v>
      </c>
      <c r="AA133" s="94">
        <v>14</v>
      </c>
      <c r="AB133" s="94">
        <v>14</v>
      </c>
    </row>
    <row r="134" spans="1:28" s="9" customFormat="1" ht="16.5">
      <c r="A134" s="84">
        <v>410</v>
      </c>
      <c r="B134" s="85" t="s">
        <v>147</v>
      </c>
      <c r="C134" s="110">
        <v>18878</v>
      </c>
      <c r="D134" s="86">
        <v>561.05247921839009</v>
      </c>
      <c r="E134" s="86">
        <v>428.65060214172451</v>
      </c>
      <c r="F134" s="86">
        <v>989.70308136011454</v>
      </c>
      <c r="G134" s="86">
        <v>55.098071056673533</v>
      </c>
      <c r="H134" s="86">
        <v>1044.801152416788</v>
      </c>
      <c r="I134" s="86">
        <v>-35.064731433414558</v>
      </c>
      <c r="J134" s="86">
        <v>1009.7364209833735</v>
      </c>
      <c r="K134" s="86">
        <f t="shared" si="1"/>
        <v>43.526784124857841</v>
      </c>
      <c r="L134" s="94">
        <v>13</v>
      </c>
      <c r="M134" s="94">
        <v>13</v>
      </c>
      <c r="N134" s="15"/>
      <c r="O134" s="101">
        <v>410</v>
      </c>
      <c r="P134" s="49" t="s">
        <v>147</v>
      </c>
      <c r="Q134" s="87">
        <v>18762</v>
      </c>
      <c r="R134" s="110">
        <v>529.29424090935288</v>
      </c>
      <c r="S134" s="110">
        <v>422.23006373629607</v>
      </c>
      <c r="T134" s="110">
        <v>951.52430464564895</v>
      </c>
      <c r="U134" s="110">
        <v>49.750063646281205</v>
      </c>
      <c r="V134" s="110">
        <v>1001.2743682919302</v>
      </c>
      <c r="W134" s="110">
        <v>-35.064731433414558</v>
      </c>
      <c r="X134" s="110">
        <v>966.20963685851564</v>
      </c>
      <c r="Y134" s="110">
        <v>13.383295498801589</v>
      </c>
      <c r="Z134" s="110">
        <v>979.59293235731718</v>
      </c>
      <c r="AA134" s="94">
        <v>13</v>
      </c>
      <c r="AB134" s="94">
        <v>13</v>
      </c>
    </row>
    <row r="135" spans="1:28" s="9" customFormat="1" ht="16.5">
      <c r="A135" s="84">
        <v>416</v>
      </c>
      <c r="B135" s="85" t="s">
        <v>148</v>
      </c>
      <c r="C135" s="110">
        <v>2849</v>
      </c>
      <c r="D135" s="86">
        <v>209.39180343629371</v>
      </c>
      <c r="E135" s="86">
        <v>459.02396354295718</v>
      </c>
      <c r="F135" s="86">
        <v>668.41576697925086</v>
      </c>
      <c r="G135" s="86">
        <v>96.844179883598486</v>
      </c>
      <c r="H135" s="86">
        <v>765.25994686284935</v>
      </c>
      <c r="I135" s="86">
        <v>-222.35907335907336</v>
      </c>
      <c r="J135" s="86">
        <v>542.90087350377598</v>
      </c>
      <c r="K135" s="86">
        <f t="shared" si="1"/>
        <v>35.146920303303318</v>
      </c>
      <c r="L135" s="94">
        <v>9</v>
      </c>
      <c r="M135" s="94">
        <v>9</v>
      </c>
      <c r="N135" s="15"/>
      <c r="O135" s="101">
        <v>416</v>
      </c>
      <c r="P135" s="49" t="s">
        <v>148</v>
      </c>
      <c r="Q135" s="87">
        <v>2862</v>
      </c>
      <c r="R135" s="110">
        <v>181.58345073027502</v>
      </c>
      <c r="S135" s="110">
        <v>460.22333387250308</v>
      </c>
      <c r="T135" s="110">
        <v>641.80678460277807</v>
      </c>
      <c r="U135" s="110">
        <v>88.30624195676792</v>
      </c>
      <c r="V135" s="110">
        <v>730.11302655954603</v>
      </c>
      <c r="W135" s="110">
        <v>-222.35907335907336</v>
      </c>
      <c r="X135" s="110">
        <v>507.75395320047267</v>
      </c>
      <c r="Y135" s="110">
        <v>9.6118808038808066</v>
      </c>
      <c r="Z135" s="110">
        <v>517.36583400435347</v>
      </c>
      <c r="AA135" s="94">
        <v>9</v>
      </c>
      <c r="AB135" s="94">
        <v>9</v>
      </c>
    </row>
    <row r="136" spans="1:28" s="9" customFormat="1" ht="16.5">
      <c r="A136" s="84">
        <v>418</v>
      </c>
      <c r="B136" s="85" t="s">
        <v>149</v>
      </c>
      <c r="C136" s="110">
        <v>24854</v>
      </c>
      <c r="D136" s="86">
        <v>783.53429661347127</v>
      </c>
      <c r="E136" s="86">
        <v>68.885741739457785</v>
      </c>
      <c r="F136" s="86">
        <v>852.42003835292905</v>
      </c>
      <c r="G136" s="86">
        <v>44.246416951169373</v>
      </c>
      <c r="H136" s="86">
        <v>896.66645530409846</v>
      </c>
      <c r="I136" s="86">
        <v>-98.755934658405081</v>
      </c>
      <c r="J136" s="86">
        <v>797.9105206456934</v>
      </c>
      <c r="K136" s="86">
        <f t="shared" si="1"/>
        <v>17.328081751609375</v>
      </c>
      <c r="L136" s="94">
        <v>6</v>
      </c>
      <c r="M136" s="94">
        <v>6</v>
      </c>
      <c r="N136" s="15"/>
      <c r="O136" s="101">
        <v>418</v>
      </c>
      <c r="P136" s="49" t="s">
        <v>149</v>
      </c>
      <c r="Q136" s="87">
        <v>24711</v>
      </c>
      <c r="R136" s="110">
        <v>780.09702259395647</v>
      </c>
      <c r="S136" s="110">
        <v>57.28454774512165</v>
      </c>
      <c r="T136" s="110">
        <v>837.38157033907817</v>
      </c>
      <c r="U136" s="110">
        <v>41.956803213410872</v>
      </c>
      <c r="V136" s="110">
        <v>879.33837355248909</v>
      </c>
      <c r="W136" s="110">
        <v>-98.755934658405081</v>
      </c>
      <c r="X136" s="110">
        <v>780.58243889408402</v>
      </c>
      <c r="Y136" s="110">
        <v>-22.46767543978844</v>
      </c>
      <c r="Z136" s="110">
        <v>758.1147634542956</v>
      </c>
      <c r="AA136" s="94">
        <v>6</v>
      </c>
      <c r="AB136" s="94">
        <v>6</v>
      </c>
    </row>
    <row r="137" spans="1:28" s="9" customFormat="1" ht="16.5">
      <c r="A137" s="84">
        <v>420</v>
      </c>
      <c r="B137" s="85" t="s">
        <v>150</v>
      </c>
      <c r="C137" s="110">
        <v>8971</v>
      </c>
      <c r="D137" s="86">
        <v>248.97098111061874</v>
      </c>
      <c r="E137" s="86">
        <v>310.52511087097434</v>
      </c>
      <c r="F137" s="86">
        <v>559.49609198159305</v>
      </c>
      <c r="G137" s="86">
        <v>122.14477697879357</v>
      </c>
      <c r="H137" s="86">
        <v>681.64086896038657</v>
      </c>
      <c r="I137" s="86">
        <v>-124.63515773046483</v>
      </c>
      <c r="J137" s="86">
        <v>557.00571122992176</v>
      </c>
      <c r="K137" s="86">
        <f t="shared" si="1"/>
        <v>6.7714497027010339</v>
      </c>
      <c r="L137" s="94">
        <v>11</v>
      </c>
      <c r="M137" s="94">
        <v>11</v>
      </c>
      <c r="N137" s="15"/>
      <c r="O137" s="101">
        <v>420</v>
      </c>
      <c r="P137" s="49" t="s">
        <v>150</v>
      </c>
      <c r="Q137" s="87">
        <v>9049</v>
      </c>
      <c r="R137" s="110">
        <v>264.18208600536491</v>
      </c>
      <c r="S137" s="110">
        <v>298.07988813011895</v>
      </c>
      <c r="T137" s="110">
        <v>562.2619741354838</v>
      </c>
      <c r="U137" s="110">
        <v>112.60744512220172</v>
      </c>
      <c r="V137" s="110">
        <v>674.86941925768554</v>
      </c>
      <c r="W137" s="110">
        <v>-124.63515773046483</v>
      </c>
      <c r="X137" s="110">
        <v>550.23426152722072</v>
      </c>
      <c r="Y137" s="110">
        <v>-15.330212901819776</v>
      </c>
      <c r="Z137" s="110">
        <v>534.90404862540095</v>
      </c>
      <c r="AA137" s="94">
        <v>11</v>
      </c>
      <c r="AB137" s="94">
        <v>11</v>
      </c>
    </row>
    <row r="138" spans="1:28" s="9" customFormat="1" ht="16.5">
      <c r="A138" s="84">
        <v>421</v>
      </c>
      <c r="B138" s="85" t="s">
        <v>151</v>
      </c>
      <c r="C138" s="110">
        <v>665</v>
      </c>
      <c r="D138" s="86">
        <v>1677.6078863085124</v>
      </c>
      <c r="E138" s="86">
        <v>111.16138597532436</v>
      </c>
      <c r="F138" s="86">
        <v>1788.7692722838367</v>
      </c>
      <c r="G138" s="86">
        <v>216.87622770209543</v>
      </c>
      <c r="H138" s="86">
        <v>2005.645499985932</v>
      </c>
      <c r="I138" s="86">
        <v>-192.64511278195488</v>
      </c>
      <c r="J138" s="86">
        <v>1813.0003872039772</v>
      </c>
      <c r="K138" s="86">
        <f t="shared" si="1"/>
        <v>-251.6887268920525</v>
      </c>
      <c r="L138" s="94">
        <v>16</v>
      </c>
      <c r="M138" s="94">
        <v>16</v>
      </c>
      <c r="N138" s="15"/>
      <c r="O138" s="101">
        <v>421</v>
      </c>
      <c r="P138" s="49" t="s">
        <v>151</v>
      </c>
      <c r="Q138" s="87">
        <v>682</v>
      </c>
      <c r="R138" s="110">
        <v>1811.4570560382695</v>
      </c>
      <c r="S138" s="110">
        <v>245.63950218894175</v>
      </c>
      <c r="T138" s="110">
        <v>2057.0965582272111</v>
      </c>
      <c r="U138" s="110">
        <v>200.23766865077386</v>
      </c>
      <c r="V138" s="110">
        <v>2257.3342268779847</v>
      </c>
      <c r="W138" s="110">
        <v>-192.64511278195488</v>
      </c>
      <c r="X138" s="110">
        <v>2064.6891140960297</v>
      </c>
      <c r="Y138" s="110">
        <v>0</v>
      </c>
      <c r="Z138" s="110">
        <v>2064.6891140960297</v>
      </c>
      <c r="AA138" s="94">
        <v>16</v>
      </c>
      <c r="AB138" s="94">
        <v>16</v>
      </c>
    </row>
    <row r="139" spans="1:28" s="9" customFormat="1" ht="16.5">
      <c r="A139" s="84">
        <v>422</v>
      </c>
      <c r="B139" s="85" t="s">
        <v>152</v>
      </c>
      <c r="C139" s="110">
        <v>10049</v>
      </c>
      <c r="D139" s="86">
        <v>230.88606973193208</v>
      </c>
      <c r="E139" s="86">
        <v>279.6795851500753</v>
      </c>
      <c r="F139" s="86">
        <v>510.56565488200738</v>
      </c>
      <c r="G139" s="86">
        <v>158.60779159174714</v>
      </c>
      <c r="H139" s="86">
        <v>669.17344647375455</v>
      </c>
      <c r="I139" s="86">
        <v>-15.011941486715097</v>
      </c>
      <c r="J139" s="86">
        <v>654.16150498703951</v>
      </c>
      <c r="K139" s="86">
        <f t="shared" ref="K139:K202" si="2">J139-X139</f>
        <v>-101.46694460626634</v>
      </c>
      <c r="L139" s="94">
        <v>12</v>
      </c>
      <c r="M139" s="94">
        <v>12</v>
      </c>
      <c r="N139" s="15"/>
      <c r="O139" s="101">
        <v>422</v>
      </c>
      <c r="P139" s="49" t="s">
        <v>152</v>
      </c>
      <c r="Q139" s="87">
        <v>10228</v>
      </c>
      <c r="R139" s="110">
        <v>244.2278333843046</v>
      </c>
      <c r="S139" s="110">
        <v>380.83621281261026</v>
      </c>
      <c r="T139" s="110">
        <v>625.06404619691489</v>
      </c>
      <c r="U139" s="110">
        <v>145.576344883106</v>
      </c>
      <c r="V139" s="110">
        <v>770.64039108002089</v>
      </c>
      <c r="W139" s="110">
        <v>-15.011941486715097</v>
      </c>
      <c r="X139" s="110">
        <v>755.62844959330585</v>
      </c>
      <c r="Y139" s="110">
        <v>13.99704341496337</v>
      </c>
      <c r="Z139" s="110">
        <v>769.62549300826925</v>
      </c>
      <c r="AA139" s="94">
        <v>12</v>
      </c>
      <c r="AB139" s="94">
        <v>12</v>
      </c>
    </row>
    <row r="140" spans="1:28" s="9" customFormat="1" ht="16.5">
      <c r="A140" s="84">
        <v>423</v>
      </c>
      <c r="B140" s="85" t="s">
        <v>153</v>
      </c>
      <c r="C140" s="110">
        <v>20666</v>
      </c>
      <c r="D140" s="86">
        <v>758.58192838336493</v>
      </c>
      <c r="E140" s="86">
        <v>85.484095913918139</v>
      </c>
      <c r="F140" s="86">
        <v>844.06602429728309</v>
      </c>
      <c r="G140" s="86">
        <v>63.750750977428559</v>
      </c>
      <c r="H140" s="86">
        <v>907.81677527471163</v>
      </c>
      <c r="I140" s="86">
        <v>-115.02187167327979</v>
      </c>
      <c r="J140" s="86">
        <v>792.79490360143188</v>
      </c>
      <c r="K140" s="86">
        <f t="shared" si="2"/>
        <v>19.780554347762063</v>
      </c>
      <c r="L140" s="94">
        <v>2</v>
      </c>
      <c r="M140" s="94">
        <v>2</v>
      </c>
      <c r="N140" s="15"/>
      <c r="O140" s="101">
        <v>423</v>
      </c>
      <c r="P140" s="49" t="s">
        <v>153</v>
      </c>
      <c r="Q140" s="87">
        <v>20637</v>
      </c>
      <c r="R140" s="110">
        <v>754.72831942441417</v>
      </c>
      <c r="S140" s="110">
        <v>72.079295357220502</v>
      </c>
      <c r="T140" s="110">
        <v>826.8076147816347</v>
      </c>
      <c r="U140" s="110">
        <v>61.228606145314913</v>
      </c>
      <c r="V140" s="110">
        <v>888.03622092694957</v>
      </c>
      <c r="W140" s="110">
        <v>-115.02187167327979</v>
      </c>
      <c r="X140" s="110">
        <v>773.01434925366982</v>
      </c>
      <c r="Y140" s="110">
        <v>-37.659641288969112</v>
      </c>
      <c r="Z140" s="110">
        <v>735.35470796470076</v>
      </c>
      <c r="AA140" s="94">
        <v>2</v>
      </c>
      <c r="AB140" s="94">
        <v>2</v>
      </c>
    </row>
    <row r="141" spans="1:28" s="9" customFormat="1" ht="16.5">
      <c r="A141" s="84">
        <v>425</v>
      </c>
      <c r="B141" s="85" t="s">
        <v>154</v>
      </c>
      <c r="C141" s="110">
        <v>10190</v>
      </c>
      <c r="D141" s="86">
        <v>1454.378919923307</v>
      </c>
      <c r="E141" s="86">
        <v>552.48455665903907</v>
      </c>
      <c r="F141" s="86">
        <v>2006.863476582346</v>
      </c>
      <c r="G141" s="86">
        <v>38.478052722542259</v>
      </c>
      <c r="H141" s="86">
        <v>2045.3415293048884</v>
      </c>
      <c r="I141" s="86">
        <v>151.8649656526006</v>
      </c>
      <c r="J141" s="86">
        <v>2197.2064949574888</v>
      </c>
      <c r="K141" s="86">
        <f t="shared" si="2"/>
        <v>52.308282976474857</v>
      </c>
      <c r="L141" s="94">
        <v>17</v>
      </c>
      <c r="M141" s="94">
        <v>17</v>
      </c>
      <c r="N141" s="15"/>
      <c r="O141" s="101">
        <v>425</v>
      </c>
      <c r="P141" s="49" t="s">
        <v>154</v>
      </c>
      <c r="Q141" s="87">
        <v>10256</v>
      </c>
      <c r="R141" s="110">
        <v>1435.0760852761962</v>
      </c>
      <c r="S141" s="110">
        <v>523.236115397768</v>
      </c>
      <c r="T141" s="110">
        <v>1958.3122006739641</v>
      </c>
      <c r="U141" s="110">
        <v>34.721045654449462</v>
      </c>
      <c r="V141" s="110">
        <v>1993.0332463284135</v>
      </c>
      <c r="W141" s="110">
        <v>151.8649656526006</v>
      </c>
      <c r="X141" s="110">
        <v>2144.8982119810139</v>
      </c>
      <c r="Y141" s="110">
        <v>-1.2502407691557875</v>
      </c>
      <c r="Z141" s="110">
        <v>2143.647971211858</v>
      </c>
      <c r="AA141" s="94">
        <v>17</v>
      </c>
      <c r="AB141" s="94">
        <v>17</v>
      </c>
    </row>
    <row r="142" spans="1:28" s="9" customFormat="1" ht="16.5">
      <c r="A142" s="84">
        <v>426</v>
      </c>
      <c r="B142" s="85" t="s">
        <v>155</v>
      </c>
      <c r="C142" s="110">
        <v>11913</v>
      </c>
      <c r="D142" s="86">
        <v>330.5907293096472</v>
      </c>
      <c r="E142" s="86">
        <v>504.85318268664128</v>
      </c>
      <c r="F142" s="86">
        <v>835.44391199628853</v>
      </c>
      <c r="G142" s="86">
        <v>92.739237460538675</v>
      </c>
      <c r="H142" s="86">
        <v>928.18314945682721</v>
      </c>
      <c r="I142" s="86">
        <v>-161.08746747250902</v>
      </c>
      <c r="J142" s="86">
        <v>767.09568198431816</v>
      </c>
      <c r="K142" s="86">
        <f t="shared" si="2"/>
        <v>30.534059502957689</v>
      </c>
      <c r="L142" s="94">
        <v>12</v>
      </c>
      <c r="M142" s="94">
        <v>12</v>
      </c>
      <c r="N142" s="15"/>
      <c r="O142" s="101">
        <v>426</v>
      </c>
      <c r="P142" s="49" t="s">
        <v>155</v>
      </c>
      <c r="Q142" s="87">
        <v>11969</v>
      </c>
      <c r="R142" s="110">
        <v>330.62310141091916</v>
      </c>
      <c r="S142" s="110">
        <v>482.48537696380259</v>
      </c>
      <c r="T142" s="110">
        <v>813.1084783747217</v>
      </c>
      <c r="U142" s="110">
        <v>84.540611579147836</v>
      </c>
      <c r="V142" s="110">
        <v>897.64908995386952</v>
      </c>
      <c r="W142" s="110">
        <v>-161.08746747250902</v>
      </c>
      <c r="X142" s="110">
        <v>736.56162248136047</v>
      </c>
      <c r="Y142" s="110">
        <v>-66.696045179735819</v>
      </c>
      <c r="Z142" s="110">
        <v>669.86557730162463</v>
      </c>
      <c r="AA142" s="94">
        <v>12</v>
      </c>
      <c r="AB142" s="94">
        <v>12</v>
      </c>
    </row>
    <row r="143" spans="1:28" s="9" customFormat="1" ht="16.5">
      <c r="A143" s="84">
        <v>430</v>
      </c>
      <c r="B143" s="85" t="s">
        <v>156</v>
      </c>
      <c r="C143" s="110">
        <v>15295</v>
      </c>
      <c r="D143" s="86">
        <v>268.70542505167089</v>
      </c>
      <c r="E143" s="86">
        <v>451.531165162283</v>
      </c>
      <c r="F143" s="86">
        <v>720.23659021395383</v>
      </c>
      <c r="G143" s="86">
        <v>162.37694540639691</v>
      </c>
      <c r="H143" s="86">
        <v>882.61353562035072</v>
      </c>
      <c r="I143" s="86">
        <v>-115.04759725400457</v>
      </c>
      <c r="J143" s="86">
        <v>767.56593836634613</v>
      </c>
      <c r="K143" s="86">
        <f t="shared" si="2"/>
        <v>54.155800158408169</v>
      </c>
      <c r="L143" s="94">
        <v>2</v>
      </c>
      <c r="M143" s="94">
        <v>2</v>
      </c>
      <c r="N143" s="15"/>
      <c r="O143" s="101">
        <v>430</v>
      </c>
      <c r="P143" s="49" t="s">
        <v>156</v>
      </c>
      <c r="Q143" s="87">
        <v>15420</v>
      </c>
      <c r="R143" s="110">
        <v>291.99094874572984</v>
      </c>
      <c r="S143" s="110">
        <v>384.47274741827431</v>
      </c>
      <c r="T143" s="110">
        <v>676.4636961640042</v>
      </c>
      <c r="U143" s="110">
        <v>151.99403929793829</v>
      </c>
      <c r="V143" s="110">
        <v>828.45773546194255</v>
      </c>
      <c r="W143" s="110">
        <v>-115.04759725400457</v>
      </c>
      <c r="X143" s="110">
        <v>713.41013820793796</v>
      </c>
      <c r="Y143" s="110">
        <v>3.2706335888773284</v>
      </c>
      <c r="Z143" s="110">
        <v>716.68077179681529</v>
      </c>
      <c r="AA143" s="94">
        <v>2</v>
      </c>
      <c r="AB143" s="94">
        <v>2</v>
      </c>
    </row>
    <row r="144" spans="1:28" s="9" customFormat="1" ht="16.5">
      <c r="A144" s="84">
        <v>433</v>
      </c>
      <c r="B144" s="85" t="s">
        <v>157</v>
      </c>
      <c r="C144" s="110">
        <v>7657</v>
      </c>
      <c r="D144" s="86">
        <v>326.88655983679467</v>
      </c>
      <c r="E144" s="86">
        <v>312.09380977600432</v>
      </c>
      <c r="F144" s="86">
        <v>638.980369612799</v>
      </c>
      <c r="G144" s="86">
        <v>123.11175863174118</v>
      </c>
      <c r="H144" s="86">
        <v>762.09212824454016</v>
      </c>
      <c r="I144" s="86">
        <v>-111.79652605459057</v>
      </c>
      <c r="J144" s="86">
        <v>650.29560218994959</v>
      </c>
      <c r="K144" s="86">
        <f t="shared" si="2"/>
        <v>30.091181170676577</v>
      </c>
      <c r="L144" s="94">
        <v>5</v>
      </c>
      <c r="M144" s="94">
        <v>5</v>
      </c>
      <c r="N144" s="15"/>
      <c r="O144" s="101">
        <v>433</v>
      </c>
      <c r="P144" s="49" t="s">
        <v>157</v>
      </c>
      <c r="Q144" s="87">
        <v>7692</v>
      </c>
      <c r="R144" s="110">
        <v>315.04367096059093</v>
      </c>
      <c r="S144" s="110">
        <v>301.85057242255198</v>
      </c>
      <c r="T144" s="110">
        <v>616.89424338314291</v>
      </c>
      <c r="U144" s="110">
        <v>115.10670369072071</v>
      </c>
      <c r="V144" s="110">
        <v>732.00094707386359</v>
      </c>
      <c r="W144" s="110">
        <v>-111.79652605459057</v>
      </c>
      <c r="X144" s="110">
        <v>620.20442101927301</v>
      </c>
      <c r="Y144" s="110">
        <v>1.0271591818299248</v>
      </c>
      <c r="Z144" s="110">
        <v>621.23158020110293</v>
      </c>
      <c r="AA144" s="94">
        <v>5</v>
      </c>
      <c r="AB144" s="94">
        <v>5</v>
      </c>
    </row>
    <row r="145" spans="1:28" s="9" customFormat="1" ht="16.5">
      <c r="A145" s="84">
        <v>434</v>
      </c>
      <c r="B145" s="85" t="s">
        <v>158</v>
      </c>
      <c r="C145" s="110">
        <v>14352</v>
      </c>
      <c r="D145" s="86">
        <v>501.79942140264149</v>
      </c>
      <c r="E145" s="86">
        <v>-27.879802949897648</v>
      </c>
      <c r="F145" s="86">
        <v>473.91961845274386</v>
      </c>
      <c r="G145" s="86">
        <v>130.49145891730865</v>
      </c>
      <c r="H145" s="86">
        <v>604.41107737005245</v>
      </c>
      <c r="I145" s="86">
        <v>32.820234113712374</v>
      </c>
      <c r="J145" s="86">
        <v>637.23131148376478</v>
      </c>
      <c r="K145" s="86">
        <f t="shared" si="2"/>
        <v>-31.589157234100071</v>
      </c>
      <c r="L145" s="94">
        <v>1</v>
      </c>
      <c r="M145" s="95">
        <v>34</v>
      </c>
      <c r="N145" s="15"/>
      <c r="O145" s="101">
        <v>434</v>
      </c>
      <c r="P145" s="49" t="s">
        <v>158</v>
      </c>
      <c r="Q145" s="87">
        <v>14458</v>
      </c>
      <c r="R145" s="110">
        <v>516.35484554529535</v>
      </c>
      <c r="S145" s="110">
        <v>-2.9450269411058456</v>
      </c>
      <c r="T145" s="110">
        <v>513.40981860418947</v>
      </c>
      <c r="U145" s="110">
        <v>122.59041599996303</v>
      </c>
      <c r="V145" s="110">
        <v>636.00023460415252</v>
      </c>
      <c r="W145" s="110">
        <v>32.820234113712374</v>
      </c>
      <c r="X145" s="110">
        <v>668.82046871786486</v>
      </c>
      <c r="Y145" s="110">
        <v>65.766209713069756</v>
      </c>
      <c r="Z145" s="110">
        <v>734.58667843093463</v>
      </c>
      <c r="AA145" s="94">
        <v>1</v>
      </c>
      <c r="AB145" s="95">
        <v>34</v>
      </c>
    </row>
    <row r="146" spans="1:28" s="9" customFormat="1" ht="16.5">
      <c r="A146" s="84">
        <v>435</v>
      </c>
      <c r="B146" s="85" t="s">
        <v>159</v>
      </c>
      <c r="C146" s="110">
        <v>711</v>
      </c>
      <c r="D146" s="86">
        <v>1449.0095442025352</v>
      </c>
      <c r="E146" s="86">
        <v>69.630088982806967</v>
      </c>
      <c r="F146" s="86">
        <v>1518.6396331853421</v>
      </c>
      <c r="G146" s="86">
        <v>186.95108284377437</v>
      </c>
      <c r="H146" s="86">
        <v>1705.5907160291165</v>
      </c>
      <c r="I146" s="86">
        <v>-275.90998593530242</v>
      </c>
      <c r="J146" s="86">
        <v>1429.680730093814</v>
      </c>
      <c r="K146" s="86">
        <f t="shared" si="2"/>
        <v>82.606192059347904</v>
      </c>
      <c r="L146" s="94">
        <v>13</v>
      </c>
      <c r="M146" s="94">
        <v>13</v>
      </c>
      <c r="N146" s="15"/>
      <c r="O146" s="101">
        <v>435</v>
      </c>
      <c r="P146" s="49" t="s">
        <v>159</v>
      </c>
      <c r="Q146" s="87">
        <v>702</v>
      </c>
      <c r="R146" s="110">
        <v>1384.8937933679501</v>
      </c>
      <c r="S146" s="110">
        <v>55.86700794943674</v>
      </c>
      <c r="T146" s="110">
        <v>1440.7608013173869</v>
      </c>
      <c r="U146" s="110">
        <v>182.22372265238147</v>
      </c>
      <c r="V146" s="110">
        <v>1622.9845239697684</v>
      </c>
      <c r="W146" s="110">
        <v>-275.90998593530242</v>
      </c>
      <c r="X146" s="110">
        <v>1347.0745380344661</v>
      </c>
      <c r="Y146" s="110">
        <v>-90.991898121387294</v>
      </c>
      <c r="Z146" s="110">
        <v>1256.0826399130788</v>
      </c>
      <c r="AA146" s="94">
        <v>13</v>
      </c>
      <c r="AB146" s="94">
        <v>13</v>
      </c>
    </row>
    <row r="147" spans="1:28" s="9" customFormat="1" ht="16.5">
      <c r="A147" s="84">
        <v>436</v>
      </c>
      <c r="B147" s="85" t="s">
        <v>160</v>
      </c>
      <c r="C147" s="110">
        <v>2008</v>
      </c>
      <c r="D147" s="86">
        <v>1195.352143464642</v>
      </c>
      <c r="E147" s="86">
        <v>744.43780403537687</v>
      </c>
      <c r="F147" s="86">
        <v>1939.789947500019</v>
      </c>
      <c r="G147" s="86">
        <v>108.21008938078985</v>
      </c>
      <c r="H147" s="86">
        <v>2048.0000368808087</v>
      </c>
      <c r="I147" s="86">
        <v>-116.6140438247012</v>
      </c>
      <c r="J147" s="86">
        <v>1931.3859930561075</v>
      </c>
      <c r="K147" s="86">
        <f t="shared" si="2"/>
        <v>184.69260212861491</v>
      </c>
      <c r="L147" s="94">
        <v>17</v>
      </c>
      <c r="M147" s="94">
        <v>17</v>
      </c>
      <c r="N147" s="15"/>
      <c r="O147" s="101">
        <v>436</v>
      </c>
      <c r="P147" s="49" t="s">
        <v>160</v>
      </c>
      <c r="Q147" s="87">
        <v>2033</v>
      </c>
      <c r="R147" s="110">
        <v>1112.7011738492581</v>
      </c>
      <c r="S147" s="110">
        <v>650.33070389418685</v>
      </c>
      <c r="T147" s="110">
        <v>1763.031877743445</v>
      </c>
      <c r="U147" s="110">
        <v>100.27555700874881</v>
      </c>
      <c r="V147" s="110">
        <v>1863.3074347521938</v>
      </c>
      <c r="W147" s="110">
        <v>-116.6140438247012</v>
      </c>
      <c r="X147" s="110">
        <v>1746.6933909274926</v>
      </c>
      <c r="Y147" s="110">
        <v>-5.6845332494969805</v>
      </c>
      <c r="Z147" s="110">
        <v>1741.0088576779956</v>
      </c>
      <c r="AA147" s="94">
        <v>17</v>
      </c>
      <c r="AB147" s="94">
        <v>17</v>
      </c>
    </row>
    <row r="148" spans="1:28" s="9" customFormat="1" ht="16.5">
      <c r="A148" s="84">
        <v>440</v>
      </c>
      <c r="B148" s="85" t="s">
        <v>161</v>
      </c>
      <c r="C148" s="110">
        <v>5884</v>
      </c>
      <c r="D148" s="86">
        <v>1611.9026353702352</v>
      </c>
      <c r="E148" s="86">
        <v>582.2002614515967</v>
      </c>
      <c r="F148" s="86">
        <v>2194.102896821832</v>
      </c>
      <c r="G148" s="86">
        <v>67.168293638323519</v>
      </c>
      <c r="H148" s="86">
        <v>2261.2711904601556</v>
      </c>
      <c r="I148" s="86">
        <v>-262.02617267165192</v>
      </c>
      <c r="J148" s="86">
        <v>1999.2450177885037</v>
      </c>
      <c r="K148" s="86">
        <f t="shared" si="2"/>
        <v>115.78717019918713</v>
      </c>
      <c r="L148" s="94">
        <v>15</v>
      </c>
      <c r="M148" s="94">
        <v>15</v>
      </c>
      <c r="N148" s="15"/>
      <c r="O148" s="101">
        <v>440</v>
      </c>
      <c r="P148" s="49" t="s">
        <v>161</v>
      </c>
      <c r="Q148" s="87">
        <v>5843</v>
      </c>
      <c r="R148" s="110">
        <v>1528.1428474008867</v>
      </c>
      <c r="S148" s="110">
        <v>554.76999216102899</v>
      </c>
      <c r="T148" s="110">
        <v>2082.9128395619155</v>
      </c>
      <c r="U148" s="110">
        <v>62.571180699053173</v>
      </c>
      <c r="V148" s="110">
        <v>2145.4840202609685</v>
      </c>
      <c r="W148" s="110">
        <v>-262.02617267165192</v>
      </c>
      <c r="X148" s="110">
        <v>1883.4578475893165</v>
      </c>
      <c r="Y148" s="110">
        <v>-11.8237247034194</v>
      </c>
      <c r="Z148" s="110">
        <v>1871.6341228858971</v>
      </c>
      <c r="AA148" s="94">
        <v>15</v>
      </c>
      <c r="AB148" s="94">
        <v>15</v>
      </c>
    </row>
    <row r="149" spans="1:28" s="9" customFormat="1" ht="16.5">
      <c r="A149" s="84">
        <v>441</v>
      </c>
      <c r="B149" s="85" t="s">
        <v>162</v>
      </c>
      <c r="C149" s="110">
        <v>4358</v>
      </c>
      <c r="D149" s="86">
        <v>-68.846796999291229</v>
      </c>
      <c r="E149" s="86">
        <v>310.93567092202585</v>
      </c>
      <c r="F149" s="86">
        <v>242.08887392273462</v>
      </c>
      <c r="G149" s="86">
        <v>146.94916754273135</v>
      </c>
      <c r="H149" s="86">
        <v>389.03804146546599</v>
      </c>
      <c r="I149" s="86">
        <v>-3.549564020192749</v>
      </c>
      <c r="J149" s="86">
        <v>385.48847744527325</v>
      </c>
      <c r="K149" s="86">
        <f t="shared" si="2"/>
        <v>11.730212395641502</v>
      </c>
      <c r="L149" s="94">
        <v>9</v>
      </c>
      <c r="M149" s="94">
        <v>9</v>
      </c>
      <c r="N149" s="15"/>
      <c r="O149" s="101">
        <v>441</v>
      </c>
      <c r="P149" s="49" t="s">
        <v>162</v>
      </c>
      <c r="Q149" s="87">
        <v>4396</v>
      </c>
      <c r="R149" s="110">
        <v>-54.036076439865283</v>
      </c>
      <c r="S149" s="110">
        <v>294.6996083666449</v>
      </c>
      <c r="T149" s="110">
        <v>240.66353192677963</v>
      </c>
      <c r="U149" s="110">
        <v>136.64429714304484</v>
      </c>
      <c r="V149" s="110">
        <v>377.30782906982449</v>
      </c>
      <c r="W149" s="110">
        <v>-3.549564020192749</v>
      </c>
      <c r="X149" s="110">
        <v>373.75826504963175</v>
      </c>
      <c r="Y149" s="110">
        <v>-22.271169667496043</v>
      </c>
      <c r="Z149" s="110">
        <v>351.48709538213569</v>
      </c>
      <c r="AA149" s="94">
        <v>9</v>
      </c>
      <c r="AB149" s="94">
        <v>9</v>
      </c>
    </row>
    <row r="150" spans="1:28" s="9" customFormat="1" ht="16.5">
      <c r="A150" s="84">
        <v>444</v>
      </c>
      <c r="B150" s="85" t="s">
        <v>163</v>
      </c>
      <c r="C150" s="110">
        <v>45687</v>
      </c>
      <c r="D150" s="86">
        <v>442.84198547512534</v>
      </c>
      <c r="E150" s="86">
        <v>66.459809313944021</v>
      </c>
      <c r="F150" s="86">
        <v>509.30179478906939</v>
      </c>
      <c r="G150" s="86">
        <v>96.52637909881085</v>
      </c>
      <c r="H150" s="86">
        <v>605.82817388788021</v>
      </c>
      <c r="I150" s="86">
        <v>8.9620898723925837</v>
      </c>
      <c r="J150" s="86">
        <v>614.79026376027275</v>
      </c>
      <c r="K150" s="86">
        <f t="shared" si="2"/>
        <v>-64.85450407629628</v>
      </c>
      <c r="L150" s="94">
        <v>1</v>
      </c>
      <c r="M150" s="95">
        <v>33</v>
      </c>
      <c r="N150" s="15"/>
      <c r="O150" s="101">
        <v>444</v>
      </c>
      <c r="P150" s="49" t="s">
        <v>163</v>
      </c>
      <c r="Q150" s="87">
        <v>45645</v>
      </c>
      <c r="R150" s="110">
        <v>458.25000226189923</v>
      </c>
      <c r="S150" s="110">
        <v>120.38518763122312</v>
      </c>
      <c r="T150" s="110">
        <v>578.63518989312229</v>
      </c>
      <c r="U150" s="110">
        <v>92.047488071054232</v>
      </c>
      <c r="V150" s="110">
        <v>670.68267796417649</v>
      </c>
      <c r="W150" s="110">
        <v>8.9620898723925837</v>
      </c>
      <c r="X150" s="110">
        <v>679.64476783656903</v>
      </c>
      <c r="Y150" s="110">
        <v>55.326804241994289</v>
      </c>
      <c r="Z150" s="110">
        <v>734.97157207856333</v>
      </c>
      <c r="AA150" s="94">
        <v>1</v>
      </c>
      <c r="AB150" s="95">
        <v>33</v>
      </c>
    </row>
    <row r="151" spans="1:28" s="9" customFormat="1" ht="16.5">
      <c r="A151" s="84">
        <v>445</v>
      </c>
      <c r="B151" s="85" t="s">
        <v>164</v>
      </c>
      <c r="C151" s="110">
        <v>14868</v>
      </c>
      <c r="D151" s="86">
        <v>527.86762055310567</v>
      </c>
      <c r="E151" s="86">
        <v>-1.7476945797374908</v>
      </c>
      <c r="F151" s="86">
        <v>526.11992597336814</v>
      </c>
      <c r="G151" s="86">
        <v>105.47738617782163</v>
      </c>
      <c r="H151" s="86">
        <v>631.59731215118973</v>
      </c>
      <c r="I151" s="86">
        <v>0.45668549905838041</v>
      </c>
      <c r="J151" s="86">
        <v>632.05399765024811</v>
      </c>
      <c r="K151" s="86">
        <f t="shared" si="2"/>
        <v>16.665593687583851</v>
      </c>
      <c r="L151" s="94">
        <v>2</v>
      </c>
      <c r="M151" s="94">
        <v>2</v>
      </c>
      <c r="N151" s="15"/>
      <c r="O151" s="101">
        <v>445</v>
      </c>
      <c r="P151" s="49" t="s">
        <v>164</v>
      </c>
      <c r="Q151" s="87">
        <v>14999</v>
      </c>
      <c r="R151" s="110">
        <v>500.57125941093631</v>
      </c>
      <c r="S151" s="110">
        <v>14.827431041431808</v>
      </c>
      <c r="T151" s="110">
        <v>515.3986904523681</v>
      </c>
      <c r="U151" s="110">
        <v>99.533028011237775</v>
      </c>
      <c r="V151" s="110">
        <v>614.93171846360588</v>
      </c>
      <c r="W151" s="110">
        <v>0.45668549905838041</v>
      </c>
      <c r="X151" s="110">
        <v>615.38840396266426</v>
      </c>
      <c r="Y151" s="110">
        <v>8.8978641785071027</v>
      </c>
      <c r="Z151" s="110">
        <v>624.28626814117138</v>
      </c>
      <c r="AA151" s="94">
        <v>2</v>
      </c>
      <c r="AB151" s="94">
        <v>2</v>
      </c>
    </row>
    <row r="152" spans="1:28" s="9" customFormat="1" ht="16.5">
      <c r="A152" s="84">
        <v>475</v>
      </c>
      <c r="B152" s="85" t="s">
        <v>165</v>
      </c>
      <c r="C152" s="110">
        <v>5415</v>
      </c>
      <c r="D152" s="86">
        <v>692.06354081815152</v>
      </c>
      <c r="E152" s="86">
        <v>337.98769252530678</v>
      </c>
      <c r="F152" s="86">
        <v>1030.0512333434583</v>
      </c>
      <c r="G152" s="86">
        <v>138.24335336389328</v>
      </c>
      <c r="H152" s="86">
        <v>1168.2945867073515</v>
      </c>
      <c r="I152" s="86">
        <v>10.835641735918744</v>
      </c>
      <c r="J152" s="86">
        <v>1179.1302284432702</v>
      </c>
      <c r="K152" s="86">
        <f t="shared" si="2"/>
        <v>48.721468478726592</v>
      </c>
      <c r="L152" s="94">
        <v>15</v>
      </c>
      <c r="M152" s="94">
        <v>15</v>
      </c>
      <c r="N152" s="15"/>
      <c r="O152" s="101">
        <v>475</v>
      </c>
      <c r="P152" s="49" t="s">
        <v>165</v>
      </c>
      <c r="Q152" s="87">
        <v>5456</v>
      </c>
      <c r="R152" s="110">
        <v>671.05921686172201</v>
      </c>
      <c r="S152" s="110">
        <v>320.41233147907002</v>
      </c>
      <c r="T152" s="110">
        <v>991.47154834079197</v>
      </c>
      <c r="U152" s="110">
        <v>128.10156988783297</v>
      </c>
      <c r="V152" s="110">
        <v>1119.5731182286249</v>
      </c>
      <c r="W152" s="110">
        <v>10.835641735918744</v>
      </c>
      <c r="X152" s="110">
        <v>1130.4087599645436</v>
      </c>
      <c r="Y152" s="110">
        <v>139.86679454279979</v>
      </c>
      <c r="Z152" s="110">
        <v>1270.2755545073435</v>
      </c>
      <c r="AA152" s="94">
        <v>15</v>
      </c>
      <c r="AB152" s="94">
        <v>15</v>
      </c>
    </row>
    <row r="153" spans="1:28" s="9" customFormat="1" ht="16.5">
      <c r="A153" s="84">
        <v>480</v>
      </c>
      <c r="B153" s="85" t="s">
        <v>166</v>
      </c>
      <c r="C153" s="110">
        <v>1910</v>
      </c>
      <c r="D153" s="86">
        <v>395.19104535970871</v>
      </c>
      <c r="E153" s="86">
        <v>552.85911964968636</v>
      </c>
      <c r="F153" s="86">
        <v>948.05016500939507</v>
      </c>
      <c r="G153" s="86">
        <v>180.79651894726726</v>
      </c>
      <c r="H153" s="86">
        <v>1128.8466839566622</v>
      </c>
      <c r="I153" s="86">
        <v>-244.7434554973822</v>
      </c>
      <c r="J153" s="86">
        <v>884.10322845927999</v>
      </c>
      <c r="K153" s="86">
        <f t="shared" si="2"/>
        <v>-31.686963829306706</v>
      </c>
      <c r="L153" s="94">
        <v>2</v>
      </c>
      <c r="M153" s="94">
        <v>2</v>
      </c>
      <c r="N153" s="15"/>
      <c r="O153" s="101">
        <v>480</v>
      </c>
      <c r="P153" s="49" t="s">
        <v>166</v>
      </c>
      <c r="Q153" s="87">
        <v>1930</v>
      </c>
      <c r="R153" s="110">
        <v>444.72638430819046</v>
      </c>
      <c r="S153" s="110">
        <v>545.28939593392317</v>
      </c>
      <c r="T153" s="110">
        <v>990.01578024211358</v>
      </c>
      <c r="U153" s="110">
        <v>170.51786754385529</v>
      </c>
      <c r="V153" s="110">
        <v>1160.5336477859689</v>
      </c>
      <c r="W153" s="110">
        <v>-244.7434554973822</v>
      </c>
      <c r="X153" s="110">
        <v>915.7901922885867</v>
      </c>
      <c r="Y153" s="110">
        <v>-423.11679979777563</v>
      </c>
      <c r="Z153" s="110">
        <v>492.67339249081107</v>
      </c>
      <c r="AA153" s="94">
        <v>2</v>
      </c>
      <c r="AB153" s="94">
        <v>2</v>
      </c>
    </row>
    <row r="154" spans="1:28" s="9" customFormat="1" ht="16.5">
      <c r="A154" s="84">
        <v>481</v>
      </c>
      <c r="B154" s="85" t="s">
        <v>167</v>
      </c>
      <c r="C154" s="110">
        <v>9592</v>
      </c>
      <c r="D154" s="86">
        <v>609.79736034293137</v>
      </c>
      <c r="E154" s="86">
        <v>85.976162183033239</v>
      </c>
      <c r="F154" s="86">
        <v>695.77352252596461</v>
      </c>
      <c r="G154" s="86">
        <v>53.074088713079348</v>
      </c>
      <c r="H154" s="86">
        <v>748.847611239044</v>
      </c>
      <c r="I154" s="86">
        <v>-209.44401584653878</v>
      </c>
      <c r="J154" s="86">
        <v>539.40359539250517</v>
      </c>
      <c r="K154" s="86">
        <f t="shared" si="2"/>
        <v>12.055024477382858</v>
      </c>
      <c r="L154" s="94">
        <v>2</v>
      </c>
      <c r="M154" s="94">
        <v>2</v>
      </c>
      <c r="N154" s="15"/>
      <c r="O154" s="101">
        <v>481</v>
      </c>
      <c r="P154" s="49" t="s">
        <v>167</v>
      </c>
      <c r="Q154" s="87">
        <v>9619</v>
      </c>
      <c r="R154" s="110">
        <v>614.79078326014587</v>
      </c>
      <c r="S154" s="110">
        <v>71.812369725228237</v>
      </c>
      <c r="T154" s="110">
        <v>686.60315298537409</v>
      </c>
      <c r="U154" s="110">
        <v>50.189433776286904</v>
      </c>
      <c r="V154" s="110">
        <v>736.79258676166103</v>
      </c>
      <c r="W154" s="110">
        <v>-209.44401584653878</v>
      </c>
      <c r="X154" s="110">
        <v>527.34857091512231</v>
      </c>
      <c r="Y154" s="110">
        <v>-25.090250331881347</v>
      </c>
      <c r="Z154" s="110">
        <v>502.25832058324096</v>
      </c>
      <c r="AA154" s="94">
        <v>2</v>
      </c>
      <c r="AB154" s="94">
        <v>2</v>
      </c>
    </row>
    <row r="155" spans="1:28" s="9" customFormat="1" ht="16.5">
      <c r="A155" s="84">
        <v>483</v>
      </c>
      <c r="B155" s="85" t="s">
        <v>168</v>
      </c>
      <c r="C155" s="110">
        <v>1059</v>
      </c>
      <c r="D155" s="86">
        <v>793.71049753063619</v>
      </c>
      <c r="E155" s="86">
        <v>922.63676568070946</v>
      </c>
      <c r="F155" s="86">
        <v>1716.3472632113458</v>
      </c>
      <c r="G155" s="86">
        <v>166.64981405986711</v>
      </c>
      <c r="H155" s="86">
        <v>1882.9970772712129</v>
      </c>
      <c r="I155" s="86">
        <v>-191.96033994334277</v>
      </c>
      <c r="J155" s="86">
        <v>1691.03673732787</v>
      </c>
      <c r="K155" s="86">
        <f t="shared" si="2"/>
        <v>26.42663174493191</v>
      </c>
      <c r="L155" s="94">
        <v>17</v>
      </c>
      <c r="M155" s="94">
        <v>17</v>
      </c>
      <c r="N155" s="15"/>
      <c r="O155" s="101">
        <v>483</v>
      </c>
      <c r="P155" s="49" t="s">
        <v>168</v>
      </c>
      <c r="Q155" s="87">
        <v>1055</v>
      </c>
      <c r="R155" s="110">
        <v>792.2547050378729</v>
      </c>
      <c r="S155" s="110">
        <v>909.11209571681457</v>
      </c>
      <c r="T155" s="110">
        <v>1701.3668007546876</v>
      </c>
      <c r="U155" s="110">
        <v>155.20364477159345</v>
      </c>
      <c r="V155" s="110">
        <v>1856.570445526281</v>
      </c>
      <c r="W155" s="110">
        <v>-191.96033994334277</v>
      </c>
      <c r="X155" s="110">
        <v>1664.6101055829381</v>
      </c>
      <c r="Y155" s="110">
        <v>57.68310824742268</v>
      </c>
      <c r="Z155" s="110">
        <v>1722.2932138303609</v>
      </c>
      <c r="AA155" s="94">
        <v>17</v>
      </c>
      <c r="AB155" s="94">
        <v>17</v>
      </c>
    </row>
    <row r="156" spans="1:28" s="9" customFormat="1" ht="16.5">
      <c r="A156" s="84">
        <v>484</v>
      </c>
      <c r="B156" s="85" t="s">
        <v>169</v>
      </c>
      <c r="C156" s="110">
        <v>2904</v>
      </c>
      <c r="D156" s="86">
        <v>277.91720165638725</v>
      </c>
      <c r="E156" s="86">
        <v>-14.095910011858241</v>
      </c>
      <c r="F156" s="86">
        <v>263.82129164452903</v>
      </c>
      <c r="G156" s="86">
        <v>146.14606401853453</v>
      </c>
      <c r="H156" s="86">
        <v>409.96735566306359</v>
      </c>
      <c r="I156" s="86">
        <v>169.28856749311294</v>
      </c>
      <c r="J156" s="86">
        <v>579.25592315617655</v>
      </c>
      <c r="K156" s="86">
        <f t="shared" si="2"/>
        <v>-165.6766401843737</v>
      </c>
      <c r="L156" s="94">
        <v>4</v>
      </c>
      <c r="M156" s="94">
        <v>4</v>
      </c>
      <c r="N156" s="15"/>
      <c r="O156" s="101">
        <v>484</v>
      </c>
      <c r="P156" s="49" t="s">
        <v>169</v>
      </c>
      <c r="Q156" s="87">
        <v>2966</v>
      </c>
      <c r="R156" s="110">
        <v>257.13723231078404</v>
      </c>
      <c r="S156" s="110">
        <v>184.25056295961514</v>
      </c>
      <c r="T156" s="110">
        <v>441.38779527039918</v>
      </c>
      <c r="U156" s="110">
        <v>134.25620057703816</v>
      </c>
      <c r="V156" s="110">
        <v>575.64399584743728</v>
      </c>
      <c r="W156" s="110">
        <v>169.28856749311294</v>
      </c>
      <c r="X156" s="110">
        <v>744.93256334055025</v>
      </c>
      <c r="Y156" s="110">
        <v>45.738049544994944</v>
      </c>
      <c r="Z156" s="110">
        <v>790.67061288554521</v>
      </c>
      <c r="AA156" s="94">
        <v>4</v>
      </c>
      <c r="AB156" s="94">
        <v>4</v>
      </c>
    </row>
    <row r="157" spans="1:28" s="9" customFormat="1" ht="16.5">
      <c r="A157" s="84">
        <v>489</v>
      </c>
      <c r="B157" s="85" t="s">
        <v>170</v>
      </c>
      <c r="C157" s="110">
        <v>1703</v>
      </c>
      <c r="D157" s="86">
        <v>673.50176446326952</v>
      </c>
      <c r="E157" s="86">
        <v>543.34205576946863</v>
      </c>
      <c r="F157" s="86">
        <v>1216.8438202327382</v>
      </c>
      <c r="G157" s="86">
        <v>197.68903656073698</v>
      </c>
      <c r="H157" s="86">
        <v>1414.532856793475</v>
      </c>
      <c r="I157" s="86">
        <v>-281.48620082207867</v>
      </c>
      <c r="J157" s="86">
        <v>1133.0466559713964</v>
      </c>
      <c r="K157" s="86">
        <f t="shared" si="2"/>
        <v>13.212128543194694</v>
      </c>
      <c r="L157" s="94">
        <v>8</v>
      </c>
      <c r="M157" s="94">
        <v>8</v>
      </c>
      <c r="N157" s="15"/>
      <c r="O157" s="101">
        <v>489</v>
      </c>
      <c r="P157" s="49" t="s">
        <v>170</v>
      </c>
      <c r="Q157" s="87">
        <v>1752</v>
      </c>
      <c r="R157" s="110">
        <v>648.11581534214019</v>
      </c>
      <c r="S157" s="110">
        <v>573.2046641492949</v>
      </c>
      <c r="T157" s="110">
        <v>1221.320479491435</v>
      </c>
      <c r="U157" s="110">
        <v>180.00024875884534</v>
      </c>
      <c r="V157" s="110">
        <v>1401.3207282502804</v>
      </c>
      <c r="W157" s="110">
        <v>-281.48620082207867</v>
      </c>
      <c r="X157" s="110">
        <v>1119.8345274282017</v>
      </c>
      <c r="Y157" s="110">
        <v>-728.22310161920711</v>
      </c>
      <c r="Z157" s="110">
        <v>391.61142580899457</v>
      </c>
      <c r="AA157" s="94">
        <v>8</v>
      </c>
      <c r="AB157" s="94">
        <v>8</v>
      </c>
    </row>
    <row r="158" spans="1:28" s="9" customFormat="1" ht="16.5">
      <c r="A158" s="84">
        <v>491</v>
      </c>
      <c r="B158" s="85" t="s">
        <v>171</v>
      </c>
      <c r="C158" s="110">
        <v>51890</v>
      </c>
      <c r="D158" s="86">
        <v>-90.247180048012481</v>
      </c>
      <c r="E158" s="86">
        <v>232.71335850172218</v>
      </c>
      <c r="F158" s="86">
        <v>142.46617845370969</v>
      </c>
      <c r="G158" s="86">
        <v>102.72722843736922</v>
      </c>
      <c r="H158" s="86">
        <v>245.19340689107889</v>
      </c>
      <c r="I158" s="86">
        <v>64.003083445750633</v>
      </c>
      <c r="J158" s="86">
        <v>309.19649033682953</v>
      </c>
      <c r="K158" s="86">
        <f t="shared" si="2"/>
        <v>36.818786817821831</v>
      </c>
      <c r="L158" s="94">
        <v>10</v>
      </c>
      <c r="M158" s="94">
        <v>10</v>
      </c>
      <c r="N158" s="15"/>
      <c r="O158" s="101">
        <v>491</v>
      </c>
      <c r="P158" s="49" t="s">
        <v>171</v>
      </c>
      <c r="Q158" s="87">
        <v>51919</v>
      </c>
      <c r="R158" s="110">
        <v>-113.22604529097882</v>
      </c>
      <c r="S158" s="110">
        <v>227.36568624345173</v>
      </c>
      <c r="T158" s="110">
        <v>114.13964095247292</v>
      </c>
      <c r="U158" s="110">
        <v>94.234979120784175</v>
      </c>
      <c r="V158" s="110">
        <v>208.37462007325709</v>
      </c>
      <c r="W158" s="110">
        <v>64.003083445750633</v>
      </c>
      <c r="X158" s="110">
        <v>272.3777035190077</v>
      </c>
      <c r="Y158" s="110">
        <v>4.1440878626394806</v>
      </c>
      <c r="Z158" s="110">
        <v>276.52179138164718</v>
      </c>
      <c r="AA158" s="94">
        <v>10</v>
      </c>
      <c r="AB158" s="94">
        <v>10</v>
      </c>
    </row>
    <row r="159" spans="1:28" s="9" customFormat="1" ht="16.5">
      <c r="A159" s="84">
        <v>494</v>
      </c>
      <c r="B159" s="85" t="s">
        <v>172</v>
      </c>
      <c r="C159" s="110">
        <v>8749</v>
      </c>
      <c r="D159" s="86">
        <v>573.72433164888866</v>
      </c>
      <c r="E159" s="86">
        <v>614.7746382554385</v>
      </c>
      <c r="F159" s="86">
        <v>1188.4989699043272</v>
      </c>
      <c r="G159" s="86">
        <v>79.193094294714967</v>
      </c>
      <c r="H159" s="86">
        <v>1267.6920641990421</v>
      </c>
      <c r="I159" s="86">
        <v>-22.267916333295233</v>
      </c>
      <c r="J159" s="86">
        <v>1245.4241478657468</v>
      </c>
      <c r="K159" s="86">
        <f t="shared" si="2"/>
        <v>52.669235095285103</v>
      </c>
      <c r="L159" s="94">
        <v>17</v>
      </c>
      <c r="M159" s="94">
        <v>17</v>
      </c>
      <c r="N159" s="15"/>
      <c r="O159" s="101">
        <v>494</v>
      </c>
      <c r="P159" s="49" t="s">
        <v>172</v>
      </c>
      <c r="Q159" s="87">
        <v>8827</v>
      </c>
      <c r="R159" s="110">
        <v>564.58732569131826</v>
      </c>
      <c r="S159" s="110">
        <v>579.13442849944909</v>
      </c>
      <c r="T159" s="110">
        <v>1143.7217541907673</v>
      </c>
      <c r="U159" s="110">
        <v>71.301074912989591</v>
      </c>
      <c r="V159" s="110">
        <v>1215.022829103757</v>
      </c>
      <c r="W159" s="110">
        <v>-22.267916333295233</v>
      </c>
      <c r="X159" s="110">
        <v>1192.7549127704617</v>
      </c>
      <c r="Y159" s="110">
        <v>10.959444809727547</v>
      </c>
      <c r="Z159" s="110">
        <v>1203.7143575801892</v>
      </c>
      <c r="AA159" s="94">
        <v>17</v>
      </c>
      <c r="AB159" s="94">
        <v>17</v>
      </c>
    </row>
    <row r="160" spans="1:28" s="9" customFormat="1" ht="16.5">
      <c r="A160" s="84">
        <v>495</v>
      </c>
      <c r="B160" s="85" t="s">
        <v>173</v>
      </c>
      <c r="C160" s="110">
        <v>1393</v>
      </c>
      <c r="D160" s="86">
        <v>439.93924729582631</v>
      </c>
      <c r="E160" s="86">
        <v>192.88828991943447</v>
      </c>
      <c r="F160" s="86">
        <v>632.8275372152608</v>
      </c>
      <c r="G160" s="86">
        <v>171.72471262848256</v>
      </c>
      <c r="H160" s="86">
        <v>804.55224984374331</v>
      </c>
      <c r="I160" s="86">
        <v>-232.06963388370423</v>
      </c>
      <c r="J160" s="86">
        <v>572.48261596003908</v>
      </c>
      <c r="K160" s="86">
        <f t="shared" si="2"/>
        <v>-214.14241420741621</v>
      </c>
      <c r="L160" s="94">
        <v>13</v>
      </c>
      <c r="M160" s="94">
        <v>13</v>
      </c>
      <c r="N160" s="15"/>
      <c r="O160" s="101">
        <v>495</v>
      </c>
      <c r="P160" s="49" t="s">
        <v>173</v>
      </c>
      <c r="Q160" s="87">
        <v>1430</v>
      </c>
      <c r="R160" s="110">
        <v>552.98033208319532</v>
      </c>
      <c r="S160" s="110">
        <v>310.18889602359241</v>
      </c>
      <c r="T160" s="110">
        <v>863.16922810678773</v>
      </c>
      <c r="U160" s="110">
        <v>155.52543594437176</v>
      </c>
      <c r="V160" s="110">
        <v>1018.6946640511595</v>
      </c>
      <c r="W160" s="110">
        <v>-232.06963388370423</v>
      </c>
      <c r="X160" s="110">
        <v>786.62503016745529</v>
      </c>
      <c r="Y160" s="110">
        <v>-46.579603588354772</v>
      </c>
      <c r="Z160" s="110">
        <v>740.04542657910054</v>
      </c>
      <c r="AA160" s="94">
        <v>13</v>
      </c>
      <c r="AB160" s="94">
        <v>13</v>
      </c>
    </row>
    <row r="161" spans="1:28" s="9" customFormat="1" ht="16.5">
      <c r="A161" s="84">
        <v>498</v>
      </c>
      <c r="B161" s="85" t="s">
        <v>174</v>
      </c>
      <c r="C161" s="110">
        <v>2313</v>
      </c>
      <c r="D161" s="86">
        <v>1600.526821768465</v>
      </c>
      <c r="E161" s="86">
        <v>183.38488651232143</v>
      </c>
      <c r="F161" s="86">
        <v>1783.9117082807863</v>
      </c>
      <c r="G161" s="86">
        <v>122.81832326863214</v>
      </c>
      <c r="H161" s="86">
        <v>1906.7300315494185</v>
      </c>
      <c r="I161" s="86">
        <v>108.87764807609166</v>
      </c>
      <c r="J161" s="86">
        <v>2015.6076796255102</v>
      </c>
      <c r="K161" s="86">
        <f t="shared" si="2"/>
        <v>70.763207593335437</v>
      </c>
      <c r="L161" s="94">
        <v>19</v>
      </c>
      <c r="M161" s="94">
        <v>19</v>
      </c>
      <c r="N161" s="15"/>
      <c r="O161" s="101">
        <v>498</v>
      </c>
      <c r="P161" s="49" t="s">
        <v>174</v>
      </c>
      <c r="Q161" s="87">
        <v>2325</v>
      </c>
      <c r="R161" s="110">
        <v>1634.2262195605426</v>
      </c>
      <c r="S161" s="110">
        <v>87.930811554724102</v>
      </c>
      <c r="T161" s="110">
        <v>1722.1570311152668</v>
      </c>
      <c r="U161" s="110">
        <v>113.80979284081629</v>
      </c>
      <c r="V161" s="110">
        <v>1835.9668239560831</v>
      </c>
      <c r="W161" s="110">
        <v>108.87764807609166</v>
      </c>
      <c r="X161" s="110">
        <v>1944.8444720321747</v>
      </c>
      <c r="Y161" s="110">
        <v>12.741708548882061</v>
      </c>
      <c r="Z161" s="110">
        <v>1957.5861805810569</v>
      </c>
      <c r="AA161" s="94">
        <v>19</v>
      </c>
      <c r="AB161" s="94">
        <v>19</v>
      </c>
    </row>
    <row r="162" spans="1:28" s="9" customFormat="1" ht="16.5">
      <c r="A162" s="84">
        <v>499</v>
      </c>
      <c r="B162" s="85" t="s">
        <v>175</v>
      </c>
      <c r="C162" s="110">
        <v>19738</v>
      </c>
      <c r="D162" s="86">
        <v>899.11573014864132</v>
      </c>
      <c r="E162" s="86">
        <v>214.37408550195588</v>
      </c>
      <c r="F162" s="86">
        <v>1113.4898156505972</v>
      </c>
      <c r="G162" s="86">
        <v>71.301534993625907</v>
      </c>
      <c r="H162" s="86">
        <v>1184.791350644223</v>
      </c>
      <c r="I162" s="86">
        <v>-53.403485662174482</v>
      </c>
      <c r="J162" s="86">
        <v>1131.3878649820485</v>
      </c>
      <c r="K162" s="86">
        <f t="shared" si="2"/>
        <v>25.680099055366099</v>
      </c>
      <c r="L162" s="94">
        <v>15</v>
      </c>
      <c r="M162" s="94">
        <v>15</v>
      </c>
      <c r="N162" s="15"/>
      <c r="O162" s="101">
        <v>499</v>
      </c>
      <c r="P162" s="49" t="s">
        <v>175</v>
      </c>
      <c r="Q162" s="87">
        <v>19763</v>
      </c>
      <c r="R162" s="110">
        <v>875.85911854366407</v>
      </c>
      <c r="S162" s="110">
        <v>217.38199983318427</v>
      </c>
      <c r="T162" s="110">
        <v>1093.2411183768484</v>
      </c>
      <c r="U162" s="110">
        <v>65.870133212008597</v>
      </c>
      <c r="V162" s="110">
        <v>1159.1112515888569</v>
      </c>
      <c r="W162" s="110">
        <v>-53.403485662174482</v>
      </c>
      <c r="X162" s="110">
        <v>1105.7077659266824</v>
      </c>
      <c r="Y162" s="110">
        <v>21.262203722408699</v>
      </c>
      <c r="Z162" s="110">
        <v>1126.9699696490911</v>
      </c>
      <c r="AA162" s="94">
        <v>15</v>
      </c>
      <c r="AB162" s="94">
        <v>15</v>
      </c>
    </row>
    <row r="163" spans="1:28" s="9" customFormat="1" ht="16.5">
      <c r="A163" s="84">
        <v>500</v>
      </c>
      <c r="B163" s="85" t="s">
        <v>176</v>
      </c>
      <c r="C163" s="110">
        <v>10614</v>
      </c>
      <c r="D163" s="86">
        <v>1115.4474240554541</v>
      </c>
      <c r="E163" s="86">
        <v>107.72618646391513</v>
      </c>
      <c r="F163" s="86">
        <v>1223.1736105193693</v>
      </c>
      <c r="G163" s="86">
        <v>40.370783565468045</v>
      </c>
      <c r="H163" s="86">
        <v>1263.5443940848372</v>
      </c>
      <c r="I163" s="86">
        <v>-59.312417561710944</v>
      </c>
      <c r="J163" s="86">
        <v>1204.2319765231264</v>
      </c>
      <c r="K163" s="86">
        <f t="shared" si="2"/>
        <v>-8.0619257710229704</v>
      </c>
      <c r="L163" s="94">
        <v>13</v>
      </c>
      <c r="M163" s="94">
        <v>13</v>
      </c>
      <c r="N163" s="15"/>
      <c r="O163" s="101">
        <v>500</v>
      </c>
      <c r="P163" s="49" t="s">
        <v>176</v>
      </c>
      <c r="Q163" s="87">
        <v>10551</v>
      </c>
      <c r="R163" s="110">
        <v>1132.9287693212079</v>
      </c>
      <c r="S163" s="110">
        <v>100.10856631385715</v>
      </c>
      <c r="T163" s="110">
        <v>1233.0373356350651</v>
      </c>
      <c r="U163" s="110">
        <v>38.568984220795045</v>
      </c>
      <c r="V163" s="110">
        <v>1271.6063198558602</v>
      </c>
      <c r="W163" s="110">
        <v>-59.312417561710944</v>
      </c>
      <c r="X163" s="110">
        <v>1212.2939022941493</v>
      </c>
      <c r="Y163" s="110">
        <v>-22.468044287621591</v>
      </c>
      <c r="Z163" s="110">
        <v>1189.8258580065278</v>
      </c>
      <c r="AA163" s="94">
        <v>13</v>
      </c>
      <c r="AB163" s="94">
        <v>13</v>
      </c>
    </row>
    <row r="164" spans="1:28" s="9" customFormat="1" ht="16.5">
      <c r="A164" s="84">
        <v>503</v>
      </c>
      <c r="B164" s="85" t="s">
        <v>177</v>
      </c>
      <c r="C164" s="110">
        <v>7477</v>
      </c>
      <c r="D164" s="86">
        <v>107.07524624801373</v>
      </c>
      <c r="E164" s="86">
        <v>402.17697799991129</v>
      </c>
      <c r="F164" s="86">
        <v>509.25222424792503</v>
      </c>
      <c r="G164" s="86">
        <v>120.44405444448994</v>
      </c>
      <c r="H164" s="86">
        <v>629.69627869241492</v>
      </c>
      <c r="I164" s="86">
        <v>-26.406847666176272</v>
      </c>
      <c r="J164" s="86">
        <v>603.28943102623862</v>
      </c>
      <c r="K164" s="86">
        <f t="shared" si="2"/>
        <v>4.1430351367104095</v>
      </c>
      <c r="L164" s="94">
        <v>2</v>
      </c>
      <c r="M164" s="94">
        <v>2</v>
      </c>
      <c r="N164" s="15"/>
      <c r="O164" s="101">
        <v>503</v>
      </c>
      <c r="P164" s="49" t="s">
        <v>177</v>
      </c>
      <c r="Q164" s="87">
        <v>7515</v>
      </c>
      <c r="R164" s="110">
        <v>121.96968996031178</v>
      </c>
      <c r="S164" s="110">
        <v>391.70044736202016</v>
      </c>
      <c r="T164" s="110">
        <v>513.67013732233193</v>
      </c>
      <c r="U164" s="110">
        <v>111.88310623337264</v>
      </c>
      <c r="V164" s="110">
        <v>625.55324355570451</v>
      </c>
      <c r="W164" s="110">
        <v>-26.406847666176272</v>
      </c>
      <c r="X164" s="110">
        <v>599.14639588952821</v>
      </c>
      <c r="Y164" s="110">
        <v>19.992745974267145</v>
      </c>
      <c r="Z164" s="110">
        <v>619.13914186379532</v>
      </c>
      <c r="AA164" s="94">
        <v>2</v>
      </c>
      <c r="AB164" s="94">
        <v>2</v>
      </c>
    </row>
    <row r="165" spans="1:28" s="9" customFormat="1" ht="16.5">
      <c r="A165" s="84">
        <v>504</v>
      </c>
      <c r="B165" s="85" t="s">
        <v>178</v>
      </c>
      <c r="C165" s="110">
        <v>1677</v>
      </c>
      <c r="D165" s="86">
        <v>-110.79707633753873</v>
      </c>
      <c r="E165" s="86">
        <v>451.81597447601683</v>
      </c>
      <c r="F165" s="86">
        <v>341.01889813847811</v>
      </c>
      <c r="G165" s="86">
        <v>163.23275106789234</v>
      </c>
      <c r="H165" s="86">
        <v>504.25164920637042</v>
      </c>
      <c r="I165" s="86">
        <v>-273.72510435301132</v>
      </c>
      <c r="J165" s="86">
        <v>230.5265448533591</v>
      </c>
      <c r="K165" s="86">
        <f t="shared" si="2"/>
        <v>-61.584300212712719</v>
      </c>
      <c r="L165" s="94">
        <v>1</v>
      </c>
      <c r="M165" s="95">
        <v>34</v>
      </c>
      <c r="N165" s="15"/>
      <c r="O165" s="101">
        <v>504</v>
      </c>
      <c r="P165" s="49" t="s">
        <v>178</v>
      </c>
      <c r="Q165" s="87">
        <v>1715</v>
      </c>
      <c r="R165" s="110">
        <v>-49.938421140580083</v>
      </c>
      <c r="S165" s="110">
        <v>466.64137608684064</v>
      </c>
      <c r="T165" s="110">
        <v>416.70295494626055</v>
      </c>
      <c r="U165" s="110">
        <v>149.13299447282265</v>
      </c>
      <c r="V165" s="110">
        <v>565.83594941908314</v>
      </c>
      <c r="W165" s="110">
        <v>-273.72510435301132</v>
      </c>
      <c r="X165" s="110">
        <v>292.11084506607182</v>
      </c>
      <c r="Y165" s="110">
        <v>-507.39055731292518</v>
      </c>
      <c r="Z165" s="110">
        <v>-215.27971224685336</v>
      </c>
      <c r="AA165" s="94">
        <v>1</v>
      </c>
      <c r="AB165" s="95">
        <v>34</v>
      </c>
    </row>
    <row r="166" spans="1:28" s="9" customFormat="1" ht="16.5">
      <c r="A166" s="84">
        <v>505</v>
      </c>
      <c r="B166" s="85" t="s">
        <v>179</v>
      </c>
      <c r="C166" s="110">
        <v>20934</v>
      </c>
      <c r="D166" s="86">
        <v>550.72363672795018</v>
      </c>
      <c r="E166" s="86">
        <v>190.83210931251475</v>
      </c>
      <c r="F166" s="86">
        <v>741.5557460404649</v>
      </c>
      <c r="G166" s="86">
        <v>82.321290296610982</v>
      </c>
      <c r="H166" s="86">
        <v>823.87703633707588</v>
      </c>
      <c r="I166" s="86">
        <v>-89.256616031336577</v>
      </c>
      <c r="J166" s="86">
        <v>734.62042030573934</v>
      </c>
      <c r="K166" s="86">
        <f t="shared" si="2"/>
        <v>11.09589191989005</v>
      </c>
      <c r="L166" s="94">
        <v>1</v>
      </c>
      <c r="M166" s="95">
        <v>35</v>
      </c>
      <c r="N166" s="15"/>
      <c r="O166" s="101">
        <v>505</v>
      </c>
      <c r="P166" s="49" t="s">
        <v>179</v>
      </c>
      <c r="Q166" s="87">
        <v>20957</v>
      </c>
      <c r="R166" s="110">
        <v>560.04016230448326</v>
      </c>
      <c r="S166" s="110">
        <v>174.79894746081206</v>
      </c>
      <c r="T166" s="110">
        <v>734.83910976529535</v>
      </c>
      <c r="U166" s="110">
        <v>77.942034651890438</v>
      </c>
      <c r="V166" s="110">
        <v>812.78114441718583</v>
      </c>
      <c r="W166" s="110">
        <v>-89.256616031336577</v>
      </c>
      <c r="X166" s="110">
        <v>723.52452838584929</v>
      </c>
      <c r="Y166" s="110">
        <v>-91.520605284047434</v>
      </c>
      <c r="Z166" s="110">
        <v>632.00392310180189</v>
      </c>
      <c r="AA166" s="94">
        <v>1</v>
      </c>
      <c r="AB166" s="95">
        <v>35</v>
      </c>
    </row>
    <row r="167" spans="1:28" s="9" customFormat="1" ht="16.5">
      <c r="A167" s="84">
        <v>507</v>
      </c>
      <c r="B167" s="85" t="s">
        <v>180</v>
      </c>
      <c r="C167" s="110">
        <v>7057</v>
      </c>
      <c r="D167" s="86">
        <v>-134.56424120273664</v>
      </c>
      <c r="E167" s="86">
        <v>220.89847311585075</v>
      </c>
      <c r="F167" s="86">
        <v>86.33423191311411</v>
      </c>
      <c r="G167" s="86">
        <v>160.48206801002172</v>
      </c>
      <c r="H167" s="86">
        <v>246.81629992313583</v>
      </c>
      <c r="I167" s="86">
        <v>-8.0092107127674641</v>
      </c>
      <c r="J167" s="86">
        <v>238.80708921036836</v>
      </c>
      <c r="K167" s="86">
        <f t="shared" si="2"/>
        <v>-34.382130645619213</v>
      </c>
      <c r="L167" s="94">
        <v>10</v>
      </c>
      <c r="M167" s="94">
        <v>10</v>
      </c>
      <c r="N167" s="15"/>
      <c r="O167" s="101">
        <v>507</v>
      </c>
      <c r="P167" s="49" t="s">
        <v>180</v>
      </c>
      <c r="Q167" s="48">
        <v>7099</v>
      </c>
      <c r="R167" s="110">
        <v>-114.2917999016194</v>
      </c>
      <c r="S167" s="110">
        <v>245.93275401088906</v>
      </c>
      <c r="T167" s="110">
        <v>131.64095410926967</v>
      </c>
      <c r="U167" s="110">
        <v>149.5574764594854</v>
      </c>
      <c r="V167" s="110">
        <v>281.19843056875504</v>
      </c>
      <c r="W167" s="110">
        <v>-8.0092107127674641</v>
      </c>
      <c r="X167" s="110">
        <v>273.18921985598757</v>
      </c>
      <c r="Y167" s="110">
        <v>4.9611573841429379</v>
      </c>
      <c r="Z167" s="110">
        <v>278.15037724013052</v>
      </c>
      <c r="AA167" s="94">
        <v>10</v>
      </c>
      <c r="AB167" s="94">
        <v>10</v>
      </c>
    </row>
    <row r="168" spans="1:28" s="9" customFormat="1" ht="16.5">
      <c r="A168" s="84">
        <v>508</v>
      </c>
      <c r="B168" s="85" t="s">
        <v>181</v>
      </c>
      <c r="C168" s="110">
        <v>9270</v>
      </c>
      <c r="D168" s="86">
        <v>-101.97720069668016</v>
      </c>
      <c r="E168" s="86">
        <v>15.025331713719853</v>
      </c>
      <c r="F168" s="86">
        <v>-86.951868982960306</v>
      </c>
      <c r="G168" s="86">
        <v>110.01394577166747</v>
      </c>
      <c r="H168" s="86">
        <v>23.062076788707159</v>
      </c>
      <c r="I168" s="86">
        <v>-43.704314994606257</v>
      </c>
      <c r="J168" s="86">
        <v>-20.642238205899098</v>
      </c>
      <c r="K168" s="86">
        <f t="shared" si="2"/>
        <v>-166.64359083149085</v>
      </c>
      <c r="L168" s="94">
        <v>6</v>
      </c>
      <c r="M168" s="94">
        <v>6</v>
      </c>
      <c r="N168" s="15"/>
      <c r="O168" s="101">
        <v>508</v>
      </c>
      <c r="P168" s="49" t="s">
        <v>181</v>
      </c>
      <c r="Q168" s="87">
        <v>9271</v>
      </c>
      <c r="R168" s="110">
        <v>-122.56317758865977</v>
      </c>
      <c r="S168" s="110">
        <v>211.95849616463369</v>
      </c>
      <c r="T168" s="110">
        <v>89.395318575973917</v>
      </c>
      <c r="U168" s="110">
        <v>100.31034904422408</v>
      </c>
      <c r="V168" s="110">
        <v>189.705667620198</v>
      </c>
      <c r="W168" s="110">
        <v>-43.704314994606257</v>
      </c>
      <c r="X168" s="110">
        <v>146.00135262559175</v>
      </c>
      <c r="Y168" s="110">
        <v>12.6056722008547</v>
      </c>
      <c r="Z168" s="110">
        <v>158.60702482644646</v>
      </c>
      <c r="AA168" s="94">
        <v>6</v>
      </c>
      <c r="AB168" s="94">
        <v>6</v>
      </c>
    </row>
    <row r="169" spans="1:28" s="9" customFormat="1" ht="16.5">
      <c r="A169" s="84">
        <v>529</v>
      </c>
      <c r="B169" s="85" t="s">
        <v>182</v>
      </c>
      <c r="C169" s="110">
        <v>20129</v>
      </c>
      <c r="D169" s="86">
        <v>522.83414359924848</v>
      </c>
      <c r="E169" s="86">
        <v>-27.173096690196328</v>
      </c>
      <c r="F169" s="86">
        <v>495.66104690905217</v>
      </c>
      <c r="G169" s="86">
        <v>69.589717554771184</v>
      </c>
      <c r="H169" s="86">
        <v>565.25076446382332</v>
      </c>
      <c r="I169" s="86">
        <v>-42.771623031447163</v>
      </c>
      <c r="J169" s="86">
        <v>522.4791414323762</v>
      </c>
      <c r="K169" s="86">
        <f t="shared" si="2"/>
        <v>-36.025472853355041</v>
      </c>
      <c r="L169" s="94">
        <v>2</v>
      </c>
      <c r="M169" s="94">
        <v>2</v>
      </c>
      <c r="N169" s="15"/>
      <c r="O169" s="101">
        <v>529</v>
      </c>
      <c r="P169" s="49" t="s">
        <v>182</v>
      </c>
      <c r="Q169" s="87">
        <v>19999</v>
      </c>
      <c r="R169" s="110">
        <v>561.4933352220304</v>
      </c>
      <c r="S169" s="110">
        <v>-28.31310147075077</v>
      </c>
      <c r="T169" s="110">
        <v>533.18023375127962</v>
      </c>
      <c r="U169" s="110">
        <v>68.096003565898712</v>
      </c>
      <c r="V169" s="110">
        <v>601.27623731717836</v>
      </c>
      <c r="W169" s="110">
        <v>-42.771623031447163</v>
      </c>
      <c r="X169" s="110">
        <v>558.50461428573124</v>
      </c>
      <c r="Y169" s="110">
        <v>-10.692037149118381</v>
      </c>
      <c r="Z169" s="110">
        <v>547.81257713661284</v>
      </c>
      <c r="AA169" s="94">
        <v>2</v>
      </c>
      <c r="AB169" s="94">
        <v>2</v>
      </c>
    </row>
    <row r="170" spans="1:28" s="9" customFormat="1" ht="16.5">
      <c r="A170" s="84">
        <v>531</v>
      </c>
      <c r="B170" s="85" t="s">
        <v>183</v>
      </c>
      <c r="C170" s="110">
        <v>4939</v>
      </c>
      <c r="D170" s="86">
        <v>-180.19095513775227</v>
      </c>
      <c r="E170" s="86">
        <v>413.76103581611358</v>
      </c>
      <c r="F170" s="86">
        <v>233.57008067836131</v>
      </c>
      <c r="G170" s="86">
        <v>107.96037236891802</v>
      </c>
      <c r="H170" s="86">
        <v>341.53045304727931</v>
      </c>
      <c r="I170" s="86">
        <v>-61.903421745292569</v>
      </c>
      <c r="J170" s="86">
        <v>279.62703130198673</v>
      </c>
      <c r="K170" s="86">
        <f t="shared" si="2"/>
        <v>36.998054929711202</v>
      </c>
      <c r="L170" s="94">
        <v>4</v>
      </c>
      <c r="M170" s="94">
        <v>4</v>
      </c>
      <c r="N170" s="15"/>
      <c r="O170" s="101">
        <v>531</v>
      </c>
      <c r="P170" s="49" t="s">
        <v>183</v>
      </c>
      <c r="Q170" s="87">
        <v>4966</v>
      </c>
      <c r="R170" s="110">
        <v>-215.96433123815822</v>
      </c>
      <c r="S170" s="110">
        <v>421.72574961007786</v>
      </c>
      <c r="T170" s="110">
        <v>205.76141837191963</v>
      </c>
      <c r="U170" s="110">
        <v>98.770979745648489</v>
      </c>
      <c r="V170" s="110">
        <v>304.53239811756811</v>
      </c>
      <c r="W170" s="110">
        <v>-61.903421745292569</v>
      </c>
      <c r="X170" s="110">
        <v>242.62897637227553</v>
      </c>
      <c r="Y170" s="110">
        <v>7.5956911652208223</v>
      </c>
      <c r="Z170" s="110">
        <v>250.22466753749634</v>
      </c>
      <c r="AA170" s="94">
        <v>4</v>
      </c>
      <c r="AB170" s="94">
        <v>4</v>
      </c>
    </row>
    <row r="171" spans="1:28" s="9" customFormat="1" ht="16.5">
      <c r="A171" s="84">
        <v>535</v>
      </c>
      <c r="B171" s="85" t="s">
        <v>184</v>
      </c>
      <c r="C171" s="110">
        <v>10378</v>
      </c>
      <c r="D171" s="86">
        <v>899.6846491638006</v>
      </c>
      <c r="E171" s="86">
        <v>647.20193650379929</v>
      </c>
      <c r="F171" s="86">
        <v>1546.8865856675998</v>
      </c>
      <c r="G171" s="86">
        <v>119.27055201364352</v>
      </c>
      <c r="H171" s="86">
        <v>1666.1571376812433</v>
      </c>
      <c r="I171" s="86">
        <v>-60.382154557718252</v>
      </c>
      <c r="J171" s="86">
        <v>1605.7749831235251</v>
      </c>
      <c r="K171" s="86">
        <f t="shared" si="2"/>
        <v>39.214480786194144</v>
      </c>
      <c r="L171" s="94">
        <v>17</v>
      </c>
      <c r="M171" s="94">
        <v>17</v>
      </c>
      <c r="N171" s="15"/>
      <c r="O171" s="101">
        <v>535</v>
      </c>
      <c r="P171" s="49" t="s">
        <v>184</v>
      </c>
      <c r="Q171" s="87">
        <v>10454</v>
      </c>
      <c r="R171" s="110">
        <v>890.22177116839441</v>
      </c>
      <c r="S171" s="110">
        <v>627.63711284464216</v>
      </c>
      <c r="T171" s="110">
        <v>1517.8588840130365</v>
      </c>
      <c r="U171" s="110">
        <v>109.08377288201275</v>
      </c>
      <c r="V171" s="110">
        <v>1626.9426568950491</v>
      </c>
      <c r="W171" s="110">
        <v>-60.382154557718252</v>
      </c>
      <c r="X171" s="110">
        <v>1566.5605023373309</v>
      </c>
      <c r="Y171" s="110">
        <v>-6.2854594010941574</v>
      </c>
      <c r="Z171" s="110">
        <v>1560.2750429362368</v>
      </c>
      <c r="AA171" s="94">
        <v>17</v>
      </c>
      <c r="AB171" s="94">
        <v>17</v>
      </c>
    </row>
    <row r="172" spans="1:28" s="9" customFormat="1" ht="16.5">
      <c r="A172" s="84">
        <v>536</v>
      </c>
      <c r="B172" s="85" t="s">
        <v>185</v>
      </c>
      <c r="C172" s="110">
        <v>36176</v>
      </c>
      <c r="D172" s="86">
        <v>423.0238312542221</v>
      </c>
      <c r="E172" s="86">
        <v>171.66172338934544</v>
      </c>
      <c r="F172" s="86">
        <v>594.68555464356757</v>
      </c>
      <c r="G172" s="86">
        <v>48.599955338459907</v>
      </c>
      <c r="H172" s="86">
        <v>643.28550998202752</v>
      </c>
      <c r="I172" s="86">
        <v>-29.485349402919063</v>
      </c>
      <c r="J172" s="86">
        <v>613.80016057910848</v>
      </c>
      <c r="K172" s="86">
        <f t="shared" si="2"/>
        <v>-7.5864146947345716</v>
      </c>
      <c r="L172" s="94">
        <v>6</v>
      </c>
      <c r="M172" s="94">
        <v>6</v>
      </c>
      <c r="N172" s="15"/>
      <c r="O172" s="101">
        <v>536</v>
      </c>
      <c r="P172" s="49" t="s">
        <v>185</v>
      </c>
      <c r="Q172" s="87">
        <v>35647</v>
      </c>
      <c r="R172" s="110">
        <v>432.1830434632883</v>
      </c>
      <c r="S172" s="110">
        <v>173.83952453017758</v>
      </c>
      <c r="T172" s="110">
        <v>606.02256799346583</v>
      </c>
      <c r="U172" s="110">
        <v>44.849356683296236</v>
      </c>
      <c r="V172" s="110">
        <v>650.87192467676209</v>
      </c>
      <c r="W172" s="110">
        <v>-29.485349402919063</v>
      </c>
      <c r="X172" s="110">
        <v>621.38657527384305</v>
      </c>
      <c r="Y172" s="110">
        <v>-0.41416554744525064</v>
      </c>
      <c r="Z172" s="110">
        <v>620.97240972639781</v>
      </c>
      <c r="AA172" s="94">
        <v>6</v>
      </c>
      <c r="AB172" s="94">
        <v>6</v>
      </c>
    </row>
    <row r="173" spans="1:28" s="9" customFormat="1" ht="16.5">
      <c r="A173" s="84">
        <v>538</v>
      </c>
      <c r="B173" s="85" t="s">
        <v>186</v>
      </c>
      <c r="C173" s="110">
        <v>4659</v>
      </c>
      <c r="D173" s="86">
        <v>561.68883267298986</v>
      </c>
      <c r="E173" s="86">
        <v>393.04596890931924</v>
      </c>
      <c r="F173" s="86">
        <v>954.73480158230905</v>
      </c>
      <c r="G173" s="86">
        <v>88.316820642894015</v>
      </c>
      <c r="H173" s="86">
        <v>1043.0516222252031</v>
      </c>
      <c r="I173" s="86">
        <v>176.76776132217213</v>
      </c>
      <c r="J173" s="86">
        <v>1219.8193835473753</v>
      </c>
      <c r="K173" s="86">
        <f t="shared" si="2"/>
        <v>31.291418325783525</v>
      </c>
      <c r="L173" s="94">
        <v>2</v>
      </c>
      <c r="M173" s="94">
        <v>2</v>
      </c>
      <c r="N173" s="15"/>
      <c r="O173" s="101">
        <v>538</v>
      </c>
      <c r="P173" s="49" t="s">
        <v>186</v>
      </c>
      <c r="Q173" s="87">
        <v>4695</v>
      </c>
      <c r="R173" s="110">
        <v>555.74144535497669</v>
      </c>
      <c r="S173" s="110">
        <v>374.40802527465974</v>
      </c>
      <c r="T173" s="110">
        <v>930.14947062963643</v>
      </c>
      <c r="U173" s="110">
        <v>81.610733269783267</v>
      </c>
      <c r="V173" s="110">
        <v>1011.7602038994197</v>
      </c>
      <c r="W173" s="110">
        <v>176.76776132217213</v>
      </c>
      <c r="X173" s="110">
        <v>1188.5279652215918</v>
      </c>
      <c r="Y173" s="110">
        <v>-17.970732881136954</v>
      </c>
      <c r="Z173" s="110">
        <v>1170.5572323404549</v>
      </c>
      <c r="AA173" s="94">
        <v>2</v>
      </c>
      <c r="AB173" s="94">
        <v>2</v>
      </c>
    </row>
    <row r="174" spans="1:28" s="9" customFormat="1" ht="16.5">
      <c r="A174" s="84">
        <v>541</v>
      </c>
      <c r="B174" s="85" t="s">
        <v>187</v>
      </c>
      <c r="C174" s="110">
        <v>8980</v>
      </c>
      <c r="D174" s="86">
        <v>678.7522417389315</v>
      </c>
      <c r="E174" s="86">
        <v>513.41941461818499</v>
      </c>
      <c r="F174" s="86">
        <v>1192.1716563571165</v>
      </c>
      <c r="G174" s="86">
        <v>167.11359417762142</v>
      </c>
      <c r="H174" s="86">
        <v>1359.285250534738</v>
      </c>
      <c r="I174" s="86">
        <v>-51.828730512249443</v>
      </c>
      <c r="J174" s="86">
        <v>1307.4565200224886</v>
      </c>
      <c r="K174" s="86">
        <f t="shared" si="2"/>
        <v>-4.389396811227698</v>
      </c>
      <c r="L174" s="94">
        <v>12</v>
      </c>
      <c r="M174" s="94">
        <v>12</v>
      </c>
      <c r="N174" s="15"/>
      <c r="O174" s="101">
        <v>541</v>
      </c>
      <c r="P174" s="49" t="s">
        <v>187</v>
      </c>
      <c r="Q174" s="87">
        <v>9130</v>
      </c>
      <c r="R174" s="110">
        <v>702.92869322400247</v>
      </c>
      <c r="S174" s="110">
        <v>507.0540023645429</v>
      </c>
      <c r="T174" s="110">
        <v>1209.9826955885453</v>
      </c>
      <c r="U174" s="110">
        <v>153.6919517574205</v>
      </c>
      <c r="V174" s="110">
        <v>1363.6746473459657</v>
      </c>
      <c r="W174" s="110">
        <v>-51.828730512249443</v>
      </c>
      <c r="X174" s="110">
        <v>1311.8459168337163</v>
      </c>
      <c r="Y174" s="110">
        <v>-1.1198145309964329</v>
      </c>
      <c r="Z174" s="110">
        <v>1310.7261023027199</v>
      </c>
      <c r="AA174" s="94">
        <v>12</v>
      </c>
      <c r="AB174" s="94">
        <v>12</v>
      </c>
    </row>
    <row r="175" spans="1:28" s="9" customFormat="1" ht="16.5">
      <c r="A175" s="84">
        <v>543</v>
      </c>
      <c r="B175" s="85" t="s">
        <v>188</v>
      </c>
      <c r="C175" s="110">
        <v>45048</v>
      </c>
      <c r="D175" s="86">
        <v>856.2077934568224</v>
      </c>
      <c r="E175" s="86">
        <v>-5.6454376249498202</v>
      </c>
      <c r="F175" s="86">
        <v>850.56235583187254</v>
      </c>
      <c r="G175" s="86">
        <v>55.096006234900727</v>
      </c>
      <c r="H175" s="86">
        <v>905.65836206677329</v>
      </c>
      <c r="I175" s="86">
        <v>-174.39535606464216</v>
      </c>
      <c r="J175" s="86">
        <v>731.26300600213108</v>
      </c>
      <c r="K175" s="86">
        <f t="shared" si="2"/>
        <v>-9.3366755291376649</v>
      </c>
      <c r="L175" s="94">
        <v>1</v>
      </c>
      <c r="M175" s="95">
        <v>35</v>
      </c>
      <c r="N175" s="15"/>
      <c r="O175" s="101">
        <v>543</v>
      </c>
      <c r="P175" s="49" t="s">
        <v>188</v>
      </c>
      <c r="Q175" s="87">
        <v>44785</v>
      </c>
      <c r="R175" s="110">
        <v>865.02878967151537</v>
      </c>
      <c r="S175" s="110">
        <v>-4.6801282995892937</v>
      </c>
      <c r="T175" s="110">
        <v>860.34866137192603</v>
      </c>
      <c r="U175" s="110">
        <v>54.646376223984966</v>
      </c>
      <c r="V175" s="110">
        <v>914.99503759591096</v>
      </c>
      <c r="W175" s="110">
        <v>-174.39535606464216</v>
      </c>
      <c r="X175" s="110">
        <v>740.59968153126874</v>
      </c>
      <c r="Y175" s="110">
        <v>-6.3258621714876959</v>
      </c>
      <c r="Z175" s="110">
        <v>734.2738193597811</v>
      </c>
      <c r="AA175" s="94">
        <v>1</v>
      </c>
      <c r="AB175" s="95">
        <v>35</v>
      </c>
    </row>
    <row r="176" spans="1:28" s="9" customFormat="1" ht="16.5">
      <c r="A176" s="84">
        <v>545</v>
      </c>
      <c r="B176" s="85" t="s">
        <v>189</v>
      </c>
      <c r="C176" s="110">
        <v>9554</v>
      </c>
      <c r="D176" s="86">
        <v>1328.09102022819</v>
      </c>
      <c r="E176" s="86">
        <v>401.28116655978323</v>
      </c>
      <c r="F176" s="86">
        <v>1729.3721867879733</v>
      </c>
      <c r="G176" s="86">
        <v>184.71019642092935</v>
      </c>
      <c r="H176" s="86">
        <v>1914.0823832089027</v>
      </c>
      <c r="I176" s="86">
        <v>74.741260205149672</v>
      </c>
      <c r="J176" s="86">
        <v>1988.8236434140524</v>
      </c>
      <c r="K176" s="86">
        <f t="shared" si="2"/>
        <v>73.495734597682485</v>
      </c>
      <c r="L176" s="94">
        <v>15</v>
      </c>
      <c r="M176" s="94">
        <v>15</v>
      </c>
      <c r="N176" s="15"/>
      <c r="O176" s="101">
        <v>545</v>
      </c>
      <c r="P176" s="49" t="s">
        <v>189</v>
      </c>
      <c r="Q176" s="87">
        <v>9621</v>
      </c>
      <c r="R176" s="110">
        <v>1325.3407474190299</v>
      </c>
      <c r="S176" s="110">
        <v>342.14593496618409</v>
      </c>
      <c r="T176" s="110">
        <v>1667.486682385214</v>
      </c>
      <c r="U176" s="110">
        <v>173.09996622600619</v>
      </c>
      <c r="V176" s="110">
        <v>1840.5866486112202</v>
      </c>
      <c r="W176" s="110">
        <v>74.741260205149672</v>
      </c>
      <c r="X176" s="110">
        <v>1915.3279088163699</v>
      </c>
      <c r="Y176" s="110">
        <v>1.496534119365609</v>
      </c>
      <c r="Z176" s="110">
        <v>1916.8244429357355</v>
      </c>
      <c r="AA176" s="94">
        <v>15</v>
      </c>
      <c r="AB176" s="94">
        <v>15</v>
      </c>
    </row>
    <row r="177" spans="1:28" s="9" customFormat="1" ht="16.5">
      <c r="A177" s="84">
        <v>560</v>
      </c>
      <c r="B177" s="85" t="s">
        <v>190</v>
      </c>
      <c r="C177" s="110">
        <v>15651</v>
      </c>
      <c r="D177" s="86">
        <v>381.97956016663818</v>
      </c>
      <c r="E177" s="86">
        <v>430.39889522178026</v>
      </c>
      <c r="F177" s="86">
        <v>812.37845538841839</v>
      </c>
      <c r="G177" s="86">
        <v>118.07944854150333</v>
      </c>
      <c r="H177" s="86">
        <v>930.45790392992171</v>
      </c>
      <c r="I177" s="86">
        <v>-90.47357996294167</v>
      </c>
      <c r="J177" s="86">
        <v>839.98432396698001</v>
      </c>
      <c r="K177" s="86">
        <f t="shared" si="2"/>
        <v>0.97935663567693609</v>
      </c>
      <c r="L177" s="94">
        <v>7</v>
      </c>
      <c r="M177" s="94">
        <v>7</v>
      </c>
      <c r="N177" s="15"/>
      <c r="O177" s="101">
        <v>560</v>
      </c>
      <c r="P177" s="49" t="s">
        <v>190</v>
      </c>
      <c r="Q177" s="87">
        <v>15669</v>
      </c>
      <c r="R177" s="110">
        <v>399.89539931632811</v>
      </c>
      <c r="S177" s="110">
        <v>418.81319696711813</v>
      </c>
      <c r="T177" s="110">
        <v>818.70859628344624</v>
      </c>
      <c r="U177" s="110">
        <v>110.76995101079852</v>
      </c>
      <c r="V177" s="110">
        <v>929.47854729424478</v>
      </c>
      <c r="W177" s="110">
        <v>-90.47357996294167</v>
      </c>
      <c r="X177" s="110">
        <v>839.00496733130308</v>
      </c>
      <c r="Y177" s="110">
        <v>31.860463774388357</v>
      </c>
      <c r="Z177" s="110">
        <v>870.86543110569141</v>
      </c>
      <c r="AA177" s="94">
        <v>7</v>
      </c>
      <c r="AB177" s="94">
        <v>7</v>
      </c>
    </row>
    <row r="178" spans="1:28" s="9" customFormat="1" ht="16.5">
      <c r="A178" s="84">
        <v>561</v>
      </c>
      <c r="B178" s="85" t="s">
        <v>191</v>
      </c>
      <c r="C178" s="110">
        <v>1304</v>
      </c>
      <c r="D178" s="86">
        <v>1042.4755244693727</v>
      </c>
      <c r="E178" s="86">
        <v>408.90884529969964</v>
      </c>
      <c r="F178" s="86">
        <v>1451.3843697690722</v>
      </c>
      <c r="G178" s="86">
        <v>213.01477374564422</v>
      </c>
      <c r="H178" s="86">
        <v>1664.3991435147163</v>
      </c>
      <c r="I178" s="86">
        <v>-191.87960122699386</v>
      </c>
      <c r="J178" s="86">
        <v>1472.5195422877225</v>
      </c>
      <c r="K178" s="86">
        <f t="shared" si="2"/>
        <v>-61.088102119662381</v>
      </c>
      <c r="L178" s="94">
        <v>2</v>
      </c>
      <c r="M178" s="94">
        <v>2</v>
      </c>
      <c r="N178" s="15"/>
      <c r="O178" s="101">
        <v>561</v>
      </c>
      <c r="P178" s="49" t="s">
        <v>191</v>
      </c>
      <c r="Q178" s="87">
        <v>1315</v>
      </c>
      <c r="R178" s="110">
        <v>1194.8633120560232</v>
      </c>
      <c r="S178" s="110">
        <v>329.28206551823342</v>
      </c>
      <c r="T178" s="110">
        <v>1524.1453775742566</v>
      </c>
      <c r="U178" s="110">
        <v>201.34186806012212</v>
      </c>
      <c r="V178" s="110">
        <v>1725.4872456343787</v>
      </c>
      <c r="W178" s="110">
        <v>-191.87960122699386</v>
      </c>
      <c r="X178" s="110">
        <v>1533.6076444073849</v>
      </c>
      <c r="Y178" s="110">
        <v>-476.30959757023544</v>
      </c>
      <c r="Z178" s="110">
        <v>1057.2980468371495</v>
      </c>
      <c r="AA178" s="94">
        <v>2</v>
      </c>
      <c r="AB178" s="94">
        <v>2</v>
      </c>
    </row>
    <row r="179" spans="1:28" s="9" customFormat="1" ht="16.5">
      <c r="A179" s="84">
        <v>562</v>
      </c>
      <c r="B179" s="85" t="s">
        <v>192</v>
      </c>
      <c r="C179" s="110">
        <v>8869</v>
      </c>
      <c r="D179" s="86">
        <v>197.29731264405947</v>
      </c>
      <c r="E179" s="86">
        <v>377.2331743940594</v>
      </c>
      <c r="F179" s="86">
        <v>574.53048703811885</v>
      </c>
      <c r="G179" s="86">
        <v>120.47016087649328</v>
      </c>
      <c r="H179" s="86">
        <v>695.00064791461216</v>
      </c>
      <c r="I179" s="86">
        <v>-23.563986920735143</v>
      </c>
      <c r="J179" s="86">
        <v>671.43666099387701</v>
      </c>
      <c r="K179" s="86">
        <f t="shared" si="2"/>
        <v>13.993326835451739</v>
      </c>
      <c r="L179" s="94">
        <v>6</v>
      </c>
      <c r="M179" s="94">
        <v>6</v>
      </c>
      <c r="N179" s="15"/>
      <c r="O179" s="101">
        <v>562</v>
      </c>
      <c r="P179" s="49" t="s">
        <v>192</v>
      </c>
      <c r="Q179" s="87">
        <v>8839</v>
      </c>
      <c r="R179" s="110">
        <v>191.32357005463572</v>
      </c>
      <c r="S179" s="110">
        <v>377.92048930076032</v>
      </c>
      <c r="T179" s="110">
        <v>569.24405935539608</v>
      </c>
      <c r="U179" s="110">
        <v>111.76326172376439</v>
      </c>
      <c r="V179" s="110">
        <v>681.00732107916042</v>
      </c>
      <c r="W179" s="110">
        <v>-23.563986920735143</v>
      </c>
      <c r="X179" s="110">
        <v>657.44333415842527</v>
      </c>
      <c r="Y179" s="110">
        <v>-12.042856236896093</v>
      </c>
      <c r="Z179" s="110">
        <v>645.40047792152916</v>
      </c>
      <c r="AA179" s="94">
        <v>6</v>
      </c>
      <c r="AB179" s="94">
        <v>6</v>
      </c>
    </row>
    <row r="180" spans="1:28" s="9" customFormat="1" ht="16.5">
      <c r="A180" s="84">
        <v>563</v>
      </c>
      <c r="B180" s="85" t="s">
        <v>193</v>
      </c>
      <c r="C180" s="110">
        <v>6912</v>
      </c>
      <c r="D180" s="86">
        <v>212.53023559664055</v>
      </c>
      <c r="E180" s="86">
        <v>486.36835675900267</v>
      </c>
      <c r="F180" s="86">
        <v>698.89859235564325</v>
      </c>
      <c r="G180" s="86">
        <v>113.58544718940659</v>
      </c>
      <c r="H180" s="86">
        <v>812.48403954504988</v>
      </c>
      <c r="I180" s="86">
        <v>-32.755497685185183</v>
      </c>
      <c r="J180" s="86">
        <v>779.72854185986466</v>
      </c>
      <c r="K180" s="86">
        <f t="shared" si="2"/>
        <v>4.7382202720300484</v>
      </c>
      <c r="L180" s="94">
        <v>17</v>
      </c>
      <c r="M180" s="94">
        <v>17</v>
      </c>
      <c r="N180" s="15"/>
      <c r="O180" s="101">
        <v>563</v>
      </c>
      <c r="P180" s="49" t="s">
        <v>193</v>
      </c>
      <c r="Q180" s="87">
        <v>6978</v>
      </c>
      <c r="R180" s="110">
        <v>236.62554260967013</v>
      </c>
      <c r="S180" s="110">
        <v>467.9050085781052</v>
      </c>
      <c r="T180" s="110">
        <v>704.53055118777536</v>
      </c>
      <c r="U180" s="110">
        <v>103.21526808524443</v>
      </c>
      <c r="V180" s="110">
        <v>807.74581927301983</v>
      </c>
      <c r="W180" s="110">
        <v>-32.755497685185183</v>
      </c>
      <c r="X180" s="110">
        <v>774.99032158783461</v>
      </c>
      <c r="Y180" s="110">
        <v>1.77693232740213</v>
      </c>
      <c r="Z180" s="110">
        <v>776.76725391523678</v>
      </c>
      <c r="AA180" s="94">
        <v>17</v>
      </c>
      <c r="AB180" s="94">
        <v>17</v>
      </c>
    </row>
    <row r="181" spans="1:28" s="9" customFormat="1" ht="16.5">
      <c r="A181" s="84">
        <v>564</v>
      </c>
      <c r="B181" s="85" t="s">
        <v>194</v>
      </c>
      <c r="C181" s="110">
        <v>216152</v>
      </c>
      <c r="D181" s="86">
        <v>381.58345898092892</v>
      </c>
      <c r="E181" s="86">
        <v>191.40617078362249</v>
      </c>
      <c r="F181" s="86">
        <v>572.98962976455141</v>
      </c>
      <c r="G181" s="86">
        <v>89.22977131108216</v>
      </c>
      <c r="H181" s="86">
        <v>662.21940107563353</v>
      </c>
      <c r="I181" s="86">
        <v>20.914629519967431</v>
      </c>
      <c r="J181" s="86">
        <v>683.13403059560096</v>
      </c>
      <c r="K181" s="86">
        <f t="shared" si="2"/>
        <v>26.206013145949669</v>
      </c>
      <c r="L181" s="94">
        <v>17</v>
      </c>
      <c r="M181" s="94">
        <v>17</v>
      </c>
      <c r="N181" s="15"/>
      <c r="O181" s="101">
        <v>564</v>
      </c>
      <c r="P181" s="49" t="s">
        <v>194</v>
      </c>
      <c r="Q181" s="87">
        <v>214633</v>
      </c>
      <c r="R181" s="110">
        <v>388.90044930750508</v>
      </c>
      <c r="S181" s="110">
        <v>162.4380136520449</v>
      </c>
      <c r="T181" s="110">
        <v>551.33846295955004</v>
      </c>
      <c r="U181" s="110">
        <v>84.674924970133787</v>
      </c>
      <c r="V181" s="110">
        <v>636.01338792968386</v>
      </c>
      <c r="W181" s="110">
        <v>20.914629519967431</v>
      </c>
      <c r="X181" s="110">
        <v>656.92801744965129</v>
      </c>
      <c r="Y181" s="110">
        <v>-64.739914721451228</v>
      </c>
      <c r="Z181" s="110">
        <v>592.18810272820008</v>
      </c>
      <c r="AA181" s="94">
        <v>17</v>
      </c>
      <c r="AB181" s="94">
        <v>17</v>
      </c>
    </row>
    <row r="182" spans="1:28" s="9" customFormat="1" ht="16.5">
      <c r="A182" s="84">
        <v>576</v>
      </c>
      <c r="B182" s="85" t="s">
        <v>195</v>
      </c>
      <c r="C182" s="110">
        <v>2676</v>
      </c>
      <c r="D182" s="86">
        <v>232.00330034897337</v>
      </c>
      <c r="E182" s="86">
        <v>318.60416636683306</v>
      </c>
      <c r="F182" s="86">
        <v>550.60746671580637</v>
      </c>
      <c r="G182" s="86">
        <v>184.24275015532254</v>
      </c>
      <c r="H182" s="86">
        <v>734.85021687112885</v>
      </c>
      <c r="I182" s="86">
        <v>-47.24962630792227</v>
      </c>
      <c r="J182" s="86">
        <v>687.60059056320654</v>
      </c>
      <c r="K182" s="86">
        <f t="shared" si="2"/>
        <v>-12.135302416825084</v>
      </c>
      <c r="L182" s="94">
        <v>7</v>
      </c>
      <c r="M182" s="94">
        <v>7</v>
      </c>
      <c r="N182" s="15"/>
      <c r="O182" s="101">
        <v>576</v>
      </c>
      <c r="P182" s="49" t="s">
        <v>195</v>
      </c>
      <c r="Q182" s="87">
        <v>2726</v>
      </c>
      <c r="R182" s="110">
        <v>265.42734423163466</v>
      </c>
      <c r="S182" s="110">
        <v>311.47076063411032</v>
      </c>
      <c r="T182" s="110">
        <v>576.89810486574493</v>
      </c>
      <c r="U182" s="110">
        <v>170.08741442220898</v>
      </c>
      <c r="V182" s="110">
        <v>746.98551928795393</v>
      </c>
      <c r="W182" s="110">
        <v>-47.24962630792227</v>
      </c>
      <c r="X182" s="110">
        <v>699.73589298003162</v>
      </c>
      <c r="Y182" s="110">
        <v>-16.019212181818183</v>
      </c>
      <c r="Z182" s="110">
        <v>683.71668079821347</v>
      </c>
      <c r="AA182" s="94">
        <v>7</v>
      </c>
      <c r="AB182" s="94">
        <v>7</v>
      </c>
    </row>
    <row r="183" spans="1:28" s="9" customFormat="1" ht="16.5">
      <c r="A183" s="84">
        <v>577</v>
      </c>
      <c r="B183" s="85" t="s">
        <v>196</v>
      </c>
      <c r="C183" s="110">
        <v>11221</v>
      </c>
      <c r="D183" s="86">
        <v>620.70606818310398</v>
      </c>
      <c r="E183" s="86">
        <v>284.4911657312162</v>
      </c>
      <c r="F183" s="86">
        <v>905.19723391432012</v>
      </c>
      <c r="G183" s="86">
        <v>72.97535886687966</v>
      </c>
      <c r="H183" s="86">
        <v>978.1725927811998</v>
      </c>
      <c r="I183" s="86">
        <v>56.813474734872116</v>
      </c>
      <c r="J183" s="86">
        <v>1034.9860675160719</v>
      </c>
      <c r="K183" s="86">
        <f t="shared" si="2"/>
        <v>80.338985624901511</v>
      </c>
      <c r="L183" s="94">
        <v>2</v>
      </c>
      <c r="M183" s="94">
        <v>2</v>
      </c>
      <c r="N183" s="15"/>
      <c r="O183" s="101">
        <v>577</v>
      </c>
      <c r="P183" s="49" t="s">
        <v>196</v>
      </c>
      <c r="Q183" s="87">
        <v>11236</v>
      </c>
      <c r="R183" s="110">
        <v>618.71566383660399</v>
      </c>
      <c r="S183" s="110">
        <v>210.58607613854355</v>
      </c>
      <c r="T183" s="110">
        <v>829.30173997514748</v>
      </c>
      <c r="U183" s="110">
        <v>68.531867181150773</v>
      </c>
      <c r="V183" s="110">
        <v>897.83360715629829</v>
      </c>
      <c r="W183" s="110">
        <v>56.813474734872116</v>
      </c>
      <c r="X183" s="110">
        <v>954.64708189117039</v>
      </c>
      <c r="Y183" s="110">
        <v>-2.1863178757407136</v>
      </c>
      <c r="Z183" s="110">
        <v>952.46076401542962</v>
      </c>
      <c r="AA183" s="94">
        <v>2</v>
      </c>
      <c r="AB183" s="94">
        <v>2</v>
      </c>
    </row>
    <row r="184" spans="1:28" s="9" customFormat="1" ht="16.5">
      <c r="A184" s="84">
        <v>578</v>
      </c>
      <c r="B184" s="85" t="s">
        <v>197</v>
      </c>
      <c r="C184" s="110">
        <v>2990</v>
      </c>
      <c r="D184" s="86">
        <v>71.323540101144431</v>
      </c>
      <c r="E184" s="86">
        <v>581.33828660876895</v>
      </c>
      <c r="F184" s="86">
        <v>652.66182670991338</v>
      </c>
      <c r="G184" s="86">
        <v>161.36596769422403</v>
      </c>
      <c r="H184" s="86">
        <v>814.02779440413747</v>
      </c>
      <c r="I184" s="86">
        <v>62.57993311036789</v>
      </c>
      <c r="J184" s="86">
        <v>876.60772751450531</v>
      </c>
      <c r="K184" s="86">
        <f t="shared" si="2"/>
        <v>-0.77540148136017706</v>
      </c>
      <c r="L184" s="94">
        <v>18</v>
      </c>
      <c r="M184" s="94">
        <v>18</v>
      </c>
      <c r="N184" s="15"/>
      <c r="O184" s="101">
        <v>578</v>
      </c>
      <c r="P184" s="49" t="s">
        <v>197</v>
      </c>
      <c r="Q184" s="87">
        <v>3037</v>
      </c>
      <c r="R184" s="110">
        <v>94.6478170759639</v>
      </c>
      <c r="S184" s="110">
        <v>572.48479077602826</v>
      </c>
      <c r="T184" s="110">
        <v>667.13260785199213</v>
      </c>
      <c r="U184" s="110">
        <v>147.67058803350551</v>
      </c>
      <c r="V184" s="110">
        <v>814.80319588549764</v>
      </c>
      <c r="W184" s="110">
        <v>62.57993311036789</v>
      </c>
      <c r="X184" s="110">
        <v>877.38312899586549</v>
      </c>
      <c r="Y184" s="110">
        <v>121.69248887096774</v>
      </c>
      <c r="Z184" s="110">
        <v>999.07561786683323</v>
      </c>
      <c r="AA184" s="94">
        <v>18</v>
      </c>
      <c r="AB184" s="94">
        <v>18</v>
      </c>
    </row>
    <row r="185" spans="1:28" s="9" customFormat="1" ht="16.5">
      <c r="A185" s="84">
        <v>580</v>
      </c>
      <c r="B185" s="85" t="s">
        <v>198</v>
      </c>
      <c r="C185" s="110">
        <v>4300</v>
      </c>
      <c r="D185" s="86">
        <v>-98.867496120068509</v>
      </c>
      <c r="E185" s="86">
        <v>500.77365246847791</v>
      </c>
      <c r="F185" s="86">
        <v>401.90615634840941</v>
      </c>
      <c r="G185" s="86">
        <v>180.46278836306237</v>
      </c>
      <c r="H185" s="86">
        <v>582.36894471147184</v>
      </c>
      <c r="I185" s="86">
        <v>-65.442093023255808</v>
      </c>
      <c r="J185" s="86">
        <v>516.92685168821606</v>
      </c>
      <c r="K185" s="86">
        <f t="shared" si="2"/>
        <v>3.5627789931754705</v>
      </c>
      <c r="L185" s="94">
        <v>9</v>
      </c>
      <c r="M185" s="94">
        <v>9</v>
      </c>
      <c r="N185" s="15"/>
      <c r="O185" s="101">
        <v>580</v>
      </c>
      <c r="P185" s="49" t="s">
        <v>198</v>
      </c>
      <c r="Q185" s="87">
        <v>4366</v>
      </c>
      <c r="R185" s="110">
        <v>-90.20357079815814</v>
      </c>
      <c r="S185" s="110">
        <v>502.79175894806355</v>
      </c>
      <c r="T185" s="110">
        <v>412.58818814990542</v>
      </c>
      <c r="U185" s="110">
        <v>166.21797756839098</v>
      </c>
      <c r="V185" s="110">
        <v>578.80616571829637</v>
      </c>
      <c r="W185" s="110">
        <v>-65.442093023255808</v>
      </c>
      <c r="X185" s="110">
        <v>513.36407269504059</v>
      </c>
      <c r="Y185" s="110">
        <v>15.644102410995945</v>
      </c>
      <c r="Z185" s="110">
        <v>529.00817510603656</v>
      </c>
      <c r="AA185" s="94">
        <v>9</v>
      </c>
      <c r="AB185" s="94">
        <v>9</v>
      </c>
    </row>
    <row r="186" spans="1:28" s="9" customFormat="1" ht="16.5">
      <c r="A186" s="84">
        <v>581</v>
      </c>
      <c r="B186" s="85" t="s">
        <v>199</v>
      </c>
      <c r="C186" s="110">
        <v>6069</v>
      </c>
      <c r="D186" s="86">
        <v>174.65945839197039</v>
      </c>
      <c r="E186" s="86">
        <v>386.14574908240405</v>
      </c>
      <c r="F186" s="86">
        <v>560.80520747437447</v>
      </c>
      <c r="G186" s="86">
        <v>133.03542191957817</v>
      </c>
      <c r="H186" s="86">
        <v>693.84062939395267</v>
      </c>
      <c r="I186" s="86">
        <v>-49.019443071346188</v>
      </c>
      <c r="J186" s="86">
        <v>644.82118632260654</v>
      </c>
      <c r="K186" s="86">
        <f t="shared" si="2"/>
        <v>7.9876744217247051</v>
      </c>
      <c r="L186" s="94">
        <v>6</v>
      </c>
      <c r="M186" s="94">
        <v>6</v>
      </c>
      <c r="N186" s="15"/>
      <c r="O186" s="101">
        <v>581</v>
      </c>
      <c r="P186" s="49" t="s">
        <v>199</v>
      </c>
      <c r="Q186" s="87">
        <v>6123</v>
      </c>
      <c r="R186" s="110">
        <v>192.86948038733266</v>
      </c>
      <c r="S186" s="110">
        <v>371.3540114273768</v>
      </c>
      <c r="T186" s="110">
        <v>564.2234918147094</v>
      </c>
      <c r="U186" s="110">
        <v>121.6294631575186</v>
      </c>
      <c r="V186" s="110">
        <v>685.85295497222796</v>
      </c>
      <c r="W186" s="110">
        <v>-49.019443071346188</v>
      </c>
      <c r="X186" s="110">
        <v>636.83351190088183</v>
      </c>
      <c r="Y186" s="110">
        <v>17.251551121794872</v>
      </c>
      <c r="Z186" s="110">
        <v>654.08506302267665</v>
      </c>
      <c r="AA186" s="94">
        <v>6</v>
      </c>
      <c r="AB186" s="94">
        <v>6</v>
      </c>
    </row>
    <row r="187" spans="1:28" s="9" customFormat="1" ht="16.5">
      <c r="A187" s="84">
        <v>583</v>
      </c>
      <c r="B187" s="85" t="s">
        <v>200</v>
      </c>
      <c r="C187" s="110">
        <v>910</v>
      </c>
      <c r="D187" s="86">
        <v>633.15785606473958</v>
      </c>
      <c r="E187" s="86">
        <v>-8.9236157872509398</v>
      </c>
      <c r="F187" s="86">
        <v>624.23424027748865</v>
      </c>
      <c r="G187" s="86">
        <v>137.01284473932895</v>
      </c>
      <c r="H187" s="86">
        <v>761.24708501681766</v>
      </c>
      <c r="I187" s="86">
        <v>-152.32197802197803</v>
      </c>
      <c r="J187" s="86">
        <v>608.92510699483967</v>
      </c>
      <c r="K187" s="86">
        <f t="shared" si="2"/>
        <v>-63.693590307677141</v>
      </c>
      <c r="L187" s="94">
        <v>19</v>
      </c>
      <c r="M187" s="94">
        <v>19</v>
      </c>
      <c r="N187" s="15"/>
      <c r="O187" s="101">
        <v>583</v>
      </c>
      <c r="P187" s="49" t="s">
        <v>200</v>
      </c>
      <c r="Q187" s="87">
        <v>912</v>
      </c>
      <c r="R187" s="110">
        <v>592.06125776685121</v>
      </c>
      <c r="S187" s="110">
        <v>106.92659912293254</v>
      </c>
      <c r="T187" s="110">
        <v>698.98785688978376</v>
      </c>
      <c r="U187" s="110">
        <v>125.95281843471102</v>
      </c>
      <c r="V187" s="110">
        <v>824.9406753244948</v>
      </c>
      <c r="W187" s="110">
        <v>-152.32197802197803</v>
      </c>
      <c r="X187" s="110">
        <v>672.61869730251681</v>
      </c>
      <c r="Y187" s="110">
        <v>158.02908500527982</v>
      </c>
      <c r="Z187" s="110">
        <v>830.64778230779666</v>
      </c>
      <c r="AA187" s="94">
        <v>19</v>
      </c>
      <c r="AB187" s="94">
        <v>19</v>
      </c>
    </row>
    <row r="188" spans="1:28" s="9" customFormat="1" ht="16.5">
      <c r="A188" s="84">
        <v>584</v>
      </c>
      <c r="B188" s="85" t="s">
        <v>201</v>
      </c>
      <c r="C188" s="110">
        <v>2594</v>
      </c>
      <c r="D188" s="86">
        <v>1192.5937522123161</v>
      </c>
      <c r="E188" s="86">
        <v>717.54936079565971</v>
      </c>
      <c r="F188" s="86">
        <v>1910.1431130079759</v>
      </c>
      <c r="G188" s="86">
        <v>152.65738858068889</v>
      </c>
      <c r="H188" s="86">
        <v>2062.8005015886647</v>
      </c>
      <c r="I188" s="86">
        <v>134.12143407864303</v>
      </c>
      <c r="J188" s="86">
        <v>2196.9219356673079</v>
      </c>
      <c r="K188" s="86">
        <f t="shared" si="2"/>
        <v>24.996634576322322</v>
      </c>
      <c r="L188" s="94">
        <v>16</v>
      </c>
      <c r="M188" s="94">
        <v>16</v>
      </c>
      <c r="N188" s="15"/>
      <c r="O188" s="101">
        <v>584</v>
      </c>
      <c r="P188" s="49" t="s">
        <v>201</v>
      </c>
      <c r="Q188" s="87">
        <v>2578</v>
      </c>
      <c r="R188" s="110">
        <v>1165.1767197184292</v>
      </c>
      <c r="S188" s="110">
        <v>728.371957583062</v>
      </c>
      <c r="T188" s="110">
        <v>1893.5486773014914</v>
      </c>
      <c r="U188" s="110">
        <v>144.25518971085111</v>
      </c>
      <c r="V188" s="110">
        <v>2037.8038670123424</v>
      </c>
      <c r="W188" s="110">
        <v>134.12143407864303</v>
      </c>
      <c r="X188" s="110">
        <v>2171.9253010909856</v>
      </c>
      <c r="Y188" s="110">
        <v>4.7527478326422923</v>
      </c>
      <c r="Z188" s="110">
        <v>2176.678048923628</v>
      </c>
      <c r="AA188" s="94">
        <v>16</v>
      </c>
      <c r="AB188" s="94">
        <v>16</v>
      </c>
    </row>
    <row r="189" spans="1:28" s="9" customFormat="1" ht="16.5">
      <c r="A189" s="84">
        <v>592</v>
      </c>
      <c r="B189" s="85" t="s">
        <v>203</v>
      </c>
      <c r="C189" s="110">
        <v>3552</v>
      </c>
      <c r="D189" s="86">
        <v>400.92980510998598</v>
      </c>
      <c r="E189" s="86">
        <v>514.39036638853031</v>
      </c>
      <c r="F189" s="86">
        <v>915.32017149851629</v>
      </c>
      <c r="G189" s="86">
        <v>114.3939786973702</v>
      </c>
      <c r="H189" s="86">
        <v>1029.7141501958865</v>
      </c>
      <c r="I189" s="86">
        <v>14.810247747747749</v>
      </c>
      <c r="J189" s="86">
        <v>1044.5243979436343</v>
      </c>
      <c r="K189" s="86">
        <f t="shared" si="2"/>
        <v>17.417918910751041</v>
      </c>
      <c r="L189" s="94">
        <v>13</v>
      </c>
      <c r="M189" s="94">
        <v>13</v>
      </c>
      <c r="N189" s="15"/>
      <c r="O189" s="101">
        <v>592</v>
      </c>
      <c r="P189" s="49" t="s">
        <v>203</v>
      </c>
      <c r="Q189" s="87">
        <v>3596</v>
      </c>
      <c r="R189" s="110">
        <v>428.76524589980664</v>
      </c>
      <c r="S189" s="110">
        <v>479.24431061694708</v>
      </c>
      <c r="T189" s="110">
        <v>908.00955651675372</v>
      </c>
      <c r="U189" s="110">
        <v>104.28667476838189</v>
      </c>
      <c r="V189" s="110">
        <v>1012.2962312851356</v>
      </c>
      <c r="W189" s="110">
        <v>14.810247747747749</v>
      </c>
      <c r="X189" s="110">
        <v>1027.1064790328833</v>
      </c>
      <c r="Y189" s="110">
        <v>36.845438373048474</v>
      </c>
      <c r="Z189" s="110">
        <v>1063.9519174059317</v>
      </c>
      <c r="AA189" s="94">
        <v>13</v>
      </c>
      <c r="AB189" s="94">
        <v>13</v>
      </c>
    </row>
    <row r="190" spans="1:28" s="9" customFormat="1" ht="16.5">
      <c r="A190" s="84">
        <v>593</v>
      </c>
      <c r="B190" s="85" t="s">
        <v>204</v>
      </c>
      <c r="C190" s="110">
        <v>17178</v>
      </c>
      <c r="D190" s="86">
        <v>-53.259318236604194</v>
      </c>
      <c r="E190" s="86">
        <v>421.79325441043562</v>
      </c>
      <c r="F190" s="86">
        <v>368.53393617383142</v>
      </c>
      <c r="G190" s="86">
        <v>128.88352524481488</v>
      </c>
      <c r="H190" s="86">
        <v>497.41746141864633</v>
      </c>
      <c r="I190" s="86">
        <v>-16.271917568983582</v>
      </c>
      <c r="J190" s="86">
        <v>481.14554384966277</v>
      </c>
      <c r="K190" s="86">
        <f t="shared" si="2"/>
        <v>118.12601434134501</v>
      </c>
      <c r="L190" s="94">
        <v>10</v>
      </c>
      <c r="M190" s="94">
        <v>10</v>
      </c>
      <c r="N190" s="15"/>
      <c r="O190" s="101">
        <v>593</v>
      </c>
      <c r="P190" s="49" t="s">
        <v>204</v>
      </c>
      <c r="Q190" s="87">
        <v>17050</v>
      </c>
      <c r="R190" s="110">
        <v>-137.85330371989261</v>
      </c>
      <c r="S190" s="110">
        <v>397.21365382086719</v>
      </c>
      <c r="T190" s="110">
        <v>259.36035010097459</v>
      </c>
      <c r="U190" s="110">
        <v>119.93109697632673</v>
      </c>
      <c r="V190" s="110">
        <v>379.29144707730131</v>
      </c>
      <c r="W190" s="110">
        <v>-16.271917568983582</v>
      </c>
      <c r="X190" s="110">
        <v>363.01952950831776</v>
      </c>
      <c r="Y190" s="110">
        <v>-15.269365064121329</v>
      </c>
      <c r="Z190" s="110">
        <v>347.75016444419646</v>
      </c>
      <c r="AA190" s="94">
        <v>10</v>
      </c>
      <c r="AB190" s="94">
        <v>10</v>
      </c>
    </row>
    <row r="191" spans="1:28" s="9" customFormat="1" ht="16.5">
      <c r="A191" s="84">
        <v>595</v>
      </c>
      <c r="B191" s="85" t="s">
        <v>205</v>
      </c>
      <c r="C191" s="110">
        <v>3980</v>
      </c>
      <c r="D191" s="86">
        <v>574.24121476639516</v>
      </c>
      <c r="E191" s="86">
        <v>615.71250608311402</v>
      </c>
      <c r="F191" s="86">
        <v>1189.9537208495092</v>
      </c>
      <c r="G191" s="86">
        <v>200.18256713706273</v>
      </c>
      <c r="H191" s="86">
        <v>1390.1362879865719</v>
      </c>
      <c r="I191" s="86">
        <v>-3.3821608040201006</v>
      </c>
      <c r="J191" s="86">
        <v>1386.7541271825519</v>
      </c>
      <c r="K191" s="86">
        <f t="shared" si="2"/>
        <v>18.240785190896077</v>
      </c>
      <c r="L191" s="94">
        <v>11</v>
      </c>
      <c r="M191" s="94">
        <v>11</v>
      </c>
      <c r="N191" s="15"/>
      <c r="O191" s="101">
        <v>595</v>
      </c>
      <c r="P191" s="49" t="s">
        <v>205</v>
      </c>
      <c r="Q191" s="87">
        <v>4073</v>
      </c>
      <c r="R191" s="110">
        <v>587.75132654220408</v>
      </c>
      <c r="S191" s="110">
        <v>600.92053348497302</v>
      </c>
      <c r="T191" s="110">
        <v>1188.671860027177</v>
      </c>
      <c r="U191" s="110">
        <v>183.22364276849882</v>
      </c>
      <c r="V191" s="110">
        <v>1371.8955027956758</v>
      </c>
      <c r="W191" s="110">
        <v>-3.3821608040201006</v>
      </c>
      <c r="X191" s="110">
        <v>1368.5133419916558</v>
      </c>
      <c r="Y191" s="110">
        <v>33.197714009661851</v>
      </c>
      <c r="Z191" s="110">
        <v>1401.7110560013177</v>
      </c>
      <c r="AA191" s="94">
        <v>11</v>
      </c>
      <c r="AB191" s="94">
        <v>11</v>
      </c>
    </row>
    <row r="192" spans="1:28" s="9" customFormat="1" ht="16.5">
      <c r="A192" s="84">
        <v>598</v>
      </c>
      <c r="B192" s="85" t="s">
        <v>206</v>
      </c>
      <c r="C192" s="110">
        <v>19576</v>
      </c>
      <c r="D192" s="86">
        <v>228.37288687591902</v>
      </c>
      <c r="E192" s="86">
        <v>97.217403151766717</v>
      </c>
      <c r="F192" s="86">
        <v>325.59029002768574</v>
      </c>
      <c r="G192" s="86">
        <v>90.71985221017701</v>
      </c>
      <c r="H192" s="86">
        <v>416.31014223786275</v>
      </c>
      <c r="I192" s="86">
        <v>191.28090519002862</v>
      </c>
      <c r="J192" s="86">
        <v>607.59104742789134</v>
      </c>
      <c r="K192" s="86">
        <f t="shared" si="2"/>
        <v>97.579370350643103</v>
      </c>
      <c r="L192" s="94">
        <v>15</v>
      </c>
      <c r="M192" s="94">
        <v>15</v>
      </c>
      <c r="N192" s="15"/>
      <c r="O192" s="101">
        <v>598</v>
      </c>
      <c r="P192" s="49" t="s">
        <v>206</v>
      </c>
      <c r="Q192" s="87">
        <v>19475</v>
      </c>
      <c r="R192" s="110">
        <v>155.6913591203303</v>
      </c>
      <c r="S192" s="110">
        <v>79.080816165085366</v>
      </c>
      <c r="T192" s="110">
        <v>234.77217528541567</v>
      </c>
      <c r="U192" s="110">
        <v>83.95859660180389</v>
      </c>
      <c r="V192" s="110">
        <v>318.73077188721959</v>
      </c>
      <c r="W192" s="110">
        <v>191.28090519002862</v>
      </c>
      <c r="X192" s="110">
        <v>510.01167707724824</v>
      </c>
      <c r="Y192" s="110">
        <v>42.675399932316338</v>
      </c>
      <c r="Z192" s="110">
        <v>552.68707700956452</v>
      </c>
      <c r="AA192" s="94">
        <v>15</v>
      </c>
      <c r="AB192" s="94">
        <v>15</v>
      </c>
    </row>
    <row r="193" spans="1:28" s="9" customFormat="1" ht="16.5">
      <c r="A193" s="84">
        <v>599</v>
      </c>
      <c r="B193" s="85" t="s">
        <v>207</v>
      </c>
      <c r="C193" s="110">
        <v>11226</v>
      </c>
      <c r="D193" s="86">
        <v>962.41352655737865</v>
      </c>
      <c r="E193" s="86">
        <v>471.1885479502717</v>
      </c>
      <c r="F193" s="86">
        <v>1433.6020745076503</v>
      </c>
      <c r="G193" s="86">
        <v>110.17020226186808</v>
      </c>
      <c r="H193" s="86">
        <v>1543.7722767695184</v>
      </c>
      <c r="I193" s="86">
        <v>-62.95519330126492</v>
      </c>
      <c r="J193" s="86">
        <v>1480.8170834682535</v>
      </c>
      <c r="K193" s="86">
        <f t="shared" si="2"/>
        <v>51.854335099659011</v>
      </c>
      <c r="L193" s="94">
        <v>15</v>
      </c>
      <c r="M193" s="94">
        <v>15</v>
      </c>
      <c r="N193" s="15"/>
      <c r="O193" s="101">
        <v>599</v>
      </c>
      <c r="P193" s="49" t="s">
        <v>207</v>
      </c>
      <c r="Q193" s="87">
        <v>11225</v>
      </c>
      <c r="R193" s="110">
        <v>951.83890238454921</v>
      </c>
      <c r="S193" s="110">
        <v>438.01889877243013</v>
      </c>
      <c r="T193" s="110">
        <v>1389.8578011569793</v>
      </c>
      <c r="U193" s="110">
        <v>102.06014051288004</v>
      </c>
      <c r="V193" s="110">
        <v>1491.9179416698594</v>
      </c>
      <c r="W193" s="110">
        <v>-62.95519330126492</v>
      </c>
      <c r="X193" s="110">
        <v>1428.9627483685945</v>
      </c>
      <c r="Y193" s="110">
        <v>-44.171303453507065</v>
      </c>
      <c r="Z193" s="110">
        <v>1384.7914449150874</v>
      </c>
      <c r="AA193" s="94">
        <v>15</v>
      </c>
      <c r="AB193" s="94">
        <v>15</v>
      </c>
    </row>
    <row r="194" spans="1:28" s="9" customFormat="1" ht="16.5">
      <c r="A194" s="84">
        <v>601</v>
      </c>
      <c r="B194" s="85" t="s">
        <v>208</v>
      </c>
      <c r="C194" s="110">
        <v>3692</v>
      </c>
      <c r="D194" s="86">
        <v>745.40745525300213</v>
      </c>
      <c r="E194" s="86">
        <v>410.18886845277768</v>
      </c>
      <c r="F194" s="86">
        <v>1155.5963237057799</v>
      </c>
      <c r="G194" s="86">
        <v>177.74923288301628</v>
      </c>
      <c r="H194" s="86">
        <v>1333.3455565887962</v>
      </c>
      <c r="I194" s="86">
        <v>90.130552546045507</v>
      </c>
      <c r="J194" s="86">
        <v>1423.4761091348416</v>
      </c>
      <c r="K194" s="86">
        <f t="shared" si="2"/>
        <v>-40.937114680451941</v>
      </c>
      <c r="L194" s="94">
        <v>13</v>
      </c>
      <c r="M194" s="94">
        <v>13</v>
      </c>
      <c r="N194" s="15"/>
      <c r="O194" s="101">
        <v>601</v>
      </c>
      <c r="P194" s="49" t="s">
        <v>208</v>
      </c>
      <c r="Q194" s="87">
        <v>3739</v>
      </c>
      <c r="R194" s="110">
        <v>831.25738097981036</v>
      </c>
      <c r="S194" s="110">
        <v>378.79714431183919</v>
      </c>
      <c r="T194" s="110">
        <v>1210.0545252916495</v>
      </c>
      <c r="U194" s="110">
        <v>164.22814597759859</v>
      </c>
      <c r="V194" s="110">
        <v>1374.2826712692481</v>
      </c>
      <c r="W194" s="110">
        <v>90.130552546045507</v>
      </c>
      <c r="X194" s="110">
        <v>1464.4132238152936</v>
      </c>
      <c r="Y194" s="110">
        <v>-14.391657184363446</v>
      </c>
      <c r="Z194" s="110">
        <v>1450.0215666309302</v>
      </c>
      <c r="AA194" s="94">
        <v>13</v>
      </c>
      <c r="AB194" s="94">
        <v>13</v>
      </c>
    </row>
    <row r="195" spans="1:28" s="9" customFormat="1" ht="16.5">
      <c r="A195" s="84">
        <v>604</v>
      </c>
      <c r="B195" s="85" t="s">
        <v>209</v>
      </c>
      <c r="C195" s="110">
        <v>21042</v>
      </c>
      <c r="D195" s="86">
        <v>876.91094245827594</v>
      </c>
      <c r="E195" s="86">
        <v>-23.891796068086006</v>
      </c>
      <c r="F195" s="86">
        <v>853.01914639018992</v>
      </c>
      <c r="G195" s="86">
        <v>37.06949390245547</v>
      </c>
      <c r="H195" s="86">
        <v>890.08864029264544</v>
      </c>
      <c r="I195" s="86">
        <v>-116.04448246364414</v>
      </c>
      <c r="J195" s="86">
        <v>774.04415782900128</v>
      </c>
      <c r="K195" s="86">
        <f t="shared" si="2"/>
        <v>-13.969484679021775</v>
      </c>
      <c r="L195" s="94">
        <v>6</v>
      </c>
      <c r="M195" s="94">
        <v>6</v>
      </c>
      <c r="N195" s="15"/>
      <c r="O195" s="101">
        <v>604</v>
      </c>
      <c r="P195" s="49" t="s">
        <v>209</v>
      </c>
      <c r="Q195" s="87">
        <v>20763</v>
      </c>
      <c r="R195" s="110">
        <v>891.47561727349591</v>
      </c>
      <c r="S195" s="110">
        <v>-23.658064449145655</v>
      </c>
      <c r="T195" s="110">
        <v>867.81755282435029</v>
      </c>
      <c r="U195" s="110">
        <v>36.240572147316918</v>
      </c>
      <c r="V195" s="110">
        <v>904.05812497166721</v>
      </c>
      <c r="W195" s="110">
        <v>-116.04448246364414</v>
      </c>
      <c r="X195" s="110">
        <v>788.01364250802305</v>
      </c>
      <c r="Y195" s="110">
        <v>-36.074027793187952</v>
      </c>
      <c r="Z195" s="110">
        <v>751.9396147148351</v>
      </c>
      <c r="AA195" s="94">
        <v>6</v>
      </c>
      <c r="AB195" s="94">
        <v>6</v>
      </c>
    </row>
    <row r="196" spans="1:28" s="9" customFormat="1" ht="16.5">
      <c r="A196" s="84">
        <v>607</v>
      </c>
      <c r="B196" s="85" t="s">
        <v>210</v>
      </c>
      <c r="C196" s="110">
        <v>3999</v>
      </c>
      <c r="D196" s="86">
        <v>125.22071136830975</v>
      </c>
      <c r="E196" s="86">
        <v>672.48391310578438</v>
      </c>
      <c r="F196" s="86">
        <v>797.70462447409409</v>
      </c>
      <c r="G196" s="86">
        <v>179.68388720219048</v>
      </c>
      <c r="H196" s="86">
        <v>977.38851167628457</v>
      </c>
      <c r="I196" s="86">
        <v>-145.78894723680921</v>
      </c>
      <c r="J196" s="86">
        <v>831.59956443947533</v>
      </c>
      <c r="K196" s="86">
        <f t="shared" si="2"/>
        <v>106.90689829087034</v>
      </c>
      <c r="L196" s="94">
        <v>12</v>
      </c>
      <c r="M196" s="94">
        <v>12</v>
      </c>
      <c r="N196" s="15"/>
      <c r="O196" s="101">
        <v>607</v>
      </c>
      <c r="P196" s="49" t="s">
        <v>210</v>
      </c>
      <c r="Q196" s="87">
        <v>4064</v>
      </c>
      <c r="R196" s="110">
        <v>99.147620100727138</v>
      </c>
      <c r="S196" s="110">
        <v>604.76733244458239</v>
      </c>
      <c r="T196" s="110">
        <v>703.91495254530957</v>
      </c>
      <c r="U196" s="110">
        <v>166.56666084010459</v>
      </c>
      <c r="V196" s="110">
        <v>870.48161338541422</v>
      </c>
      <c r="W196" s="110">
        <v>-145.78894723680921</v>
      </c>
      <c r="X196" s="110">
        <v>724.69266614860499</v>
      </c>
      <c r="Y196" s="110">
        <v>-11.963768364348674</v>
      </c>
      <c r="Z196" s="110">
        <v>712.72889778425633</v>
      </c>
      <c r="AA196" s="94">
        <v>12</v>
      </c>
      <c r="AB196" s="94">
        <v>12</v>
      </c>
    </row>
    <row r="197" spans="1:28" s="9" customFormat="1" ht="16.5">
      <c r="A197" s="84">
        <v>608</v>
      </c>
      <c r="B197" s="85" t="s">
        <v>211</v>
      </c>
      <c r="C197" s="110">
        <v>1931</v>
      </c>
      <c r="D197" s="86">
        <v>63.018163293187953</v>
      </c>
      <c r="E197" s="86">
        <v>518.54344721978407</v>
      </c>
      <c r="F197" s="86">
        <v>581.56161051297204</v>
      </c>
      <c r="G197" s="86">
        <v>125.13526959331011</v>
      </c>
      <c r="H197" s="86">
        <v>706.69688010628215</v>
      </c>
      <c r="I197" s="86">
        <v>197.2449508026929</v>
      </c>
      <c r="J197" s="86">
        <v>903.94183090897502</v>
      </c>
      <c r="K197" s="86">
        <f t="shared" si="2"/>
        <v>29.654628637443807</v>
      </c>
      <c r="L197" s="94">
        <v>4</v>
      </c>
      <c r="M197" s="94">
        <v>4</v>
      </c>
      <c r="N197" s="15"/>
      <c r="O197" s="101">
        <v>608</v>
      </c>
      <c r="P197" s="49" t="s">
        <v>211</v>
      </c>
      <c r="Q197" s="87">
        <v>1943</v>
      </c>
      <c r="R197" s="110">
        <v>46.58657977146845</v>
      </c>
      <c r="S197" s="110">
        <v>516.48916828390054</v>
      </c>
      <c r="T197" s="110">
        <v>563.07574805536899</v>
      </c>
      <c r="U197" s="110">
        <v>113.96650341346934</v>
      </c>
      <c r="V197" s="110">
        <v>677.04225146883834</v>
      </c>
      <c r="W197" s="110">
        <v>197.2449508026929</v>
      </c>
      <c r="X197" s="110">
        <v>874.28720227153121</v>
      </c>
      <c r="Y197" s="110">
        <v>-1.5920505050505025</v>
      </c>
      <c r="Z197" s="110">
        <v>872.69515176648076</v>
      </c>
      <c r="AA197" s="94">
        <v>4</v>
      </c>
      <c r="AB197" s="94">
        <v>4</v>
      </c>
    </row>
    <row r="198" spans="1:28" s="9" customFormat="1" ht="16.5">
      <c r="A198" s="84">
        <v>609</v>
      </c>
      <c r="B198" s="85" t="s">
        <v>212</v>
      </c>
      <c r="C198" s="110">
        <v>83305</v>
      </c>
      <c r="D198" s="86">
        <v>-8.0676585379263734</v>
      </c>
      <c r="E198" s="86">
        <v>250.9357229179999</v>
      </c>
      <c r="F198" s="86">
        <v>242.86806438007352</v>
      </c>
      <c r="G198" s="86">
        <v>100.68903607316844</v>
      </c>
      <c r="H198" s="86">
        <v>343.55710045324196</v>
      </c>
      <c r="I198" s="86">
        <v>-48.911998079346979</v>
      </c>
      <c r="J198" s="86">
        <v>294.64510237389499</v>
      </c>
      <c r="K198" s="86">
        <f t="shared" si="2"/>
        <v>32.372710816813935</v>
      </c>
      <c r="L198" s="94">
        <v>4</v>
      </c>
      <c r="M198" s="94">
        <v>4</v>
      </c>
      <c r="N198" s="15"/>
      <c r="O198" s="101">
        <v>609</v>
      </c>
      <c r="P198" s="49" t="s">
        <v>212</v>
      </c>
      <c r="Q198" s="87">
        <v>83106</v>
      </c>
      <c r="R198" s="110">
        <v>-39.179549939610922</v>
      </c>
      <c r="S198" s="110">
        <v>256.98096160762685</v>
      </c>
      <c r="T198" s="110">
        <v>217.80141166801593</v>
      </c>
      <c r="U198" s="110">
        <v>93.382977968412121</v>
      </c>
      <c r="V198" s="110">
        <v>311.18438963642802</v>
      </c>
      <c r="W198" s="110">
        <v>-48.911998079346979</v>
      </c>
      <c r="X198" s="110">
        <v>262.27239155708105</v>
      </c>
      <c r="Y198" s="110">
        <v>-35.072600539751221</v>
      </c>
      <c r="Z198" s="110">
        <v>227.19979101732983</v>
      </c>
      <c r="AA198" s="94">
        <v>4</v>
      </c>
      <c r="AB198" s="94">
        <v>4</v>
      </c>
    </row>
    <row r="199" spans="1:28" s="9" customFormat="1" ht="16.5">
      <c r="A199" s="84">
        <v>611</v>
      </c>
      <c r="B199" s="85" t="s">
        <v>213</v>
      </c>
      <c r="C199" s="110">
        <v>4961</v>
      </c>
      <c r="D199" s="86">
        <v>617.20118264767234</v>
      </c>
      <c r="E199" s="86">
        <v>171.58357114945869</v>
      </c>
      <c r="F199" s="86">
        <v>788.78475379713109</v>
      </c>
      <c r="G199" s="86">
        <v>83.568192549036496</v>
      </c>
      <c r="H199" s="86">
        <v>872.35294634616753</v>
      </c>
      <c r="I199" s="86">
        <v>-270.92803870187464</v>
      </c>
      <c r="J199" s="86">
        <v>601.42490764429294</v>
      </c>
      <c r="K199" s="86">
        <f t="shared" si="2"/>
        <v>-89.434553709658758</v>
      </c>
      <c r="L199" s="94">
        <v>1</v>
      </c>
      <c r="M199" s="95">
        <v>35</v>
      </c>
      <c r="N199" s="15"/>
      <c r="O199" s="101">
        <v>611</v>
      </c>
      <c r="P199" s="49" t="s">
        <v>213</v>
      </c>
      <c r="Q199" s="87">
        <v>4973</v>
      </c>
      <c r="R199" s="110">
        <v>663.16982619905025</v>
      </c>
      <c r="S199" s="110">
        <v>218.32325889769476</v>
      </c>
      <c r="T199" s="110">
        <v>881.49308509674506</v>
      </c>
      <c r="U199" s="110">
        <v>80.294414959081308</v>
      </c>
      <c r="V199" s="110">
        <v>961.7875000558264</v>
      </c>
      <c r="W199" s="110">
        <v>-270.92803870187464</v>
      </c>
      <c r="X199" s="110">
        <v>690.8594613539517</v>
      </c>
      <c r="Y199" s="110">
        <v>23.96120203552184</v>
      </c>
      <c r="Z199" s="110">
        <v>714.82066338947357</v>
      </c>
      <c r="AA199" s="94">
        <v>1</v>
      </c>
      <c r="AB199" s="95">
        <v>35</v>
      </c>
    </row>
    <row r="200" spans="1:28" s="9" customFormat="1" ht="16.5">
      <c r="A200" s="84">
        <v>614</v>
      </c>
      <c r="B200" s="85" t="s">
        <v>214</v>
      </c>
      <c r="C200" s="110">
        <v>2878</v>
      </c>
      <c r="D200" s="86">
        <v>438.68420523767514</v>
      </c>
      <c r="E200" s="86">
        <v>537.73828930130287</v>
      </c>
      <c r="F200" s="86">
        <v>976.42249453897807</v>
      </c>
      <c r="G200" s="86">
        <v>212.86474696760362</v>
      </c>
      <c r="H200" s="86">
        <v>1189.2872415065817</v>
      </c>
      <c r="I200" s="86">
        <v>147.69596942321056</v>
      </c>
      <c r="J200" s="86">
        <v>1336.9832109297922</v>
      </c>
      <c r="K200" s="86">
        <f t="shared" si="2"/>
        <v>43.759466518946283</v>
      </c>
      <c r="L200" s="94">
        <v>19</v>
      </c>
      <c r="M200" s="94">
        <v>19</v>
      </c>
      <c r="N200" s="15"/>
      <c r="O200" s="101">
        <v>614</v>
      </c>
      <c r="P200" s="49" t="s">
        <v>214</v>
      </c>
      <c r="Q200" s="87">
        <v>2923</v>
      </c>
      <c r="R200" s="110">
        <v>451.08984868104795</v>
      </c>
      <c r="S200" s="110">
        <v>498.09099893594049</v>
      </c>
      <c r="T200" s="110">
        <v>949.18084761698844</v>
      </c>
      <c r="U200" s="110">
        <v>196.34692737064711</v>
      </c>
      <c r="V200" s="110">
        <v>1145.5277749876354</v>
      </c>
      <c r="W200" s="110">
        <v>147.69596942321056</v>
      </c>
      <c r="X200" s="110">
        <v>1293.2237444108459</v>
      </c>
      <c r="Y200" s="110">
        <v>-4.204414804934979</v>
      </c>
      <c r="Z200" s="110">
        <v>1289.019329605911</v>
      </c>
      <c r="AA200" s="94">
        <v>19</v>
      </c>
      <c r="AB200" s="94">
        <v>19</v>
      </c>
    </row>
    <row r="201" spans="1:28" s="9" customFormat="1" ht="16.5">
      <c r="A201" s="84">
        <v>615</v>
      </c>
      <c r="B201" s="85" t="s">
        <v>215</v>
      </c>
      <c r="C201" s="110">
        <v>7304</v>
      </c>
      <c r="D201" s="86">
        <v>1484.9724030402997</v>
      </c>
      <c r="E201" s="86">
        <v>564.97433082685461</v>
      </c>
      <c r="F201" s="86">
        <v>2049.9467338671543</v>
      </c>
      <c r="G201" s="86">
        <v>153.77436654148158</v>
      </c>
      <c r="H201" s="86">
        <v>2203.7211004086357</v>
      </c>
      <c r="I201" s="86">
        <v>17.789430449069002</v>
      </c>
      <c r="J201" s="86">
        <v>2221.5105308577049</v>
      </c>
      <c r="K201" s="86">
        <f t="shared" si="2"/>
        <v>17.493026349162847</v>
      </c>
      <c r="L201" s="94">
        <v>17</v>
      </c>
      <c r="M201" s="94">
        <v>17</v>
      </c>
      <c r="N201" s="15"/>
      <c r="O201" s="101">
        <v>615</v>
      </c>
      <c r="P201" s="49" t="s">
        <v>215</v>
      </c>
      <c r="Q201" s="87">
        <v>7479</v>
      </c>
      <c r="R201" s="110">
        <v>1514.776946219002</v>
      </c>
      <c r="S201" s="110">
        <v>531.47126501838636</v>
      </c>
      <c r="T201" s="110">
        <v>2046.2482112373882</v>
      </c>
      <c r="U201" s="110">
        <v>139.97986282208464</v>
      </c>
      <c r="V201" s="110">
        <v>2186.2280740594729</v>
      </c>
      <c r="W201" s="110">
        <v>17.789430449069002</v>
      </c>
      <c r="X201" s="110">
        <v>2204.0175045085421</v>
      </c>
      <c r="Y201" s="110">
        <v>1.3495470603709043</v>
      </c>
      <c r="Z201" s="110">
        <v>2205.3670515689128</v>
      </c>
      <c r="AA201" s="94">
        <v>17</v>
      </c>
      <c r="AB201" s="94">
        <v>17</v>
      </c>
    </row>
    <row r="202" spans="1:28" s="9" customFormat="1" ht="16.5">
      <c r="A202" s="84">
        <v>616</v>
      </c>
      <c r="B202" s="85" t="s">
        <v>216</v>
      </c>
      <c r="C202" s="110">
        <v>1743</v>
      </c>
      <c r="D202" s="86">
        <v>26.173971478405516</v>
      </c>
      <c r="E202" s="86">
        <v>471.23860828870232</v>
      </c>
      <c r="F202" s="86">
        <v>497.41257976710784</v>
      </c>
      <c r="G202" s="86">
        <v>145.43063017557068</v>
      </c>
      <c r="H202" s="86">
        <v>642.84320994267853</v>
      </c>
      <c r="I202" s="86">
        <v>-267.62191623637409</v>
      </c>
      <c r="J202" s="86">
        <v>375.22129370630444</v>
      </c>
      <c r="K202" s="86">
        <f t="shared" si="2"/>
        <v>-2.1717231196802231</v>
      </c>
      <c r="L202" s="94">
        <v>1</v>
      </c>
      <c r="M202" s="95">
        <v>34</v>
      </c>
      <c r="N202" s="15"/>
      <c r="O202" s="101">
        <v>616</v>
      </c>
      <c r="P202" s="49" t="s">
        <v>216</v>
      </c>
      <c r="Q202" s="87">
        <v>1781</v>
      </c>
      <c r="R202" s="110">
        <v>52.579902473205479</v>
      </c>
      <c r="S202" s="110">
        <v>457.7888390949509</v>
      </c>
      <c r="T202" s="110">
        <v>510.36874156815639</v>
      </c>
      <c r="U202" s="110">
        <v>134.64619149420233</v>
      </c>
      <c r="V202" s="110">
        <v>645.01493306235875</v>
      </c>
      <c r="W202" s="110">
        <v>-267.62191623637409</v>
      </c>
      <c r="X202" s="110">
        <v>377.39301682598466</v>
      </c>
      <c r="Y202" s="110">
        <v>-384.56874211400117</v>
      </c>
      <c r="Z202" s="110">
        <v>-7.1757252880165083</v>
      </c>
      <c r="AA202" s="94">
        <v>1</v>
      </c>
      <c r="AB202" s="95">
        <v>34</v>
      </c>
    </row>
    <row r="203" spans="1:28" s="9" customFormat="1" ht="16.5">
      <c r="A203" s="84">
        <v>619</v>
      </c>
      <c r="B203" s="85" t="s">
        <v>217</v>
      </c>
      <c r="C203" s="110">
        <v>2607</v>
      </c>
      <c r="D203" s="86">
        <v>436.14104475286234</v>
      </c>
      <c r="E203" s="86">
        <v>682.74087065410788</v>
      </c>
      <c r="F203" s="86">
        <v>1118.8819154069702</v>
      </c>
      <c r="G203" s="86">
        <v>227.64668049847629</v>
      </c>
      <c r="H203" s="86">
        <v>1346.5285959054465</v>
      </c>
      <c r="I203" s="86">
        <v>53.466820099731493</v>
      </c>
      <c r="J203" s="86">
        <v>1399.995416005178</v>
      </c>
      <c r="K203" s="86">
        <f t="shared" ref="K203:K266" si="3">J203-X203</f>
        <v>12.838000987004989</v>
      </c>
      <c r="L203" s="94">
        <v>6</v>
      </c>
      <c r="M203" s="94">
        <v>6</v>
      </c>
      <c r="N203" s="15"/>
      <c r="O203" s="101">
        <v>619</v>
      </c>
      <c r="P203" s="49" t="s">
        <v>217</v>
      </c>
      <c r="Q203" s="87">
        <v>2650</v>
      </c>
      <c r="R203" s="110">
        <v>496.71476147633564</v>
      </c>
      <c r="S203" s="110">
        <v>625.71944570626579</v>
      </c>
      <c r="T203" s="110">
        <v>1122.4342071826013</v>
      </c>
      <c r="U203" s="110">
        <v>211.25638773584024</v>
      </c>
      <c r="V203" s="110">
        <v>1333.6905949184415</v>
      </c>
      <c r="W203" s="110">
        <v>53.466820099731493</v>
      </c>
      <c r="X203" s="110">
        <v>1387.157415018173</v>
      </c>
      <c r="Y203" s="110">
        <v>81.958760000000012</v>
      </c>
      <c r="Z203" s="110">
        <v>1469.116175018173</v>
      </c>
      <c r="AA203" s="94">
        <v>6</v>
      </c>
      <c r="AB203" s="94">
        <v>6</v>
      </c>
    </row>
    <row r="204" spans="1:28" s="9" customFormat="1" ht="16.5">
      <c r="A204" s="84">
        <v>620</v>
      </c>
      <c r="B204" s="85" t="s">
        <v>218</v>
      </c>
      <c r="C204" s="110">
        <v>2345</v>
      </c>
      <c r="D204" s="86">
        <v>1209.3671165857947</v>
      </c>
      <c r="E204" s="86">
        <v>443.93713722877459</v>
      </c>
      <c r="F204" s="86">
        <v>1653.3042538145694</v>
      </c>
      <c r="G204" s="86">
        <v>204.20069290910234</v>
      </c>
      <c r="H204" s="86">
        <v>1857.5049467236718</v>
      </c>
      <c r="I204" s="86">
        <v>130.24264392324093</v>
      </c>
      <c r="J204" s="86">
        <v>1987.7475906469126</v>
      </c>
      <c r="K204" s="86">
        <f t="shared" si="3"/>
        <v>-8.4568894874455509</v>
      </c>
      <c r="L204" s="94">
        <v>18</v>
      </c>
      <c r="M204" s="94">
        <v>18</v>
      </c>
      <c r="N204" s="15"/>
      <c r="O204" s="101">
        <v>620</v>
      </c>
      <c r="P204" s="49" t="s">
        <v>218</v>
      </c>
      <c r="Q204" s="87">
        <v>2359</v>
      </c>
      <c r="R204" s="110">
        <v>1267.6295426550596</v>
      </c>
      <c r="S204" s="110">
        <v>407.92583444784975</v>
      </c>
      <c r="T204" s="110">
        <v>1675.5553771029095</v>
      </c>
      <c r="U204" s="110">
        <v>190.40645910820797</v>
      </c>
      <c r="V204" s="110">
        <v>1865.9618362111173</v>
      </c>
      <c r="W204" s="110">
        <v>130.24264392324093</v>
      </c>
      <c r="X204" s="110">
        <v>1996.2044801343582</v>
      </c>
      <c r="Y204" s="110">
        <v>-15.198396428571431</v>
      </c>
      <c r="Z204" s="110">
        <v>1981.0060837057868</v>
      </c>
      <c r="AA204" s="94">
        <v>18</v>
      </c>
      <c r="AB204" s="94">
        <v>18</v>
      </c>
    </row>
    <row r="205" spans="1:28" s="9" customFormat="1" ht="16.5">
      <c r="A205" s="84">
        <v>623</v>
      </c>
      <c r="B205" s="85" t="s">
        <v>219</v>
      </c>
      <c r="C205" s="110">
        <v>2101</v>
      </c>
      <c r="D205" s="86">
        <v>729.95801832566667</v>
      </c>
      <c r="E205" s="86">
        <v>-30.108033767059066</v>
      </c>
      <c r="F205" s="86">
        <v>699.84998455860762</v>
      </c>
      <c r="G205" s="86">
        <v>200.20176834345551</v>
      </c>
      <c r="H205" s="86">
        <v>900.05175290206307</v>
      </c>
      <c r="I205" s="86">
        <v>-240.81056639695385</v>
      </c>
      <c r="J205" s="86">
        <v>659.24118650510923</v>
      </c>
      <c r="K205" s="86">
        <f t="shared" si="3"/>
        <v>4.652618304517091</v>
      </c>
      <c r="L205" s="94">
        <v>10</v>
      </c>
      <c r="M205" s="94">
        <v>10</v>
      </c>
      <c r="N205" s="15"/>
      <c r="O205" s="101">
        <v>623</v>
      </c>
      <c r="P205" s="49" t="s">
        <v>219</v>
      </c>
      <c r="Q205" s="87">
        <v>2108</v>
      </c>
      <c r="R205" s="110">
        <v>727.27834289770374</v>
      </c>
      <c r="S205" s="110">
        <v>-23.447207832887543</v>
      </c>
      <c r="T205" s="110">
        <v>703.83113506481618</v>
      </c>
      <c r="U205" s="110">
        <v>191.56799953272986</v>
      </c>
      <c r="V205" s="110">
        <v>895.39913459754598</v>
      </c>
      <c r="W205" s="110">
        <v>-240.81056639695385</v>
      </c>
      <c r="X205" s="110">
        <v>654.58856820059214</v>
      </c>
      <c r="Y205" s="110">
        <v>-32.913962980541051</v>
      </c>
      <c r="Z205" s="110">
        <v>621.67460522005103</v>
      </c>
      <c r="AA205" s="94">
        <v>10</v>
      </c>
      <c r="AB205" s="94">
        <v>10</v>
      </c>
    </row>
    <row r="206" spans="1:28" s="9" customFormat="1" ht="16.5">
      <c r="A206" s="84">
        <v>624</v>
      </c>
      <c r="B206" s="85" t="s">
        <v>220</v>
      </c>
      <c r="C206" s="110">
        <v>5001</v>
      </c>
      <c r="D206" s="86">
        <v>704.06422267371431</v>
      </c>
      <c r="E206" s="86">
        <v>134.66156428200122</v>
      </c>
      <c r="F206" s="86">
        <v>838.72578695571553</v>
      </c>
      <c r="G206" s="86">
        <v>82.282816735487941</v>
      </c>
      <c r="H206" s="86">
        <v>921.00860369120346</v>
      </c>
      <c r="I206" s="86">
        <v>-159.54049190161967</v>
      </c>
      <c r="J206" s="86">
        <v>761.46811178958376</v>
      </c>
      <c r="K206" s="86">
        <f t="shared" si="3"/>
        <v>-56.097901491656557</v>
      </c>
      <c r="L206" s="94">
        <v>8</v>
      </c>
      <c r="M206" s="94">
        <v>8</v>
      </c>
      <c r="N206" s="15"/>
      <c r="O206" s="101">
        <v>624</v>
      </c>
      <c r="P206" s="49" t="s">
        <v>220</v>
      </c>
      <c r="Q206" s="87">
        <v>5065</v>
      </c>
      <c r="R206" s="110">
        <v>720.57520610211861</v>
      </c>
      <c r="S206" s="110">
        <v>180.60446980742572</v>
      </c>
      <c r="T206" s="110">
        <v>901.17967590954436</v>
      </c>
      <c r="U206" s="110">
        <v>75.926829273315604</v>
      </c>
      <c r="V206" s="110">
        <v>977.10650518286002</v>
      </c>
      <c r="W206" s="110">
        <v>-159.54049190161967</v>
      </c>
      <c r="X206" s="110">
        <v>817.56601328124032</v>
      </c>
      <c r="Y206" s="110">
        <v>-20.129000488567513</v>
      </c>
      <c r="Z206" s="110">
        <v>797.43701279267282</v>
      </c>
      <c r="AA206" s="94">
        <v>8</v>
      </c>
      <c r="AB206" s="94">
        <v>8</v>
      </c>
    </row>
    <row r="207" spans="1:28" s="9" customFormat="1" ht="16.5">
      <c r="A207" s="84">
        <v>625</v>
      </c>
      <c r="B207" s="85" t="s">
        <v>221</v>
      </c>
      <c r="C207" s="110">
        <v>2976</v>
      </c>
      <c r="D207" s="86">
        <v>1057.4010395350069</v>
      </c>
      <c r="E207" s="86">
        <v>228.69426609997805</v>
      </c>
      <c r="F207" s="86">
        <v>1286.0953056349849</v>
      </c>
      <c r="G207" s="86">
        <v>140.40147233056723</v>
      </c>
      <c r="H207" s="86">
        <v>1426.4967779655522</v>
      </c>
      <c r="I207" s="86">
        <v>122.62063172043011</v>
      </c>
      <c r="J207" s="86">
        <v>1549.1174096859822</v>
      </c>
      <c r="K207" s="86">
        <f t="shared" si="3"/>
        <v>-6.5077046398453149</v>
      </c>
      <c r="L207" s="94">
        <v>17</v>
      </c>
      <c r="M207" s="94">
        <v>17</v>
      </c>
      <c r="N207" s="15"/>
      <c r="O207" s="101">
        <v>625</v>
      </c>
      <c r="P207" s="49" t="s">
        <v>221</v>
      </c>
      <c r="Q207" s="87">
        <v>2980</v>
      </c>
      <c r="R207" s="110">
        <v>1090.8371121639443</v>
      </c>
      <c r="S207" s="110">
        <v>211.0787179686136</v>
      </c>
      <c r="T207" s="110">
        <v>1301.9158301325579</v>
      </c>
      <c r="U207" s="110">
        <v>131.08865247283967</v>
      </c>
      <c r="V207" s="110">
        <v>1433.0044826053975</v>
      </c>
      <c r="W207" s="110">
        <v>122.62063172043011</v>
      </c>
      <c r="X207" s="110">
        <v>1555.6251143258276</v>
      </c>
      <c r="Y207" s="110">
        <v>-1.5281768639251043</v>
      </c>
      <c r="Z207" s="110">
        <v>1554.0969374619024</v>
      </c>
      <c r="AA207" s="94">
        <v>17</v>
      </c>
      <c r="AB207" s="94">
        <v>17</v>
      </c>
    </row>
    <row r="208" spans="1:28" s="9" customFormat="1" ht="16.5">
      <c r="A208" s="84">
        <v>626</v>
      </c>
      <c r="B208" s="85" t="s">
        <v>222</v>
      </c>
      <c r="C208" s="110">
        <v>4702</v>
      </c>
      <c r="D208" s="86">
        <v>261.86368718141068</v>
      </c>
      <c r="E208" s="86">
        <v>540.8017970791534</v>
      </c>
      <c r="F208" s="86">
        <v>802.66548426056409</v>
      </c>
      <c r="G208" s="86">
        <v>153.33136428974922</v>
      </c>
      <c r="H208" s="86">
        <v>955.9968485503133</v>
      </c>
      <c r="I208" s="86">
        <v>-15.75329646958741</v>
      </c>
      <c r="J208" s="86">
        <v>940.24355208072586</v>
      </c>
      <c r="K208" s="86">
        <f t="shared" si="3"/>
        <v>94.554193640026369</v>
      </c>
      <c r="L208" s="94">
        <v>17</v>
      </c>
      <c r="M208" s="94">
        <v>17</v>
      </c>
      <c r="N208" s="15"/>
      <c r="O208" s="101">
        <v>626</v>
      </c>
      <c r="P208" s="49" t="s">
        <v>222</v>
      </c>
      <c r="Q208" s="87">
        <v>4756</v>
      </c>
      <c r="R208" s="110">
        <v>241.6086806180451</v>
      </c>
      <c r="S208" s="110">
        <v>478.54121491188567</v>
      </c>
      <c r="T208" s="110">
        <v>720.14989552993075</v>
      </c>
      <c r="U208" s="110">
        <v>141.29275938035616</v>
      </c>
      <c r="V208" s="110">
        <v>861.44265491028693</v>
      </c>
      <c r="W208" s="110">
        <v>-15.75329646958741</v>
      </c>
      <c r="X208" s="110">
        <v>845.68935844069949</v>
      </c>
      <c r="Y208" s="110">
        <v>-1.3202329886246127</v>
      </c>
      <c r="Z208" s="110">
        <v>844.36912545207485</v>
      </c>
      <c r="AA208" s="94">
        <v>17</v>
      </c>
      <c r="AB208" s="94">
        <v>17</v>
      </c>
    </row>
    <row r="209" spans="1:28" s="9" customFormat="1" ht="16.5">
      <c r="A209" s="84">
        <v>630</v>
      </c>
      <c r="B209" s="85" t="s">
        <v>223</v>
      </c>
      <c r="C209" s="110">
        <v>1641</v>
      </c>
      <c r="D209" s="86">
        <v>1383.9282631039723</v>
      </c>
      <c r="E209" s="86">
        <v>488.92560667530012</v>
      </c>
      <c r="F209" s="86">
        <v>1872.8538697792724</v>
      </c>
      <c r="G209" s="86">
        <v>136.73928848658238</v>
      </c>
      <c r="H209" s="86">
        <v>2009.5931582658548</v>
      </c>
      <c r="I209" s="86">
        <v>-62.597806215722123</v>
      </c>
      <c r="J209" s="86">
        <v>1946.9953520501326</v>
      </c>
      <c r="K209" s="86">
        <f t="shared" si="3"/>
        <v>81.758736371088389</v>
      </c>
      <c r="L209" s="94">
        <v>17</v>
      </c>
      <c r="M209" s="94">
        <v>17</v>
      </c>
      <c r="N209" s="15"/>
      <c r="O209" s="101">
        <v>630</v>
      </c>
      <c r="P209" s="49" t="s">
        <v>223</v>
      </c>
      <c r="Q209" s="87">
        <v>1646</v>
      </c>
      <c r="R209" s="110">
        <v>1321.5231072630322</v>
      </c>
      <c r="S209" s="110">
        <v>478.12057457161444</v>
      </c>
      <c r="T209" s="110">
        <v>1799.6436818346467</v>
      </c>
      <c r="U209" s="110">
        <v>128.19074006011962</v>
      </c>
      <c r="V209" s="110">
        <v>1927.8344218947664</v>
      </c>
      <c r="W209" s="110">
        <v>-62.597806215722123</v>
      </c>
      <c r="X209" s="110">
        <v>1865.2366156790442</v>
      </c>
      <c r="Y209" s="110">
        <v>116.64325993883791</v>
      </c>
      <c r="Z209" s="110">
        <v>1981.8798756178821</v>
      </c>
      <c r="AA209" s="94">
        <v>17</v>
      </c>
      <c r="AB209" s="94">
        <v>17</v>
      </c>
    </row>
    <row r="210" spans="1:28" s="9" customFormat="1" ht="16.5">
      <c r="A210" s="84">
        <v>631</v>
      </c>
      <c r="B210" s="85" t="s">
        <v>224</v>
      </c>
      <c r="C210" s="110">
        <v>1919</v>
      </c>
      <c r="D210" s="86">
        <v>423.48802579000255</v>
      </c>
      <c r="E210" s="86">
        <v>339.16001775959347</v>
      </c>
      <c r="F210" s="86">
        <v>762.64804354959597</v>
      </c>
      <c r="G210" s="86">
        <v>97.80296504510433</v>
      </c>
      <c r="H210" s="86">
        <v>860.45100859470028</v>
      </c>
      <c r="I210" s="86">
        <v>-248.64564877540386</v>
      </c>
      <c r="J210" s="86">
        <v>611.80535981929643</v>
      </c>
      <c r="K210" s="86">
        <f t="shared" si="3"/>
        <v>-34.397972792845962</v>
      </c>
      <c r="L210" s="94">
        <v>2</v>
      </c>
      <c r="M210" s="94">
        <v>2</v>
      </c>
      <c r="N210" s="15"/>
      <c r="O210" s="101">
        <v>631</v>
      </c>
      <c r="P210" s="49" t="s">
        <v>224</v>
      </c>
      <c r="Q210" s="87">
        <v>1930</v>
      </c>
      <c r="R210" s="110">
        <v>457.62188138922261</v>
      </c>
      <c r="S210" s="110">
        <v>347.75328008664314</v>
      </c>
      <c r="T210" s="110">
        <v>805.37516147586575</v>
      </c>
      <c r="U210" s="110">
        <v>89.473819911680437</v>
      </c>
      <c r="V210" s="110">
        <v>894.84898138754625</v>
      </c>
      <c r="W210" s="110">
        <v>-248.64564877540386</v>
      </c>
      <c r="X210" s="110">
        <v>646.20333261214239</v>
      </c>
      <c r="Y210" s="110">
        <v>-375.09966994396336</v>
      </c>
      <c r="Z210" s="110">
        <v>271.10366266817903</v>
      </c>
      <c r="AA210" s="94">
        <v>2</v>
      </c>
      <c r="AB210" s="94">
        <v>2</v>
      </c>
    </row>
    <row r="211" spans="1:28" s="9" customFormat="1" ht="16.5">
      <c r="A211" s="84">
        <v>635</v>
      </c>
      <c r="B211" s="85" t="s">
        <v>225</v>
      </c>
      <c r="C211" s="110">
        <v>6238</v>
      </c>
      <c r="D211" s="86">
        <v>175.86212989799668</v>
      </c>
      <c r="E211" s="86">
        <v>362.38856102697224</v>
      </c>
      <c r="F211" s="86">
        <v>538.25069092496892</v>
      </c>
      <c r="G211" s="86">
        <v>141.16823943022376</v>
      </c>
      <c r="H211" s="86">
        <v>679.41893035519274</v>
      </c>
      <c r="I211" s="86">
        <v>-64.621994228919519</v>
      </c>
      <c r="J211" s="86">
        <v>614.79693612627318</v>
      </c>
      <c r="K211" s="86">
        <f t="shared" si="3"/>
        <v>-38.391583971660452</v>
      </c>
      <c r="L211" s="94">
        <v>6</v>
      </c>
      <c r="M211" s="94">
        <v>6</v>
      </c>
      <c r="N211" s="15"/>
      <c r="O211" s="101">
        <v>635</v>
      </c>
      <c r="P211" s="49" t="s">
        <v>225</v>
      </c>
      <c r="Q211" s="87">
        <v>6337</v>
      </c>
      <c r="R211" s="110">
        <v>242.85989098789975</v>
      </c>
      <c r="S211" s="110">
        <v>345.170369232876</v>
      </c>
      <c r="T211" s="110">
        <v>588.03026022077574</v>
      </c>
      <c r="U211" s="110">
        <v>129.78025410607745</v>
      </c>
      <c r="V211" s="110">
        <v>717.81051432685319</v>
      </c>
      <c r="W211" s="110">
        <v>-64.621994228919519</v>
      </c>
      <c r="X211" s="110">
        <v>653.18852009793363</v>
      </c>
      <c r="Y211" s="110">
        <v>-78.729518701748844</v>
      </c>
      <c r="Z211" s="110">
        <v>574.45900139618482</v>
      </c>
      <c r="AA211" s="94">
        <v>6</v>
      </c>
      <c r="AB211" s="94">
        <v>6</v>
      </c>
    </row>
    <row r="212" spans="1:28" s="9" customFormat="1" ht="16.5">
      <c r="A212" s="84">
        <v>636</v>
      </c>
      <c r="B212" s="85" t="s">
        <v>226</v>
      </c>
      <c r="C212" s="110">
        <v>8011</v>
      </c>
      <c r="D212" s="86">
        <v>622.60447099087946</v>
      </c>
      <c r="E212" s="86">
        <v>419.71132463214235</v>
      </c>
      <c r="F212" s="86">
        <v>1042.3157956230218</v>
      </c>
      <c r="G212" s="86">
        <v>166.87441744637141</v>
      </c>
      <c r="H212" s="86">
        <v>1209.1902130693932</v>
      </c>
      <c r="I212" s="86">
        <v>-96.522656347522158</v>
      </c>
      <c r="J212" s="86">
        <v>1112.6675567218711</v>
      </c>
      <c r="K212" s="86">
        <f t="shared" si="3"/>
        <v>-38.037399705174494</v>
      </c>
      <c r="L212" s="94">
        <v>2</v>
      </c>
      <c r="M212" s="94">
        <v>2</v>
      </c>
      <c r="N212" s="15"/>
      <c r="O212" s="101">
        <v>636</v>
      </c>
      <c r="P212" s="49" t="s">
        <v>226</v>
      </c>
      <c r="Q212" s="87">
        <v>8130</v>
      </c>
      <c r="R212" s="110">
        <v>652.37866034172941</v>
      </c>
      <c r="S212" s="110">
        <v>439.10227659814495</v>
      </c>
      <c r="T212" s="110">
        <v>1091.4809369398745</v>
      </c>
      <c r="U212" s="110">
        <v>155.74667583469329</v>
      </c>
      <c r="V212" s="110">
        <v>1247.2276127745677</v>
      </c>
      <c r="W212" s="110">
        <v>-96.522656347522158</v>
      </c>
      <c r="X212" s="110">
        <v>1150.7049564270455</v>
      </c>
      <c r="Y212" s="110">
        <v>85.301222590139801</v>
      </c>
      <c r="Z212" s="110">
        <v>1236.0061790171853</v>
      </c>
      <c r="AA212" s="94">
        <v>2</v>
      </c>
      <c r="AB212" s="94">
        <v>2</v>
      </c>
    </row>
    <row r="213" spans="1:28" s="9" customFormat="1" ht="16.5">
      <c r="A213" s="84">
        <v>638</v>
      </c>
      <c r="B213" s="85" t="s">
        <v>227</v>
      </c>
      <c r="C213" s="110">
        <v>51737</v>
      </c>
      <c r="D213" s="86">
        <v>942.38532935865373</v>
      </c>
      <c r="E213" s="86">
        <v>-45.993471860049766</v>
      </c>
      <c r="F213" s="86">
        <v>896.39185749860394</v>
      </c>
      <c r="G213" s="86">
        <v>93.615741759973901</v>
      </c>
      <c r="H213" s="86">
        <v>990.00759925857778</v>
      </c>
      <c r="I213" s="86">
        <v>4.4926841525407353</v>
      </c>
      <c r="J213" s="86">
        <v>994.50028341111852</v>
      </c>
      <c r="K213" s="86">
        <f t="shared" si="3"/>
        <v>-12.504250958997318</v>
      </c>
      <c r="L213" s="94">
        <v>1</v>
      </c>
      <c r="M213" s="95">
        <v>34</v>
      </c>
      <c r="N213" s="15"/>
      <c r="O213" s="101">
        <v>638</v>
      </c>
      <c r="P213" s="49" t="s">
        <v>227</v>
      </c>
      <c r="Q213" s="87">
        <v>51289</v>
      </c>
      <c r="R213" s="110">
        <v>936.90608903132079</v>
      </c>
      <c r="S213" s="110">
        <v>-25.989594089990767</v>
      </c>
      <c r="T213" s="110">
        <v>910.91649494133003</v>
      </c>
      <c r="U213" s="110">
        <v>91.59535527624503</v>
      </c>
      <c r="V213" s="110">
        <v>1002.5118502175751</v>
      </c>
      <c r="W213" s="110">
        <v>4.4926841525407353</v>
      </c>
      <c r="X213" s="110">
        <v>1007.0045343701158</v>
      </c>
      <c r="Y213" s="110">
        <v>-13.136990634954707</v>
      </c>
      <c r="Z213" s="110">
        <v>993.86754373516112</v>
      </c>
      <c r="AA213" s="94">
        <v>1</v>
      </c>
      <c r="AB213" s="95">
        <v>34</v>
      </c>
    </row>
    <row r="214" spans="1:28" s="9" customFormat="1" ht="16.5">
      <c r="A214" s="84">
        <v>678</v>
      </c>
      <c r="B214" s="85" t="s">
        <v>228</v>
      </c>
      <c r="C214" s="110">
        <v>23571</v>
      </c>
      <c r="D214" s="86">
        <v>596.35449879819339</v>
      </c>
      <c r="E214" s="86">
        <v>-6.4771977495586244</v>
      </c>
      <c r="F214" s="86">
        <v>589.87730104863476</v>
      </c>
      <c r="G214" s="86">
        <v>81.401638003818121</v>
      </c>
      <c r="H214" s="86">
        <v>671.27893905245287</v>
      </c>
      <c r="I214" s="86">
        <v>-11.458359848966952</v>
      </c>
      <c r="J214" s="86">
        <v>659.82057920348586</v>
      </c>
      <c r="K214" s="86">
        <f t="shared" si="3"/>
        <v>-117.28207868337552</v>
      </c>
      <c r="L214" s="94">
        <v>17</v>
      </c>
      <c r="M214" s="94">
        <v>17</v>
      </c>
      <c r="N214" s="15"/>
      <c r="O214" s="101">
        <v>678</v>
      </c>
      <c r="P214" s="49" t="s">
        <v>228</v>
      </c>
      <c r="Q214" s="87">
        <v>23797</v>
      </c>
      <c r="R214" s="110">
        <v>616.96115304899058</v>
      </c>
      <c r="S214" s="110">
        <v>97.508397106951989</v>
      </c>
      <c r="T214" s="110">
        <v>714.46955015594256</v>
      </c>
      <c r="U214" s="110">
        <v>74.091467579885858</v>
      </c>
      <c r="V214" s="110">
        <v>788.56101773582839</v>
      </c>
      <c r="W214" s="110">
        <v>-11.458359848966952</v>
      </c>
      <c r="X214" s="110">
        <v>777.10265788686138</v>
      </c>
      <c r="Y214" s="110">
        <v>-0.26909376895277531</v>
      </c>
      <c r="Z214" s="110">
        <v>776.83356411790862</v>
      </c>
      <c r="AA214" s="94">
        <v>17</v>
      </c>
      <c r="AB214" s="94">
        <v>17</v>
      </c>
    </row>
    <row r="215" spans="1:28" s="9" customFormat="1" ht="16.5">
      <c r="A215" s="84">
        <v>680</v>
      </c>
      <c r="B215" s="85" t="s">
        <v>229</v>
      </c>
      <c r="C215" s="110">
        <v>25738</v>
      </c>
      <c r="D215" s="86">
        <v>520.40497458514949</v>
      </c>
      <c r="E215" s="86">
        <v>97.91751782096587</v>
      </c>
      <c r="F215" s="86">
        <v>618.32249240611532</v>
      </c>
      <c r="G215" s="86">
        <v>76.265545556067039</v>
      </c>
      <c r="H215" s="86">
        <v>694.5880379621824</v>
      </c>
      <c r="I215" s="86">
        <v>25.662172662988578</v>
      </c>
      <c r="J215" s="86">
        <v>720.25021062517101</v>
      </c>
      <c r="K215" s="86">
        <f t="shared" si="3"/>
        <v>86.187738603094544</v>
      </c>
      <c r="L215" s="94">
        <v>2</v>
      </c>
      <c r="M215" s="94">
        <v>2</v>
      </c>
      <c r="N215" s="15"/>
      <c r="O215" s="101">
        <v>680</v>
      </c>
      <c r="P215" s="49" t="s">
        <v>229</v>
      </c>
      <c r="Q215" s="87">
        <v>25331</v>
      </c>
      <c r="R215" s="110">
        <v>495.02715741864881</v>
      </c>
      <c r="S215" s="110">
        <v>40.894469061366046</v>
      </c>
      <c r="T215" s="110">
        <v>535.92162648001488</v>
      </c>
      <c r="U215" s="110">
        <v>72.478672879073002</v>
      </c>
      <c r="V215" s="110">
        <v>608.40029935908785</v>
      </c>
      <c r="W215" s="110">
        <v>25.662172662988578</v>
      </c>
      <c r="X215" s="110">
        <v>634.06247202207646</v>
      </c>
      <c r="Y215" s="110">
        <v>-31.586423723037438</v>
      </c>
      <c r="Z215" s="110">
        <v>602.47604829903901</v>
      </c>
      <c r="AA215" s="94">
        <v>2</v>
      </c>
      <c r="AB215" s="94">
        <v>2</v>
      </c>
    </row>
    <row r="216" spans="1:28" s="9" customFormat="1" ht="16.5">
      <c r="A216" s="84">
        <v>681</v>
      </c>
      <c r="B216" s="85" t="s">
        <v>230</v>
      </c>
      <c r="C216" s="110">
        <v>3246</v>
      </c>
      <c r="D216" s="86">
        <v>308.19803104649372</v>
      </c>
      <c r="E216" s="86">
        <v>433.89675336531849</v>
      </c>
      <c r="F216" s="86">
        <v>742.09478441181227</v>
      </c>
      <c r="G216" s="86">
        <v>198.62765042748782</v>
      </c>
      <c r="H216" s="86">
        <v>940.72243483930015</v>
      </c>
      <c r="I216" s="86">
        <v>-2.4510166358595193</v>
      </c>
      <c r="J216" s="86">
        <v>938.27141820344059</v>
      </c>
      <c r="K216" s="86">
        <f t="shared" si="3"/>
        <v>66.850988607621616</v>
      </c>
      <c r="L216" s="94">
        <v>10</v>
      </c>
      <c r="M216" s="94">
        <v>10</v>
      </c>
      <c r="N216" s="15"/>
      <c r="O216" s="101">
        <v>681</v>
      </c>
      <c r="P216" s="49" t="s">
        <v>230</v>
      </c>
      <c r="Q216" s="87">
        <v>3297</v>
      </c>
      <c r="R216" s="110">
        <v>312.24959445335992</v>
      </c>
      <c r="S216" s="110">
        <v>378.31570672919247</v>
      </c>
      <c r="T216" s="110">
        <v>690.56530118255239</v>
      </c>
      <c r="U216" s="110">
        <v>183.30614504912612</v>
      </c>
      <c r="V216" s="110">
        <v>873.87144623167853</v>
      </c>
      <c r="W216" s="110">
        <v>-2.4510166358595193</v>
      </c>
      <c r="X216" s="110">
        <v>871.42042959581897</v>
      </c>
      <c r="Y216" s="110">
        <v>-18.55812076783555</v>
      </c>
      <c r="Z216" s="110">
        <v>852.86230882798338</v>
      </c>
      <c r="AA216" s="94">
        <v>10</v>
      </c>
      <c r="AB216" s="94">
        <v>10</v>
      </c>
    </row>
    <row r="217" spans="1:28" s="9" customFormat="1" ht="16.5">
      <c r="A217" s="84">
        <v>683</v>
      </c>
      <c r="B217" s="85" t="s">
        <v>231</v>
      </c>
      <c r="C217" s="110">
        <v>3570</v>
      </c>
      <c r="D217" s="86">
        <v>1565.4431636640402</v>
      </c>
      <c r="E217" s="86">
        <v>712.59627705204002</v>
      </c>
      <c r="F217" s="86">
        <v>2278.0394407160802</v>
      </c>
      <c r="G217" s="86">
        <v>167.68445269540001</v>
      </c>
      <c r="H217" s="86">
        <v>2445.7238934114803</v>
      </c>
      <c r="I217" s="86">
        <v>80.118767507002801</v>
      </c>
      <c r="J217" s="86">
        <v>2525.842660918483</v>
      </c>
      <c r="K217" s="86">
        <f t="shared" si="3"/>
        <v>21.100061662665212</v>
      </c>
      <c r="L217" s="94">
        <v>19</v>
      </c>
      <c r="M217" s="94">
        <v>19</v>
      </c>
      <c r="N217" s="15"/>
      <c r="O217" s="101">
        <v>683</v>
      </c>
      <c r="P217" s="49" t="s">
        <v>231</v>
      </c>
      <c r="Q217" s="87">
        <v>3599</v>
      </c>
      <c r="R217" s="110">
        <v>1574.1354171330593</v>
      </c>
      <c r="S217" s="110">
        <v>693.01358556387106</v>
      </c>
      <c r="T217" s="110">
        <v>2267.1490026969304</v>
      </c>
      <c r="U217" s="110">
        <v>157.47482905188454</v>
      </c>
      <c r="V217" s="110">
        <v>2424.6238317488151</v>
      </c>
      <c r="W217" s="110">
        <v>80.118767507002801</v>
      </c>
      <c r="X217" s="110">
        <v>2504.7425992558178</v>
      </c>
      <c r="Y217" s="110">
        <v>1.3286889165284823</v>
      </c>
      <c r="Z217" s="110">
        <v>2506.0712881723462</v>
      </c>
      <c r="AA217" s="94">
        <v>19</v>
      </c>
      <c r="AB217" s="94">
        <v>19</v>
      </c>
    </row>
    <row r="218" spans="1:28" s="9" customFormat="1" ht="16.5">
      <c r="A218" s="84">
        <v>684</v>
      </c>
      <c r="B218" s="85" t="s">
        <v>232</v>
      </c>
      <c r="C218" s="110">
        <v>38968</v>
      </c>
      <c r="D218" s="86">
        <v>262.35500731079253</v>
      </c>
      <c r="E218" s="86">
        <v>-9.2324486297984922</v>
      </c>
      <c r="F218" s="86">
        <v>253.12255868099405</v>
      </c>
      <c r="G218" s="86">
        <v>130.31445770101183</v>
      </c>
      <c r="H218" s="86">
        <v>383.43701638200588</v>
      </c>
      <c r="I218" s="86">
        <v>-1.763523917060152</v>
      </c>
      <c r="J218" s="86">
        <v>381.67349246494575</v>
      </c>
      <c r="K218" s="86">
        <f t="shared" si="3"/>
        <v>12.865694541612356</v>
      </c>
      <c r="L218" s="94">
        <v>4</v>
      </c>
      <c r="M218" s="94">
        <v>4</v>
      </c>
      <c r="N218" s="15"/>
      <c r="O218" s="101">
        <v>684</v>
      </c>
      <c r="P218" s="49" t="s">
        <v>232</v>
      </c>
      <c r="Q218" s="87">
        <v>38832</v>
      </c>
      <c r="R218" s="110">
        <v>250.78877938981788</v>
      </c>
      <c r="S218" s="110">
        <v>-4.1564489854293223</v>
      </c>
      <c r="T218" s="110">
        <v>246.63233040438854</v>
      </c>
      <c r="U218" s="110">
        <v>123.93899143600498</v>
      </c>
      <c r="V218" s="110">
        <v>370.57132184039352</v>
      </c>
      <c r="W218" s="110">
        <v>-1.763523917060152</v>
      </c>
      <c r="X218" s="110">
        <v>368.8077979233334</v>
      </c>
      <c r="Y218" s="110">
        <v>-80.109853162903775</v>
      </c>
      <c r="Z218" s="110">
        <v>288.69794476042961</v>
      </c>
      <c r="AA218" s="94">
        <v>4</v>
      </c>
      <c r="AB218" s="94">
        <v>4</v>
      </c>
    </row>
    <row r="219" spans="1:28" s="9" customFormat="1" ht="16.5">
      <c r="A219" s="84">
        <v>686</v>
      </c>
      <c r="B219" s="85" t="s">
        <v>233</v>
      </c>
      <c r="C219" s="110">
        <v>2935</v>
      </c>
      <c r="D219" s="86">
        <v>28.004392530884694</v>
      </c>
      <c r="E219" s="86">
        <v>526.74259274456244</v>
      </c>
      <c r="F219" s="86">
        <v>554.74698527544717</v>
      </c>
      <c r="G219" s="86">
        <v>171.91069450847252</v>
      </c>
      <c r="H219" s="86">
        <v>726.65767978391966</v>
      </c>
      <c r="I219" s="86">
        <v>247.94514480408859</v>
      </c>
      <c r="J219" s="86">
        <v>974.60282458800827</v>
      </c>
      <c r="K219" s="86">
        <f t="shared" si="3"/>
        <v>8.5959114089924924</v>
      </c>
      <c r="L219" s="94">
        <v>11</v>
      </c>
      <c r="M219" s="94">
        <v>11</v>
      </c>
      <c r="N219" s="15"/>
      <c r="O219" s="101">
        <v>686</v>
      </c>
      <c r="P219" s="49" t="s">
        <v>233</v>
      </c>
      <c r="Q219" s="87">
        <v>2933</v>
      </c>
      <c r="R219" s="110">
        <v>46.231100162989804</v>
      </c>
      <c r="S219" s="110">
        <v>511.93060947702747</v>
      </c>
      <c r="T219" s="110">
        <v>558.16170964001731</v>
      </c>
      <c r="U219" s="110">
        <v>159.90005873490981</v>
      </c>
      <c r="V219" s="110">
        <v>718.06176837492717</v>
      </c>
      <c r="W219" s="110">
        <v>247.94514480408859</v>
      </c>
      <c r="X219" s="110">
        <v>966.00691317901578</v>
      </c>
      <c r="Y219" s="110">
        <v>3.7276218960863656</v>
      </c>
      <c r="Z219" s="110">
        <v>969.73453507510214</v>
      </c>
      <c r="AA219" s="94">
        <v>11</v>
      </c>
      <c r="AB219" s="94">
        <v>11</v>
      </c>
    </row>
    <row r="220" spans="1:28" s="9" customFormat="1" ht="16.5">
      <c r="A220" s="84">
        <v>687</v>
      </c>
      <c r="B220" s="85" t="s">
        <v>234</v>
      </c>
      <c r="C220" s="110">
        <v>1413</v>
      </c>
      <c r="D220" s="86">
        <v>725.61770692029904</v>
      </c>
      <c r="E220" s="86">
        <v>279.92132426075125</v>
      </c>
      <c r="F220" s="86">
        <v>1005.5390311810503</v>
      </c>
      <c r="G220" s="86">
        <v>221.66282443256304</v>
      </c>
      <c r="H220" s="86">
        <v>1227.2018556136134</v>
      </c>
      <c r="I220" s="86">
        <v>218.07855626326963</v>
      </c>
      <c r="J220" s="86">
        <v>1445.2804118768829</v>
      </c>
      <c r="K220" s="86">
        <f t="shared" si="3"/>
        <v>-14.369908915035467</v>
      </c>
      <c r="L220" s="94">
        <v>11</v>
      </c>
      <c r="M220" s="94">
        <v>11</v>
      </c>
      <c r="N220" s="15"/>
      <c r="O220" s="101">
        <v>687</v>
      </c>
      <c r="P220" s="49" t="s">
        <v>234</v>
      </c>
      <c r="Q220" s="87">
        <v>1424</v>
      </c>
      <c r="R220" s="110">
        <v>761.45489707475201</v>
      </c>
      <c r="S220" s="110">
        <v>274.57351114396653</v>
      </c>
      <c r="T220" s="110">
        <v>1036.0284082187186</v>
      </c>
      <c r="U220" s="110">
        <v>205.54335630993029</v>
      </c>
      <c r="V220" s="110">
        <v>1241.5717645286488</v>
      </c>
      <c r="W220" s="110">
        <v>218.07855626326963</v>
      </c>
      <c r="X220" s="110">
        <v>1459.6503207919184</v>
      </c>
      <c r="Y220" s="110">
        <v>143.04686966824647</v>
      </c>
      <c r="Z220" s="110">
        <v>1602.6971904601648</v>
      </c>
      <c r="AA220" s="94">
        <v>11</v>
      </c>
      <c r="AB220" s="94">
        <v>11</v>
      </c>
    </row>
    <row r="221" spans="1:28" s="9" customFormat="1" ht="16.5">
      <c r="A221" s="84">
        <v>689</v>
      </c>
      <c r="B221" s="85" t="s">
        <v>235</v>
      </c>
      <c r="C221" s="110">
        <v>3008</v>
      </c>
      <c r="D221" s="86">
        <v>747.18917097476424</v>
      </c>
      <c r="E221" s="86">
        <v>218.82592818816804</v>
      </c>
      <c r="F221" s="86">
        <v>966.0150991629323</v>
      </c>
      <c r="G221" s="86">
        <v>151.28341822223942</v>
      </c>
      <c r="H221" s="86">
        <v>1117.2985173851716</v>
      </c>
      <c r="I221" s="86">
        <v>10.784906914893616</v>
      </c>
      <c r="J221" s="86">
        <v>1128.0834243000652</v>
      </c>
      <c r="K221" s="86">
        <f t="shared" si="3"/>
        <v>249.34379351245877</v>
      </c>
      <c r="L221" s="94">
        <v>9</v>
      </c>
      <c r="M221" s="94">
        <v>9</v>
      </c>
      <c r="N221" s="15"/>
      <c r="O221" s="101">
        <v>689</v>
      </c>
      <c r="P221" s="49" t="s">
        <v>235</v>
      </c>
      <c r="Q221" s="87">
        <v>3032</v>
      </c>
      <c r="R221" s="110">
        <v>732.08753674345769</v>
      </c>
      <c r="S221" s="110">
        <v>-5.2886733598287856</v>
      </c>
      <c r="T221" s="110">
        <v>726.79886338362894</v>
      </c>
      <c r="U221" s="110">
        <v>141.15586048908381</v>
      </c>
      <c r="V221" s="110">
        <v>867.95472387271275</v>
      </c>
      <c r="W221" s="110">
        <v>10.784906914893616</v>
      </c>
      <c r="X221" s="110">
        <v>878.73963078760642</v>
      </c>
      <c r="Y221" s="110">
        <v>1.0752131587455538</v>
      </c>
      <c r="Z221" s="110">
        <v>879.81484394635197</v>
      </c>
      <c r="AA221" s="94">
        <v>9</v>
      </c>
      <c r="AB221" s="94">
        <v>9</v>
      </c>
    </row>
    <row r="222" spans="1:28" s="9" customFormat="1" ht="16.5">
      <c r="A222" s="84">
        <v>691</v>
      </c>
      <c r="B222" s="85" t="s">
        <v>236</v>
      </c>
      <c r="C222" s="110">
        <v>2556</v>
      </c>
      <c r="D222" s="86">
        <v>975.63840927626711</v>
      </c>
      <c r="E222" s="86">
        <v>648.47823673417895</v>
      </c>
      <c r="F222" s="86">
        <v>1624.1166460104459</v>
      </c>
      <c r="G222" s="86">
        <v>187.84824680276822</v>
      </c>
      <c r="H222" s="86">
        <v>1811.9648928132142</v>
      </c>
      <c r="I222" s="86">
        <v>34.49021909233177</v>
      </c>
      <c r="J222" s="86">
        <v>1846.4551119055459</v>
      </c>
      <c r="K222" s="86">
        <f t="shared" si="3"/>
        <v>34.550420703902546</v>
      </c>
      <c r="L222" s="94">
        <v>17</v>
      </c>
      <c r="M222" s="94">
        <v>17</v>
      </c>
      <c r="N222" s="15"/>
      <c r="O222" s="101">
        <v>691</v>
      </c>
      <c r="P222" s="49" t="s">
        <v>236</v>
      </c>
      <c r="Q222" s="87">
        <v>2598</v>
      </c>
      <c r="R222" s="110">
        <v>945.98822923451576</v>
      </c>
      <c r="S222" s="110">
        <v>657.89319223443931</v>
      </c>
      <c r="T222" s="110">
        <v>1603.8814214689551</v>
      </c>
      <c r="U222" s="110">
        <v>173.53305064035649</v>
      </c>
      <c r="V222" s="110">
        <v>1777.4144721093116</v>
      </c>
      <c r="W222" s="110">
        <v>34.49021909233177</v>
      </c>
      <c r="X222" s="110">
        <v>1811.9046912016433</v>
      </c>
      <c r="Y222" s="110">
        <v>-8.3410521623672178</v>
      </c>
      <c r="Z222" s="110">
        <v>1803.563639039276</v>
      </c>
      <c r="AA222" s="94">
        <v>17</v>
      </c>
      <c r="AB222" s="94">
        <v>17</v>
      </c>
    </row>
    <row r="223" spans="1:28" s="9" customFormat="1" ht="16.5">
      <c r="A223" s="84">
        <v>694</v>
      </c>
      <c r="B223" s="85" t="s">
        <v>237</v>
      </c>
      <c r="C223" s="110">
        <v>28643</v>
      </c>
      <c r="D223" s="86">
        <v>265.0881252796828</v>
      </c>
      <c r="E223" s="86">
        <v>-5.4312312836379295</v>
      </c>
      <c r="F223" s="86">
        <v>259.65689399604486</v>
      </c>
      <c r="G223" s="86">
        <v>89.614616571725279</v>
      </c>
      <c r="H223" s="86">
        <v>349.27151056777012</v>
      </c>
      <c r="I223" s="86">
        <v>63.975386656425655</v>
      </c>
      <c r="J223" s="86">
        <v>413.24689722419578</v>
      </c>
      <c r="K223" s="86">
        <f t="shared" si="3"/>
        <v>8.6321225776873121</v>
      </c>
      <c r="L223" s="94">
        <v>5</v>
      </c>
      <c r="M223" s="94">
        <v>5</v>
      </c>
      <c r="N223" s="15"/>
      <c r="O223" s="101">
        <v>694</v>
      </c>
      <c r="P223" s="49" t="s">
        <v>237</v>
      </c>
      <c r="Q223" s="87">
        <v>28483</v>
      </c>
      <c r="R223" s="110">
        <v>255.73878630376399</v>
      </c>
      <c r="S223" s="110">
        <v>-0.46861367055427433</v>
      </c>
      <c r="T223" s="110">
        <v>255.27017263320971</v>
      </c>
      <c r="U223" s="110">
        <v>85.369215356873084</v>
      </c>
      <c r="V223" s="110">
        <v>340.63938799008281</v>
      </c>
      <c r="W223" s="110">
        <v>63.975386656425655</v>
      </c>
      <c r="X223" s="110">
        <v>404.61477464650847</v>
      </c>
      <c r="Y223" s="110">
        <v>9.7823582313309085</v>
      </c>
      <c r="Z223" s="110">
        <v>414.3971328778394</v>
      </c>
      <c r="AA223" s="94">
        <v>5</v>
      </c>
      <c r="AB223" s="94">
        <v>5</v>
      </c>
    </row>
    <row r="224" spans="1:28" s="9" customFormat="1" ht="16.5">
      <c r="A224" s="84">
        <v>697</v>
      </c>
      <c r="B224" s="85" t="s">
        <v>238</v>
      </c>
      <c r="C224" s="110">
        <v>1163</v>
      </c>
      <c r="D224" s="86">
        <v>374.13007266600488</v>
      </c>
      <c r="E224" s="86">
        <v>433.48156564111611</v>
      </c>
      <c r="F224" s="86">
        <v>807.61163830712098</v>
      </c>
      <c r="G224" s="86">
        <v>198.09137398978365</v>
      </c>
      <c r="H224" s="86">
        <v>1005.7030122969046</v>
      </c>
      <c r="I224" s="86">
        <v>-170.23387790197765</v>
      </c>
      <c r="J224" s="86">
        <v>835.46913439492698</v>
      </c>
      <c r="K224" s="86">
        <f t="shared" si="3"/>
        <v>79.886061910474723</v>
      </c>
      <c r="L224" s="94">
        <v>18</v>
      </c>
      <c r="M224" s="94">
        <v>18</v>
      </c>
      <c r="N224" s="15"/>
      <c r="O224" s="101">
        <v>697</v>
      </c>
      <c r="P224" s="49" t="s">
        <v>238</v>
      </c>
      <c r="Q224" s="87">
        <v>1164</v>
      </c>
      <c r="R224" s="110">
        <v>335.56994521827124</v>
      </c>
      <c r="S224" s="110">
        <v>404.41839731089846</v>
      </c>
      <c r="T224" s="110">
        <v>739.9883425291697</v>
      </c>
      <c r="U224" s="110">
        <v>185.82860785726012</v>
      </c>
      <c r="V224" s="110">
        <v>925.81695038642988</v>
      </c>
      <c r="W224" s="110">
        <v>-170.23387790197765</v>
      </c>
      <c r="X224" s="110">
        <v>755.58307248445226</v>
      </c>
      <c r="Y224" s="110">
        <v>23.467421124361163</v>
      </c>
      <c r="Z224" s="110">
        <v>779.05049360881344</v>
      </c>
      <c r="AA224" s="94">
        <v>18</v>
      </c>
      <c r="AB224" s="94">
        <v>18</v>
      </c>
    </row>
    <row r="225" spans="1:28" s="9" customFormat="1" ht="16.5">
      <c r="A225" s="84">
        <v>698</v>
      </c>
      <c r="B225" s="85" t="s">
        <v>239</v>
      </c>
      <c r="C225" s="110">
        <v>65722</v>
      </c>
      <c r="D225" s="86">
        <v>36.432364092966715</v>
      </c>
      <c r="E225" s="86">
        <v>276.70918311927926</v>
      </c>
      <c r="F225" s="86">
        <v>313.141547212246</v>
      </c>
      <c r="G225" s="86">
        <v>83.972895113566153</v>
      </c>
      <c r="H225" s="86">
        <v>397.11444232581215</v>
      </c>
      <c r="I225" s="86">
        <v>-19.732935698852742</v>
      </c>
      <c r="J225" s="86">
        <v>377.38150662695944</v>
      </c>
      <c r="K225" s="86">
        <f t="shared" si="3"/>
        <v>47.403317121064788</v>
      </c>
      <c r="L225" s="94">
        <v>19</v>
      </c>
      <c r="M225" s="94">
        <v>19</v>
      </c>
      <c r="N225" s="15"/>
      <c r="O225" s="101">
        <v>698</v>
      </c>
      <c r="P225" s="49" t="s">
        <v>239</v>
      </c>
      <c r="Q225" s="87">
        <v>65286</v>
      </c>
      <c r="R225" s="110">
        <v>21.882436940058138</v>
      </c>
      <c r="S225" s="110">
        <v>250.29905498764506</v>
      </c>
      <c r="T225" s="110">
        <v>272.18149192770318</v>
      </c>
      <c r="U225" s="110">
        <v>77.529633277044212</v>
      </c>
      <c r="V225" s="110">
        <v>349.71112520474742</v>
      </c>
      <c r="W225" s="110">
        <v>-19.732935698852742</v>
      </c>
      <c r="X225" s="110">
        <v>329.97818950589465</v>
      </c>
      <c r="Y225" s="110">
        <v>-86.51575028914543</v>
      </c>
      <c r="Z225" s="110">
        <v>243.4624392167492</v>
      </c>
      <c r="AA225" s="94">
        <v>19</v>
      </c>
      <c r="AB225" s="94">
        <v>19</v>
      </c>
    </row>
    <row r="226" spans="1:28" s="9" customFormat="1" ht="16.5">
      <c r="A226" s="84">
        <v>700</v>
      </c>
      <c r="B226" s="85" t="s">
        <v>240</v>
      </c>
      <c r="C226" s="110">
        <v>4733</v>
      </c>
      <c r="D226" s="86">
        <v>257.07041926686986</v>
      </c>
      <c r="E226" s="86">
        <v>102.34579209247647</v>
      </c>
      <c r="F226" s="86">
        <v>359.41621135934633</v>
      </c>
      <c r="G226" s="86">
        <v>109.09673957440998</v>
      </c>
      <c r="H226" s="86">
        <v>468.51295093375631</v>
      </c>
      <c r="I226" s="86">
        <v>-213.19776040566236</v>
      </c>
      <c r="J226" s="86">
        <v>255.31519052809395</v>
      </c>
      <c r="K226" s="86">
        <f t="shared" si="3"/>
        <v>-75.699206913244865</v>
      </c>
      <c r="L226" s="94">
        <v>9</v>
      </c>
      <c r="M226" s="94">
        <v>9</v>
      </c>
      <c r="N226" s="15"/>
      <c r="O226" s="101">
        <v>700</v>
      </c>
      <c r="P226" s="49" t="s">
        <v>240</v>
      </c>
      <c r="Q226" s="87">
        <v>4758</v>
      </c>
      <c r="R226" s="110">
        <v>282.25803619994207</v>
      </c>
      <c r="S226" s="110">
        <v>160.29732519618085</v>
      </c>
      <c r="T226" s="110">
        <v>442.55536139612292</v>
      </c>
      <c r="U226" s="110">
        <v>101.65679645087828</v>
      </c>
      <c r="V226" s="110">
        <v>544.21215784700121</v>
      </c>
      <c r="W226" s="110">
        <v>-213.19776040566236</v>
      </c>
      <c r="X226" s="110">
        <v>331.01439744133882</v>
      </c>
      <c r="Y226" s="110">
        <v>-2.9263545435770344</v>
      </c>
      <c r="Z226" s="110">
        <v>328.0880428977618</v>
      </c>
      <c r="AA226" s="94">
        <v>9</v>
      </c>
      <c r="AB226" s="94">
        <v>9</v>
      </c>
    </row>
    <row r="227" spans="1:28" s="9" customFormat="1" ht="16.5">
      <c r="A227" s="84">
        <v>702</v>
      </c>
      <c r="B227" s="85" t="s">
        <v>241</v>
      </c>
      <c r="C227" s="110">
        <v>4039</v>
      </c>
      <c r="D227" s="86">
        <v>338.60460041524306</v>
      </c>
      <c r="E227" s="86">
        <v>306.6695030048561</v>
      </c>
      <c r="F227" s="86">
        <v>645.27410342009921</v>
      </c>
      <c r="G227" s="86">
        <v>164.82818063709311</v>
      </c>
      <c r="H227" s="86">
        <v>810.10228405719226</v>
      </c>
      <c r="I227" s="86">
        <v>-205.94726417430056</v>
      </c>
      <c r="J227" s="86">
        <v>604.15501988289168</v>
      </c>
      <c r="K227" s="86">
        <f t="shared" si="3"/>
        <v>20.637790369137406</v>
      </c>
      <c r="L227" s="94">
        <v>6</v>
      </c>
      <c r="M227" s="94">
        <v>6</v>
      </c>
      <c r="N227" s="15"/>
      <c r="O227" s="101">
        <v>702</v>
      </c>
      <c r="P227" s="49" t="s">
        <v>241</v>
      </c>
      <c r="Q227" s="87">
        <v>4124</v>
      </c>
      <c r="R227" s="110">
        <v>336.11809579236046</v>
      </c>
      <c r="S227" s="110">
        <v>303.12041935164092</v>
      </c>
      <c r="T227" s="110">
        <v>639.23851514400144</v>
      </c>
      <c r="U227" s="110">
        <v>150.22597854405345</v>
      </c>
      <c r="V227" s="110">
        <v>789.46449368805486</v>
      </c>
      <c r="W227" s="110">
        <v>-205.94726417430056</v>
      </c>
      <c r="X227" s="110">
        <v>583.51722951375427</v>
      </c>
      <c r="Y227" s="110">
        <v>-0.49804788526980975</v>
      </c>
      <c r="Z227" s="110">
        <v>583.01918162848449</v>
      </c>
      <c r="AA227" s="94">
        <v>6</v>
      </c>
      <c r="AB227" s="94">
        <v>6</v>
      </c>
    </row>
    <row r="228" spans="1:28" s="9" customFormat="1" ht="16.5">
      <c r="A228" s="84">
        <v>704</v>
      </c>
      <c r="B228" s="85" t="s">
        <v>242</v>
      </c>
      <c r="C228" s="110">
        <v>6418</v>
      </c>
      <c r="D228" s="86">
        <v>786.90459270685983</v>
      </c>
      <c r="E228" s="86">
        <v>183.63998879915522</v>
      </c>
      <c r="F228" s="86">
        <v>970.54458150601499</v>
      </c>
      <c r="G228" s="86">
        <v>71.399277060854018</v>
      </c>
      <c r="H228" s="86">
        <v>1041.943858566869</v>
      </c>
      <c r="I228" s="86">
        <v>-181.95076347771891</v>
      </c>
      <c r="J228" s="86">
        <v>859.99309508915007</v>
      </c>
      <c r="K228" s="86">
        <f t="shared" si="3"/>
        <v>33.717130456882614</v>
      </c>
      <c r="L228" s="94">
        <v>2</v>
      </c>
      <c r="M228" s="94">
        <v>2</v>
      </c>
      <c r="N228" s="15"/>
      <c r="O228" s="101">
        <v>704</v>
      </c>
      <c r="P228" s="49" t="s">
        <v>242</v>
      </c>
      <c r="Q228" s="87">
        <v>6436</v>
      </c>
      <c r="R228" s="110">
        <v>762.85624163684929</v>
      </c>
      <c r="S228" s="110">
        <v>177.38073821029863</v>
      </c>
      <c r="T228" s="110">
        <v>940.23697984714795</v>
      </c>
      <c r="U228" s="110">
        <v>67.989748262838518</v>
      </c>
      <c r="V228" s="110">
        <v>1008.2267281099864</v>
      </c>
      <c r="W228" s="110">
        <v>-181.95076347771891</v>
      </c>
      <c r="X228" s="110">
        <v>826.27596463226746</v>
      </c>
      <c r="Y228" s="110">
        <v>9.5504454729309369</v>
      </c>
      <c r="Z228" s="110">
        <v>835.82641010519842</v>
      </c>
      <c r="AA228" s="94">
        <v>2</v>
      </c>
      <c r="AB228" s="94">
        <v>2</v>
      </c>
    </row>
    <row r="229" spans="1:28" s="9" customFormat="1" ht="16.5">
      <c r="A229" s="84">
        <v>707</v>
      </c>
      <c r="B229" s="85" t="s">
        <v>243</v>
      </c>
      <c r="C229" s="110">
        <v>1881</v>
      </c>
      <c r="D229" s="86">
        <v>-134.17255786755027</v>
      </c>
      <c r="E229" s="86">
        <v>665.34212188802553</v>
      </c>
      <c r="F229" s="86">
        <v>531.16956402047526</v>
      </c>
      <c r="G229" s="86">
        <v>233.12140739383301</v>
      </c>
      <c r="H229" s="86">
        <v>764.29097141430827</v>
      </c>
      <c r="I229" s="86">
        <v>-291.207336523126</v>
      </c>
      <c r="J229" s="86">
        <v>473.08363489118227</v>
      </c>
      <c r="K229" s="86">
        <f t="shared" si="3"/>
        <v>-87.828271399301741</v>
      </c>
      <c r="L229" s="94">
        <v>12</v>
      </c>
      <c r="M229" s="94">
        <v>12</v>
      </c>
      <c r="N229" s="15"/>
      <c r="O229" s="101">
        <v>707</v>
      </c>
      <c r="P229" s="49" t="s">
        <v>243</v>
      </c>
      <c r="Q229" s="87">
        <v>1902</v>
      </c>
      <c r="R229" s="110">
        <v>-51.409260733273818</v>
      </c>
      <c r="S229" s="110">
        <v>686.48409930176774</v>
      </c>
      <c r="T229" s="110">
        <v>635.07483856849387</v>
      </c>
      <c r="U229" s="110">
        <v>217.04440424511611</v>
      </c>
      <c r="V229" s="110">
        <v>852.11924281360996</v>
      </c>
      <c r="W229" s="110">
        <v>-291.207336523126</v>
      </c>
      <c r="X229" s="110">
        <v>560.91190629048401</v>
      </c>
      <c r="Y229" s="110">
        <v>-8.8456275510204119</v>
      </c>
      <c r="Z229" s="110">
        <v>552.06627873946366</v>
      </c>
      <c r="AA229" s="94">
        <v>12</v>
      </c>
      <c r="AB229" s="94">
        <v>12</v>
      </c>
    </row>
    <row r="230" spans="1:28" s="9" customFormat="1" ht="16.5">
      <c r="A230" s="84">
        <v>710</v>
      </c>
      <c r="B230" s="85" t="s">
        <v>244</v>
      </c>
      <c r="C230" s="110">
        <v>27036</v>
      </c>
      <c r="D230" s="86">
        <v>351.87369853151233</v>
      </c>
      <c r="E230" s="86">
        <v>266.45602999443071</v>
      </c>
      <c r="F230" s="86">
        <v>618.32972852594298</v>
      </c>
      <c r="G230" s="86">
        <v>113.39459137256054</v>
      </c>
      <c r="H230" s="86">
        <v>731.7243198985035</v>
      </c>
      <c r="I230" s="86">
        <v>0.48209794348276375</v>
      </c>
      <c r="J230" s="86">
        <v>732.20641784198631</v>
      </c>
      <c r="K230" s="86">
        <f t="shared" si="3"/>
        <v>3.4017160363043786</v>
      </c>
      <c r="L230" s="94">
        <v>1</v>
      </c>
      <c r="M230" s="95">
        <v>33</v>
      </c>
      <c r="N230" s="15"/>
      <c r="O230" s="101">
        <v>710</v>
      </c>
      <c r="P230" s="49" t="s">
        <v>244</v>
      </c>
      <c r="Q230" s="87">
        <v>27209</v>
      </c>
      <c r="R230" s="110">
        <v>357.49506966362219</v>
      </c>
      <c r="S230" s="110">
        <v>266.20853718227329</v>
      </c>
      <c r="T230" s="110">
        <v>623.70360684589548</v>
      </c>
      <c r="U230" s="110">
        <v>104.61899701630361</v>
      </c>
      <c r="V230" s="110">
        <v>728.32260386219912</v>
      </c>
      <c r="W230" s="110">
        <v>0.48209794348276375</v>
      </c>
      <c r="X230" s="110">
        <v>728.80470180568193</v>
      </c>
      <c r="Y230" s="110">
        <v>-41.700430903098223</v>
      </c>
      <c r="Z230" s="110">
        <v>687.10427090258372</v>
      </c>
      <c r="AA230" s="94">
        <v>1</v>
      </c>
      <c r="AB230" s="95">
        <v>33</v>
      </c>
    </row>
    <row r="231" spans="1:28" s="9" customFormat="1" ht="16.5">
      <c r="A231" s="84">
        <v>729</v>
      </c>
      <c r="B231" s="85" t="s">
        <v>245</v>
      </c>
      <c r="C231" s="110">
        <v>8858</v>
      </c>
      <c r="D231" s="86">
        <v>173.2672390326365</v>
      </c>
      <c r="E231" s="86">
        <v>528.97831591098179</v>
      </c>
      <c r="F231" s="86">
        <v>702.24555494361834</v>
      </c>
      <c r="G231" s="86">
        <v>158.44707959571528</v>
      </c>
      <c r="H231" s="86">
        <v>860.69263453933365</v>
      </c>
      <c r="I231" s="86">
        <v>78.648904944682769</v>
      </c>
      <c r="J231" s="86">
        <v>939.34153948401638</v>
      </c>
      <c r="K231" s="86">
        <f t="shared" si="3"/>
        <v>-26.62804412432763</v>
      </c>
      <c r="L231" s="94">
        <v>13</v>
      </c>
      <c r="M231" s="94">
        <v>13</v>
      </c>
      <c r="N231" s="15"/>
      <c r="O231" s="101">
        <v>729</v>
      </c>
      <c r="P231" s="49" t="s">
        <v>245</v>
      </c>
      <c r="Q231" s="87">
        <v>8847</v>
      </c>
      <c r="R231" s="110">
        <v>196.6007254452534</v>
      </c>
      <c r="S231" s="110">
        <v>543.37889759343784</v>
      </c>
      <c r="T231" s="110">
        <v>739.97962303869122</v>
      </c>
      <c r="U231" s="110">
        <v>147.34105562497004</v>
      </c>
      <c r="V231" s="110">
        <v>887.32067866366128</v>
      </c>
      <c r="W231" s="110">
        <v>78.648904944682769</v>
      </c>
      <c r="X231" s="110">
        <v>965.96958360834401</v>
      </c>
      <c r="Y231" s="110">
        <v>-4.5044829526462404</v>
      </c>
      <c r="Z231" s="110">
        <v>961.46510065569782</v>
      </c>
      <c r="AA231" s="94">
        <v>13</v>
      </c>
      <c r="AB231" s="94">
        <v>13</v>
      </c>
    </row>
    <row r="232" spans="1:28" s="9" customFormat="1" ht="16.5">
      <c r="A232" s="84">
        <v>732</v>
      </c>
      <c r="B232" s="85" t="s">
        <v>246</v>
      </c>
      <c r="C232" s="110">
        <v>3285</v>
      </c>
      <c r="D232" s="86">
        <v>772.71826773550072</v>
      </c>
      <c r="E232" s="86">
        <v>444.86977658146952</v>
      </c>
      <c r="F232" s="86">
        <v>1217.5880443169704</v>
      </c>
      <c r="G232" s="86">
        <v>166.73440956378198</v>
      </c>
      <c r="H232" s="86">
        <v>1384.3224538807524</v>
      </c>
      <c r="I232" s="86">
        <v>76.205175038051749</v>
      </c>
      <c r="J232" s="86">
        <v>1460.5276289188041</v>
      </c>
      <c r="K232" s="86">
        <f t="shared" si="3"/>
        <v>14.723574911160767</v>
      </c>
      <c r="L232" s="94">
        <v>19</v>
      </c>
      <c r="M232" s="94">
        <v>19</v>
      </c>
      <c r="N232" s="15"/>
      <c r="O232" s="101">
        <v>732</v>
      </c>
      <c r="P232" s="49" t="s">
        <v>246</v>
      </c>
      <c r="Q232" s="87">
        <v>3344</v>
      </c>
      <c r="R232" s="110">
        <v>789.46478042296644</v>
      </c>
      <c r="S232" s="110">
        <v>426.59744945613528</v>
      </c>
      <c r="T232" s="110">
        <v>1216.0622298791018</v>
      </c>
      <c r="U232" s="110">
        <v>153.53664909048985</v>
      </c>
      <c r="V232" s="110">
        <v>1369.5988789695916</v>
      </c>
      <c r="W232" s="110">
        <v>76.205175038051749</v>
      </c>
      <c r="X232" s="110">
        <v>1445.8040540076433</v>
      </c>
      <c r="Y232" s="110">
        <v>-30.709967026378894</v>
      </c>
      <c r="Z232" s="110">
        <v>1415.0940869812644</v>
      </c>
      <c r="AA232" s="94">
        <v>19</v>
      </c>
      <c r="AB232" s="94">
        <v>19</v>
      </c>
    </row>
    <row r="233" spans="1:28" s="9" customFormat="1" ht="16.5">
      <c r="A233" s="84">
        <v>734</v>
      </c>
      <c r="B233" s="85" t="s">
        <v>247</v>
      </c>
      <c r="C233" s="110">
        <v>50870</v>
      </c>
      <c r="D233" s="86">
        <v>235.7408870045773</v>
      </c>
      <c r="E233" s="86">
        <v>322.33190160613458</v>
      </c>
      <c r="F233" s="86">
        <v>558.07278861071188</v>
      </c>
      <c r="G233" s="86">
        <v>127.41912074400521</v>
      </c>
      <c r="H233" s="86">
        <v>685.49190935471711</v>
      </c>
      <c r="I233" s="86">
        <v>-5.3167092588952229</v>
      </c>
      <c r="J233" s="86">
        <v>680.17520009582188</v>
      </c>
      <c r="K233" s="86">
        <f t="shared" si="3"/>
        <v>64.143737586833595</v>
      </c>
      <c r="L233" s="94">
        <v>2</v>
      </c>
      <c r="M233" s="94">
        <v>2</v>
      </c>
      <c r="N233" s="15"/>
      <c r="O233" s="101">
        <v>734</v>
      </c>
      <c r="P233" s="49" t="s">
        <v>247</v>
      </c>
      <c r="Q233" s="87">
        <v>51100</v>
      </c>
      <c r="R233" s="110">
        <v>231.29402313778502</v>
      </c>
      <c r="S233" s="110">
        <v>270.99822442341048</v>
      </c>
      <c r="T233" s="110">
        <v>502.2922475611955</v>
      </c>
      <c r="U233" s="110">
        <v>119.05592420668806</v>
      </c>
      <c r="V233" s="110">
        <v>621.34817176788351</v>
      </c>
      <c r="W233" s="110">
        <v>-5.3167092588952229</v>
      </c>
      <c r="X233" s="110">
        <v>616.03146250898828</v>
      </c>
      <c r="Y233" s="110">
        <v>-13.320964425814308</v>
      </c>
      <c r="Z233" s="110">
        <v>602.710498083174</v>
      </c>
      <c r="AA233" s="94">
        <v>2</v>
      </c>
      <c r="AB233" s="94">
        <v>2</v>
      </c>
    </row>
    <row r="234" spans="1:28" s="9" customFormat="1" ht="16.5">
      <c r="A234" s="84">
        <v>738</v>
      </c>
      <c r="B234" s="85" t="s">
        <v>248</v>
      </c>
      <c r="C234" s="110">
        <v>2965</v>
      </c>
      <c r="D234" s="86">
        <v>423.45002439189335</v>
      </c>
      <c r="E234" s="86">
        <v>319.76480394186467</v>
      </c>
      <c r="F234" s="86">
        <v>743.21482833375808</v>
      </c>
      <c r="G234" s="86">
        <v>149.80727202703153</v>
      </c>
      <c r="H234" s="86">
        <v>893.02210036078964</v>
      </c>
      <c r="I234" s="86">
        <v>-135.25059021922428</v>
      </c>
      <c r="J234" s="86">
        <v>757.77151014156539</v>
      </c>
      <c r="K234" s="86">
        <f t="shared" si="3"/>
        <v>55.529802412945287</v>
      </c>
      <c r="L234" s="94">
        <v>2</v>
      </c>
      <c r="M234" s="94">
        <v>2</v>
      </c>
      <c r="N234" s="15"/>
      <c r="O234" s="101">
        <v>738</v>
      </c>
      <c r="P234" s="49" t="s">
        <v>248</v>
      </c>
      <c r="Q234" s="87">
        <v>2974</v>
      </c>
      <c r="R234" s="110">
        <v>451.87553290668257</v>
      </c>
      <c r="S234" s="110">
        <v>244.40462285067912</v>
      </c>
      <c r="T234" s="110">
        <v>696.28015575736163</v>
      </c>
      <c r="U234" s="110">
        <v>141.21214219048275</v>
      </c>
      <c r="V234" s="110">
        <v>837.49229794784435</v>
      </c>
      <c r="W234" s="110">
        <v>-135.25059021922428</v>
      </c>
      <c r="X234" s="110">
        <v>702.2417077286201</v>
      </c>
      <c r="Y234" s="110">
        <v>17.095904422351722</v>
      </c>
      <c r="Z234" s="110">
        <v>719.33761215097184</v>
      </c>
      <c r="AA234" s="94">
        <v>2</v>
      </c>
      <c r="AB234" s="94">
        <v>2</v>
      </c>
    </row>
    <row r="235" spans="1:28" s="9" customFormat="1" ht="16.5">
      <c r="A235" s="84">
        <v>739</v>
      </c>
      <c r="B235" s="85" t="s">
        <v>249</v>
      </c>
      <c r="C235" s="110">
        <v>3188</v>
      </c>
      <c r="D235" s="86">
        <v>663.67214815675402</v>
      </c>
      <c r="E235" s="86">
        <v>338.59654222207229</v>
      </c>
      <c r="F235" s="86">
        <v>1002.2686903788262</v>
      </c>
      <c r="G235" s="86">
        <v>177.02711630812112</v>
      </c>
      <c r="H235" s="86">
        <v>1179.2958066869473</v>
      </c>
      <c r="I235" s="86">
        <v>142.5508155583438</v>
      </c>
      <c r="J235" s="86">
        <v>1321.8466222452912</v>
      </c>
      <c r="K235" s="86">
        <f t="shared" si="3"/>
        <v>-77.199001310266567</v>
      </c>
      <c r="L235" s="94">
        <v>9</v>
      </c>
      <c r="M235" s="94">
        <v>9</v>
      </c>
      <c r="N235" s="15"/>
      <c r="O235" s="101">
        <v>739</v>
      </c>
      <c r="P235" s="49" t="s">
        <v>249</v>
      </c>
      <c r="Q235" s="87">
        <v>3216</v>
      </c>
      <c r="R235" s="110">
        <v>716.37661273616391</v>
      </c>
      <c r="S235" s="110">
        <v>375.14926482065198</v>
      </c>
      <c r="T235" s="110">
        <v>1091.5258775568159</v>
      </c>
      <c r="U235" s="110">
        <v>164.96893044039797</v>
      </c>
      <c r="V235" s="110">
        <v>1256.4948079972139</v>
      </c>
      <c r="W235" s="110">
        <v>142.5508155583438</v>
      </c>
      <c r="X235" s="110">
        <v>1399.0456235555578</v>
      </c>
      <c r="Y235" s="110">
        <v>31.842085810810818</v>
      </c>
      <c r="Z235" s="110">
        <v>1430.8877093663687</v>
      </c>
      <c r="AA235" s="94">
        <v>9</v>
      </c>
      <c r="AB235" s="94">
        <v>9</v>
      </c>
    </row>
    <row r="236" spans="1:28" s="9" customFormat="1" ht="16.5">
      <c r="A236" s="84">
        <v>740</v>
      </c>
      <c r="B236" s="85" t="s">
        <v>250</v>
      </c>
      <c r="C236" s="110">
        <v>31460</v>
      </c>
      <c r="D236" s="86">
        <v>-154.994167424057</v>
      </c>
      <c r="E236" s="86">
        <v>284.62499680359662</v>
      </c>
      <c r="F236" s="86">
        <v>129.63082937953962</v>
      </c>
      <c r="G236" s="86">
        <v>132.13398485369507</v>
      </c>
      <c r="H236" s="86">
        <v>261.76481423323469</v>
      </c>
      <c r="I236" s="86">
        <v>-13.512937062937063</v>
      </c>
      <c r="J236" s="86">
        <v>248.25187717029763</v>
      </c>
      <c r="K236" s="86">
        <f t="shared" si="3"/>
        <v>8.6098467062677457</v>
      </c>
      <c r="L236" s="94">
        <v>10</v>
      </c>
      <c r="M236" s="94">
        <v>10</v>
      </c>
      <c r="N236" s="15"/>
      <c r="O236" s="101">
        <v>740</v>
      </c>
      <c r="P236" s="49" t="s">
        <v>250</v>
      </c>
      <c r="Q236" s="87">
        <v>31843</v>
      </c>
      <c r="R236" s="110">
        <v>-151.94869764750956</v>
      </c>
      <c r="S236" s="110">
        <v>284.30819978351155</v>
      </c>
      <c r="T236" s="110">
        <v>132.35950213600199</v>
      </c>
      <c r="U236" s="110">
        <v>120.79546539096495</v>
      </c>
      <c r="V236" s="110">
        <v>253.15496752696694</v>
      </c>
      <c r="W236" s="110">
        <v>-13.512937062937063</v>
      </c>
      <c r="X236" s="110">
        <v>239.64203046402989</v>
      </c>
      <c r="Y236" s="110">
        <v>-11.438425136356551</v>
      </c>
      <c r="Z236" s="110">
        <v>228.20360532767333</v>
      </c>
      <c r="AA236" s="94">
        <v>10</v>
      </c>
      <c r="AB236" s="94">
        <v>10</v>
      </c>
    </row>
    <row r="237" spans="1:28" s="9" customFormat="1" ht="16.5">
      <c r="A237" s="84">
        <v>742</v>
      </c>
      <c r="B237" s="85" t="s">
        <v>251</v>
      </c>
      <c r="C237" s="110">
        <v>964</v>
      </c>
      <c r="D237" s="86">
        <v>1294.9898162668173</v>
      </c>
      <c r="E237" s="86">
        <v>88.608207611994473</v>
      </c>
      <c r="F237" s="86">
        <v>1383.5980238788118</v>
      </c>
      <c r="G237" s="86">
        <v>181.31457976712559</v>
      </c>
      <c r="H237" s="86">
        <v>1564.9126036459375</v>
      </c>
      <c r="I237" s="86">
        <v>480.01244813278009</v>
      </c>
      <c r="J237" s="86">
        <v>2044.9250517787175</v>
      </c>
      <c r="K237" s="86">
        <f t="shared" si="3"/>
        <v>28.097058192652639</v>
      </c>
      <c r="L237" s="94">
        <v>19</v>
      </c>
      <c r="M237" s="94">
        <v>19</v>
      </c>
      <c r="N237" s="15"/>
      <c r="O237" s="101">
        <v>742</v>
      </c>
      <c r="P237" s="49" t="s">
        <v>251</v>
      </c>
      <c r="Q237" s="87">
        <v>978</v>
      </c>
      <c r="R237" s="110">
        <v>1330.2853914898558</v>
      </c>
      <c r="S237" s="110">
        <v>39.631935341726113</v>
      </c>
      <c r="T237" s="110">
        <v>1369.9173268315819</v>
      </c>
      <c r="U237" s="110">
        <v>166.89821862170282</v>
      </c>
      <c r="V237" s="110">
        <v>1536.8155454532848</v>
      </c>
      <c r="W237" s="110">
        <v>480.01244813278009</v>
      </c>
      <c r="X237" s="110">
        <v>2016.8279935860648</v>
      </c>
      <c r="Y237" s="110">
        <v>0</v>
      </c>
      <c r="Z237" s="110">
        <v>2016.8279935860648</v>
      </c>
      <c r="AA237" s="94">
        <v>19</v>
      </c>
      <c r="AB237" s="94">
        <v>19</v>
      </c>
    </row>
    <row r="238" spans="1:28" s="9" customFormat="1" ht="16.5">
      <c r="A238" s="84">
        <v>743</v>
      </c>
      <c r="B238" s="85" t="s">
        <v>252</v>
      </c>
      <c r="C238" s="110">
        <v>66611</v>
      </c>
      <c r="D238" s="86">
        <v>278.96841583537685</v>
      </c>
      <c r="E238" s="86">
        <v>206.50119218588276</v>
      </c>
      <c r="F238" s="86">
        <v>485.4696080212596</v>
      </c>
      <c r="G238" s="86">
        <v>76.425105599880638</v>
      </c>
      <c r="H238" s="86">
        <v>561.89471362114023</v>
      </c>
      <c r="I238" s="86">
        <v>-20.154929366020628</v>
      </c>
      <c r="J238" s="86">
        <v>541.73978425511962</v>
      </c>
      <c r="K238" s="86">
        <f t="shared" si="3"/>
        <v>70.543276633695143</v>
      </c>
      <c r="L238" s="94">
        <v>14</v>
      </c>
      <c r="M238" s="94">
        <v>14</v>
      </c>
      <c r="N238" s="15"/>
      <c r="O238" s="101">
        <v>743</v>
      </c>
      <c r="P238" s="49" t="s">
        <v>252</v>
      </c>
      <c r="Q238" s="87">
        <v>66160</v>
      </c>
      <c r="R238" s="110">
        <v>242.48594394035771</v>
      </c>
      <c r="S238" s="110">
        <v>178.38964515503389</v>
      </c>
      <c r="T238" s="110">
        <v>420.8755890953916</v>
      </c>
      <c r="U238" s="110">
        <v>70.47584789205348</v>
      </c>
      <c r="V238" s="110">
        <v>491.35143698744508</v>
      </c>
      <c r="W238" s="110">
        <v>-20.154929366020628</v>
      </c>
      <c r="X238" s="110">
        <v>471.19650762142447</v>
      </c>
      <c r="Y238" s="110">
        <v>-3.2438025993907167</v>
      </c>
      <c r="Z238" s="110">
        <v>467.95270502203374</v>
      </c>
      <c r="AA238" s="94">
        <v>14</v>
      </c>
      <c r="AB238" s="94">
        <v>14</v>
      </c>
    </row>
    <row r="239" spans="1:28" s="9" customFormat="1" ht="16.5">
      <c r="A239" s="84">
        <v>746</v>
      </c>
      <c r="B239" s="85" t="s">
        <v>253</v>
      </c>
      <c r="C239" s="110">
        <v>4603</v>
      </c>
      <c r="D239" s="86">
        <v>1053.5658932975878</v>
      </c>
      <c r="E239" s="86">
        <v>528.71059244840853</v>
      </c>
      <c r="F239" s="86">
        <v>1582.2764857459963</v>
      </c>
      <c r="G239" s="86">
        <v>142.32521208522704</v>
      </c>
      <c r="H239" s="86">
        <v>1724.6016978312234</v>
      </c>
      <c r="I239" s="86">
        <v>67.498370627851401</v>
      </c>
      <c r="J239" s="86">
        <v>1792.1000684590749</v>
      </c>
      <c r="K239" s="86">
        <f t="shared" si="3"/>
        <v>96.881312549492122</v>
      </c>
      <c r="L239" s="94">
        <v>17</v>
      </c>
      <c r="M239" s="94">
        <v>17</v>
      </c>
      <c r="N239" s="15"/>
      <c r="O239" s="101">
        <v>746</v>
      </c>
      <c r="P239" s="49" t="s">
        <v>253</v>
      </c>
      <c r="Q239" s="87">
        <v>4713</v>
      </c>
      <c r="R239" s="110">
        <v>1098.4909343440545</v>
      </c>
      <c r="S239" s="110">
        <v>399.41396686307047</v>
      </c>
      <c r="T239" s="110">
        <v>1497.904901207125</v>
      </c>
      <c r="U239" s="110">
        <v>129.8154840746063</v>
      </c>
      <c r="V239" s="110">
        <v>1627.7203852817313</v>
      </c>
      <c r="W239" s="110">
        <v>67.498370627851401</v>
      </c>
      <c r="X239" s="110">
        <v>1695.2187559095828</v>
      </c>
      <c r="Y239" s="110">
        <v>5.7586164730728582</v>
      </c>
      <c r="Z239" s="110">
        <v>1700.9773723826556</v>
      </c>
      <c r="AA239" s="94">
        <v>17</v>
      </c>
      <c r="AB239" s="94">
        <v>17</v>
      </c>
    </row>
    <row r="240" spans="1:28" s="9" customFormat="1" ht="16.5">
      <c r="A240" s="84">
        <v>747</v>
      </c>
      <c r="B240" s="85" t="s">
        <v>254</v>
      </c>
      <c r="C240" s="110">
        <v>1264</v>
      </c>
      <c r="D240" s="86">
        <v>787.46810573794755</v>
      </c>
      <c r="E240" s="86">
        <v>468.85036561318407</v>
      </c>
      <c r="F240" s="86">
        <v>1256.3184713511316</v>
      </c>
      <c r="G240" s="86">
        <v>218.8834347577189</v>
      </c>
      <c r="H240" s="86">
        <v>1475.2019061088506</v>
      </c>
      <c r="I240" s="86">
        <v>-208.64715189873417</v>
      </c>
      <c r="J240" s="86">
        <v>1266.5547542101165</v>
      </c>
      <c r="K240" s="86">
        <f t="shared" si="3"/>
        <v>36.222907966571938</v>
      </c>
      <c r="L240" s="94">
        <v>4</v>
      </c>
      <c r="M240" s="94">
        <v>4</v>
      </c>
      <c r="N240" s="15"/>
      <c r="O240" s="101">
        <v>747</v>
      </c>
      <c r="P240" s="49" t="s">
        <v>254</v>
      </c>
      <c r="Q240" s="87">
        <v>1283</v>
      </c>
      <c r="R240" s="110">
        <v>768.34554566320662</v>
      </c>
      <c r="S240" s="110">
        <v>468.56957878464868</v>
      </c>
      <c r="T240" s="110">
        <v>1236.9151244478553</v>
      </c>
      <c r="U240" s="110">
        <v>202.06387369442325</v>
      </c>
      <c r="V240" s="110">
        <v>1438.9789981422787</v>
      </c>
      <c r="W240" s="110">
        <v>-208.64715189873417</v>
      </c>
      <c r="X240" s="110">
        <v>1230.3318462435445</v>
      </c>
      <c r="Y240" s="110">
        <v>41.090239296636092</v>
      </c>
      <c r="Z240" s="110">
        <v>1271.4220855401807</v>
      </c>
      <c r="AA240" s="94">
        <v>4</v>
      </c>
      <c r="AB240" s="94">
        <v>4</v>
      </c>
    </row>
    <row r="241" spans="1:28" s="9" customFormat="1" ht="16.5">
      <c r="A241" s="84">
        <v>748</v>
      </c>
      <c r="B241" s="85" t="s">
        <v>255</v>
      </c>
      <c r="C241" s="110">
        <v>4804</v>
      </c>
      <c r="D241" s="86">
        <v>639.18663630868718</v>
      </c>
      <c r="E241" s="86">
        <v>543.08085160715257</v>
      </c>
      <c r="F241" s="86">
        <v>1182.2674879158399</v>
      </c>
      <c r="G241" s="86">
        <v>155.50081896428523</v>
      </c>
      <c r="H241" s="86">
        <v>1337.768306880125</v>
      </c>
      <c r="I241" s="86">
        <v>23.849292256452955</v>
      </c>
      <c r="J241" s="86">
        <v>1361.6175991365781</v>
      </c>
      <c r="K241" s="86">
        <f t="shared" si="3"/>
        <v>52.171016460561759</v>
      </c>
      <c r="L241" s="94">
        <v>17</v>
      </c>
      <c r="M241" s="94">
        <v>17</v>
      </c>
      <c r="N241" s="15"/>
      <c r="O241" s="101">
        <v>748</v>
      </c>
      <c r="P241" s="49" t="s">
        <v>255</v>
      </c>
      <c r="Q241" s="87">
        <v>4837</v>
      </c>
      <c r="R241" s="110">
        <v>632.7593150498659</v>
      </c>
      <c r="S241" s="110">
        <v>507.96594041841547</v>
      </c>
      <c r="T241" s="110">
        <v>1140.7252554682814</v>
      </c>
      <c r="U241" s="110">
        <v>144.87203495128182</v>
      </c>
      <c r="V241" s="110">
        <v>1285.5972904195633</v>
      </c>
      <c r="W241" s="110">
        <v>23.849292256452955</v>
      </c>
      <c r="X241" s="110">
        <v>1309.4465826760163</v>
      </c>
      <c r="Y241" s="110">
        <v>55.037416785787215</v>
      </c>
      <c r="Z241" s="110">
        <v>1364.4839994618035</v>
      </c>
      <c r="AA241" s="94">
        <v>17</v>
      </c>
      <c r="AB241" s="94">
        <v>17</v>
      </c>
    </row>
    <row r="242" spans="1:28" s="9" customFormat="1" ht="16.5">
      <c r="A242" s="84">
        <v>749</v>
      </c>
      <c r="B242" s="85" t="s">
        <v>256</v>
      </c>
      <c r="C242" s="110">
        <v>21269</v>
      </c>
      <c r="D242" s="86">
        <v>371.89190879900696</v>
      </c>
      <c r="E242" s="86">
        <v>64.019562579539539</v>
      </c>
      <c r="F242" s="86">
        <v>435.91147137854648</v>
      </c>
      <c r="G242" s="86">
        <v>59.733521282736596</v>
      </c>
      <c r="H242" s="86">
        <v>495.64499266128308</v>
      </c>
      <c r="I242" s="86">
        <v>-72.226479853307637</v>
      </c>
      <c r="J242" s="86">
        <v>423.41851280797545</v>
      </c>
      <c r="K242" s="86">
        <f t="shared" si="3"/>
        <v>-83.573684368253055</v>
      </c>
      <c r="L242" s="94">
        <v>11</v>
      </c>
      <c r="M242" s="94">
        <v>11</v>
      </c>
      <c r="N242" s="15"/>
      <c r="O242" s="101">
        <v>749</v>
      </c>
      <c r="P242" s="49" t="s">
        <v>256</v>
      </c>
      <c r="Q242" s="87">
        <v>21290</v>
      </c>
      <c r="R242" s="110">
        <v>360.91875805566519</v>
      </c>
      <c r="S242" s="110">
        <v>164.54613920639514</v>
      </c>
      <c r="T242" s="110">
        <v>525.46489726206028</v>
      </c>
      <c r="U242" s="110">
        <v>53.753779767475862</v>
      </c>
      <c r="V242" s="110">
        <v>579.21867702953614</v>
      </c>
      <c r="W242" s="110">
        <v>-72.226479853307637</v>
      </c>
      <c r="X242" s="110">
        <v>506.9921971762285</v>
      </c>
      <c r="Y242" s="110">
        <v>1.6838431042765714</v>
      </c>
      <c r="Z242" s="110">
        <v>508.67604028050505</v>
      </c>
      <c r="AA242" s="94">
        <v>11</v>
      </c>
      <c r="AB242" s="94">
        <v>11</v>
      </c>
    </row>
    <row r="243" spans="1:28" s="9" customFormat="1" ht="16.5">
      <c r="A243" s="84">
        <v>751</v>
      </c>
      <c r="B243" s="85" t="s">
        <v>257</v>
      </c>
      <c r="C243" s="110">
        <v>2778</v>
      </c>
      <c r="D243" s="86">
        <v>575.03435194090753</v>
      </c>
      <c r="E243" s="86">
        <v>417.04955772356817</v>
      </c>
      <c r="F243" s="86">
        <v>992.08390966447564</v>
      </c>
      <c r="G243" s="86">
        <v>115.12723890658759</v>
      </c>
      <c r="H243" s="86">
        <v>1107.2111485710632</v>
      </c>
      <c r="I243" s="86">
        <v>93.275737940964717</v>
      </c>
      <c r="J243" s="86">
        <v>1200.4868865120279</v>
      </c>
      <c r="K243" s="86">
        <f t="shared" si="3"/>
        <v>-17.825445019492463</v>
      </c>
      <c r="L243" s="94">
        <v>19</v>
      </c>
      <c r="M243" s="94">
        <v>19</v>
      </c>
      <c r="N243" s="15"/>
      <c r="O243" s="101">
        <v>751</v>
      </c>
      <c r="P243" s="49" t="s">
        <v>257</v>
      </c>
      <c r="Q243" s="87">
        <v>2828</v>
      </c>
      <c r="R243" s="110">
        <v>597.76557803933827</v>
      </c>
      <c r="S243" s="110">
        <v>422.68267522216092</v>
      </c>
      <c r="T243" s="110">
        <v>1020.4482532614992</v>
      </c>
      <c r="U243" s="110">
        <v>104.58834032905634</v>
      </c>
      <c r="V243" s="110">
        <v>1125.0365935905556</v>
      </c>
      <c r="W243" s="110">
        <v>93.275737940964717</v>
      </c>
      <c r="X243" s="110">
        <v>1218.3123315315204</v>
      </c>
      <c r="Y243" s="110">
        <v>6.5740563086548427</v>
      </c>
      <c r="Z243" s="110">
        <v>1224.8863878401753</v>
      </c>
      <c r="AA243" s="94">
        <v>19</v>
      </c>
      <c r="AB243" s="94">
        <v>19</v>
      </c>
    </row>
    <row r="244" spans="1:28" s="9" customFormat="1" ht="16.5">
      <c r="A244" s="84">
        <v>753</v>
      </c>
      <c r="B244" s="85" t="s">
        <v>258</v>
      </c>
      <c r="C244" s="110">
        <v>22826</v>
      </c>
      <c r="D244" s="86">
        <v>1026.9927514384121</v>
      </c>
      <c r="E244" s="86">
        <v>-35.131091864887935</v>
      </c>
      <c r="F244" s="86">
        <v>991.86165957352421</v>
      </c>
      <c r="G244" s="86">
        <v>62.520421462000478</v>
      </c>
      <c r="H244" s="86">
        <v>1054.3820810355246</v>
      </c>
      <c r="I244" s="86">
        <v>-87.148427232103742</v>
      </c>
      <c r="J244" s="86">
        <v>967.23365380342091</v>
      </c>
      <c r="K244" s="86">
        <f t="shared" si="3"/>
        <v>-42.063450642831185</v>
      </c>
      <c r="L244" s="94">
        <v>1</v>
      </c>
      <c r="M244" s="95">
        <v>34</v>
      </c>
      <c r="N244" s="15"/>
      <c r="O244" s="101">
        <v>753</v>
      </c>
      <c r="P244" s="49" t="s">
        <v>258</v>
      </c>
      <c r="Q244" s="87">
        <v>22595</v>
      </c>
      <c r="R244" s="110">
        <v>1069.0645835631349</v>
      </c>
      <c r="S244" s="110">
        <v>-35.973601942039437</v>
      </c>
      <c r="T244" s="110">
        <v>1033.0909816210954</v>
      </c>
      <c r="U244" s="110">
        <v>63.354550057260532</v>
      </c>
      <c r="V244" s="110">
        <v>1096.4455316783558</v>
      </c>
      <c r="W244" s="110">
        <v>-87.148427232103742</v>
      </c>
      <c r="X244" s="110">
        <v>1009.2971044462521</v>
      </c>
      <c r="Y244" s="110">
        <v>-6.1172486397849379</v>
      </c>
      <c r="Z244" s="110">
        <v>1003.1798558064671</v>
      </c>
      <c r="AA244" s="94">
        <v>1</v>
      </c>
      <c r="AB244" s="95">
        <v>34</v>
      </c>
    </row>
    <row r="245" spans="1:28" s="9" customFormat="1" ht="16.5">
      <c r="A245" s="84">
        <v>755</v>
      </c>
      <c r="B245" s="85" t="s">
        <v>259</v>
      </c>
      <c r="C245" s="110">
        <v>6182</v>
      </c>
      <c r="D245" s="86">
        <v>833.78644406965259</v>
      </c>
      <c r="E245" s="86">
        <v>-11.558713611239677</v>
      </c>
      <c r="F245" s="86">
        <v>822.22773045841291</v>
      </c>
      <c r="G245" s="86">
        <v>78.822564632521122</v>
      </c>
      <c r="H245" s="86">
        <v>901.05029509093401</v>
      </c>
      <c r="I245" s="86">
        <v>-261.24409576188935</v>
      </c>
      <c r="J245" s="86">
        <v>639.8061993290446</v>
      </c>
      <c r="K245" s="86">
        <f t="shared" si="3"/>
        <v>-36.460791188683061</v>
      </c>
      <c r="L245" s="94">
        <v>1</v>
      </c>
      <c r="M245" s="95">
        <v>33</v>
      </c>
      <c r="N245" s="15"/>
      <c r="O245" s="101">
        <v>755</v>
      </c>
      <c r="P245" s="49" t="s">
        <v>259</v>
      </c>
      <c r="Q245" s="87">
        <v>6158</v>
      </c>
      <c r="R245" s="110">
        <v>865.30440067799543</v>
      </c>
      <c r="S245" s="110">
        <v>-4.4383092079968227</v>
      </c>
      <c r="T245" s="110">
        <v>860.86609146999865</v>
      </c>
      <c r="U245" s="110">
        <v>76.644994809618368</v>
      </c>
      <c r="V245" s="110">
        <v>937.51108627961707</v>
      </c>
      <c r="W245" s="110">
        <v>-261.24409576188935</v>
      </c>
      <c r="X245" s="110">
        <v>676.26699051772766</v>
      </c>
      <c r="Y245" s="110">
        <v>-166.34167233392313</v>
      </c>
      <c r="Z245" s="110">
        <v>509.92531818380451</v>
      </c>
      <c r="AA245" s="94">
        <v>1</v>
      </c>
      <c r="AB245" s="95">
        <v>33</v>
      </c>
    </row>
    <row r="246" spans="1:28" s="9" customFormat="1" ht="16.5">
      <c r="A246" s="84">
        <v>758</v>
      </c>
      <c r="B246" s="85" t="s">
        <v>260</v>
      </c>
      <c r="C246" s="110">
        <v>8127</v>
      </c>
      <c r="D246" s="86">
        <v>703.74327453726073</v>
      </c>
      <c r="E246" s="86">
        <v>-67.154360830930202</v>
      </c>
      <c r="F246" s="86">
        <v>636.58891370633057</v>
      </c>
      <c r="G246" s="86">
        <v>122.65173937418682</v>
      </c>
      <c r="H246" s="86">
        <v>759.2406530805174</v>
      </c>
      <c r="I246" s="86">
        <v>-82.656576842623352</v>
      </c>
      <c r="J246" s="86">
        <v>676.58407623789401</v>
      </c>
      <c r="K246" s="86">
        <f t="shared" si="3"/>
        <v>-9.1920392722956876</v>
      </c>
      <c r="L246" s="94">
        <v>19</v>
      </c>
      <c r="M246" s="94">
        <v>19</v>
      </c>
      <c r="N246" s="15"/>
      <c r="O246" s="101">
        <v>758</v>
      </c>
      <c r="P246" s="49" t="s">
        <v>260</v>
      </c>
      <c r="Q246" s="87">
        <v>8126</v>
      </c>
      <c r="R246" s="110">
        <v>676.63861023563197</v>
      </c>
      <c r="S246" s="110">
        <v>-22.72235581460432</v>
      </c>
      <c r="T246" s="110">
        <v>653.9162544210277</v>
      </c>
      <c r="U246" s="110">
        <v>114.51643793178539</v>
      </c>
      <c r="V246" s="110">
        <v>768.43269235281309</v>
      </c>
      <c r="W246" s="110">
        <v>-82.656576842623352</v>
      </c>
      <c r="X246" s="110">
        <v>685.7761155101897</v>
      </c>
      <c r="Y246" s="110">
        <v>-14.154941787558396</v>
      </c>
      <c r="Z246" s="110">
        <v>671.62117372263128</v>
      </c>
      <c r="AA246" s="94">
        <v>19</v>
      </c>
      <c r="AB246" s="94">
        <v>19</v>
      </c>
    </row>
    <row r="247" spans="1:28" s="9" customFormat="1" ht="16.5">
      <c r="A247" s="84">
        <v>759</v>
      </c>
      <c r="B247" s="85" t="s">
        <v>261</v>
      </c>
      <c r="C247" s="110">
        <v>1800</v>
      </c>
      <c r="D247" s="86">
        <v>583.65216728179621</v>
      </c>
      <c r="E247" s="86">
        <v>411.75313122092263</v>
      </c>
      <c r="F247" s="86">
        <v>995.40529850271878</v>
      </c>
      <c r="G247" s="86">
        <v>219.75292439099593</v>
      </c>
      <c r="H247" s="86">
        <v>1215.1582228937148</v>
      </c>
      <c r="I247" s="86">
        <v>-276.80388888888888</v>
      </c>
      <c r="J247" s="86">
        <v>938.35433400482589</v>
      </c>
      <c r="K247" s="86">
        <f t="shared" si="3"/>
        <v>40.982300559143141</v>
      </c>
      <c r="L247" s="94">
        <v>14</v>
      </c>
      <c r="M247" s="94">
        <v>14</v>
      </c>
      <c r="N247" s="15"/>
      <c r="O247" s="101">
        <v>759</v>
      </c>
      <c r="P247" s="49" t="s">
        <v>261</v>
      </c>
      <c r="Q247" s="87">
        <v>1873</v>
      </c>
      <c r="R247" s="110">
        <v>518.12358015421535</v>
      </c>
      <c r="S247" s="110">
        <v>457.61548297112762</v>
      </c>
      <c r="T247" s="110">
        <v>975.73906312534291</v>
      </c>
      <c r="U247" s="110">
        <v>198.43685920922871</v>
      </c>
      <c r="V247" s="110">
        <v>1174.1759223345716</v>
      </c>
      <c r="W247" s="110">
        <v>-276.80388888888888</v>
      </c>
      <c r="X247" s="110">
        <v>897.37203344568275</v>
      </c>
      <c r="Y247" s="110">
        <v>270.26328012358397</v>
      </c>
      <c r="Z247" s="110">
        <v>1167.6353135692666</v>
      </c>
      <c r="AA247" s="94">
        <v>14</v>
      </c>
      <c r="AB247" s="94">
        <v>14</v>
      </c>
    </row>
    <row r="248" spans="1:28" s="9" customFormat="1" ht="16.5">
      <c r="A248" s="84">
        <v>761</v>
      </c>
      <c r="B248" s="85" t="s">
        <v>262</v>
      </c>
      <c r="C248" s="110">
        <v>8429</v>
      </c>
      <c r="D248" s="86">
        <v>326.44032890934807</v>
      </c>
      <c r="E248" s="86">
        <v>497.59192912547132</v>
      </c>
      <c r="F248" s="86">
        <v>824.03225803481939</v>
      </c>
      <c r="G248" s="86">
        <v>173.52506428642775</v>
      </c>
      <c r="H248" s="86">
        <v>997.55732232124717</v>
      </c>
      <c r="I248" s="86">
        <v>136.49946612884091</v>
      </c>
      <c r="J248" s="86">
        <v>1134.0567884500881</v>
      </c>
      <c r="K248" s="86">
        <f t="shared" si="3"/>
        <v>3.2138956328287804</v>
      </c>
      <c r="L248" s="94">
        <v>2</v>
      </c>
      <c r="M248" s="94">
        <v>2</v>
      </c>
      <c r="N248" s="15"/>
      <c r="O248" s="101">
        <v>761</v>
      </c>
      <c r="P248" s="49" t="s">
        <v>262</v>
      </c>
      <c r="Q248" s="87">
        <v>8410</v>
      </c>
      <c r="R248" s="110">
        <v>355.22181793203708</v>
      </c>
      <c r="S248" s="110">
        <v>474.3587272462118</v>
      </c>
      <c r="T248" s="110">
        <v>829.58054517824894</v>
      </c>
      <c r="U248" s="110">
        <v>164.76288151016962</v>
      </c>
      <c r="V248" s="110">
        <v>994.3434266884185</v>
      </c>
      <c r="W248" s="110">
        <v>136.49946612884091</v>
      </c>
      <c r="X248" s="110">
        <v>1130.8428928172593</v>
      </c>
      <c r="Y248" s="110">
        <v>59.807268561595073</v>
      </c>
      <c r="Z248" s="110">
        <v>1190.6501613788544</v>
      </c>
      <c r="AA248" s="94">
        <v>2</v>
      </c>
      <c r="AB248" s="94">
        <v>2</v>
      </c>
    </row>
    <row r="249" spans="1:28" s="9" customFormat="1" ht="16.5">
      <c r="A249" s="84">
        <v>762</v>
      </c>
      <c r="B249" s="85" t="s">
        <v>263</v>
      </c>
      <c r="C249" s="110">
        <v>3570</v>
      </c>
      <c r="D249" s="86">
        <v>782.5450013922233</v>
      </c>
      <c r="E249" s="86">
        <v>405.89248492626882</v>
      </c>
      <c r="F249" s="86">
        <v>1188.4374863184921</v>
      </c>
      <c r="G249" s="86">
        <v>196.31786741035978</v>
      </c>
      <c r="H249" s="86">
        <v>1384.7553537288518</v>
      </c>
      <c r="I249" s="86">
        <v>22.729411764705883</v>
      </c>
      <c r="J249" s="86">
        <v>1407.4847654935577</v>
      </c>
      <c r="K249" s="86">
        <f t="shared" si="3"/>
        <v>-22.218207595443801</v>
      </c>
      <c r="L249" s="94">
        <v>11</v>
      </c>
      <c r="M249" s="94">
        <v>11</v>
      </c>
      <c r="N249" s="15"/>
      <c r="O249" s="101">
        <v>762</v>
      </c>
      <c r="P249" s="49" t="s">
        <v>263</v>
      </c>
      <c r="Q249" s="87">
        <v>3637</v>
      </c>
      <c r="R249" s="110">
        <v>823.22487709391123</v>
      </c>
      <c r="S249" s="110">
        <v>402.68990054157143</v>
      </c>
      <c r="T249" s="110">
        <v>1225.9147776354826</v>
      </c>
      <c r="U249" s="110">
        <v>181.05878368881292</v>
      </c>
      <c r="V249" s="110">
        <v>1406.9735613242956</v>
      </c>
      <c r="W249" s="110">
        <v>22.729411764705883</v>
      </c>
      <c r="X249" s="110">
        <v>1429.7029730890015</v>
      </c>
      <c r="Y249" s="110">
        <v>1.0644886710239614</v>
      </c>
      <c r="Z249" s="110">
        <v>1430.7674617600255</v>
      </c>
      <c r="AA249" s="94">
        <v>11</v>
      </c>
      <c r="AB249" s="94">
        <v>11</v>
      </c>
    </row>
    <row r="250" spans="1:28" s="9" customFormat="1" ht="16.5">
      <c r="A250" s="84">
        <v>765</v>
      </c>
      <c r="B250" s="85" t="s">
        <v>264</v>
      </c>
      <c r="C250" s="110">
        <v>10185</v>
      </c>
      <c r="D250" s="86">
        <v>395.99206197156354</v>
      </c>
      <c r="E250" s="86">
        <v>201.28926723210623</v>
      </c>
      <c r="F250" s="86">
        <v>597.28132920366977</v>
      </c>
      <c r="G250" s="86">
        <v>113.62730148957827</v>
      </c>
      <c r="H250" s="86">
        <v>710.90863069324803</v>
      </c>
      <c r="I250" s="86">
        <v>110.20864015709377</v>
      </c>
      <c r="J250" s="86">
        <v>821.11727085034181</v>
      </c>
      <c r="K250" s="86">
        <f t="shared" si="3"/>
        <v>42.345336401243117</v>
      </c>
      <c r="L250" s="94">
        <v>18</v>
      </c>
      <c r="M250" s="94">
        <v>18</v>
      </c>
      <c r="N250" s="15"/>
      <c r="O250" s="101">
        <v>765</v>
      </c>
      <c r="P250" s="49" t="s">
        <v>264</v>
      </c>
      <c r="Q250" s="87">
        <v>10274</v>
      </c>
      <c r="R250" s="110">
        <v>386.03880315814683</v>
      </c>
      <c r="S250" s="110">
        <v>177.00735033393158</v>
      </c>
      <c r="T250" s="110">
        <v>563.04615349207847</v>
      </c>
      <c r="U250" s="110">
        <v>105.51714079992639</v>
      </c>
      <c r="V250" s="110">
        <v>668.56329429200491</v>
      </c>
      <c r="W250" s="110">
        <v>110.20864015709377</v>
      </c>
      <c r="X250" s="110">
        <v>778.77193444909869</v>
      </c>
      <c r="Y250" s="110">
        <v>-2.0626387386517271</v>
      </c>
      <c r="Z250" s="110">
        <v>776.70929571044701</v>
      </c>
      <c r="AA250" s="94">
        <v>18</v>
      </c>
      <c r="AB250" s="94">
        <v>18</v>
      </c>
    </row>
    <row r="251" spans="1:28" s="9" customFormat="1" ht="16.5">
      <c r="A251" s="84">
        <v>768</v>
      </c>
      <c r="B251" s="85" t="s">
        <v>265</v>
      </c>
      <c r="C251" s="110">
        <v>2361</v>
      </c>
      <c r="D251" s="86">
        <v>787.65377255795329</v>
      </c>
      <c r="E251" s="86">
        <v>395.98964091552796</v>
      </c>
      <c r="F251" s="86">
        <v>1183.6434134734814</v>
      </c>
      <c r="G251" s="86">
        <v>205.18336007928704</v>
      </c>
      <c r="H251" s="86">
        <v>1388.8267735527684</v>
      </c>
      <c r="I251" s="86">
        <v>139.24438797119865</v>
      </c>
      <c r="J251" s="86">
        <v>1528.071161523967</v>
      </c>
      <c r="K251" s="86">
        <f t="shared" si="3"/>
        <v>34.309718153042922</v>
      </c>
      <c r="L251" s="94">
        <v>10</v>
      </c>
      <c r="M251" s="94">
        <v>10</v>
      </c>
      <c r="N251" s="15"/>
      <c r="O251" s="101">
        <v>768</v>
      </c>
      <c r="P251" s="49" t="s">
        <v>265</v>
      </c>
      <c r="Q251" s="87">
        <v>2368</v>
      </c>
      <c r="R251" s="110">
        <v>780.19182016491789</v>
      </c>
      <c r="S251" s="110">
        <v>381.06082885077598</v>
      </c>
      <c r="T251" s="110">
        <v>1161.2526490156938</v>
      </c>
      <c r="U251" s="110">
        <v>193.26440638403167</v>
      </c>
      <c r="V251" s="110">
        <v>1354.5170553997255</v>
      </c>
      <c r="W251" s="110">
        <v>139.24438797119865</v>
      </c>
      <c r="X251" s="110">
        <v>1493.7614433709241</v>
      </c>
      <c r="Y251" s="110">
        <v>26.545347368421062</v>
      </c>
      <c r="Z251" s="110">
        <v>1520.3067907393452</v>
      </c>
      <c r="AA251" s="94">
        <v>10</v>
      </c>
      <c r="AB251" s="94">
        <v>10</v>
      </c>
    </row>
    <row r="252" spans="1:28" s="9" customFormat="1" ht="16.5">
      <c r="A252" s="84">
        <v>777</v>
      </c>
      <c r="B252" s="85" t="s">
        <v>266</v>
      </c>
      <c r="C252" s="110">
        <v>7038</v>
      </c>
      <c r="D252" s="86">
        <v>612.22335200999123</v>
      </c>
      <c r="E252" s="86">
        <v>524.38876904288168</v>
      </c>
      <c r="F252" s="86">
        <v>1136.6121210528729</v>
      </c>
      <c r="G252" s="86">
        <v>159.03500938054938</v>
      </c>
      <c r="H252" s="86">
        <v>1295.6471304334223</v>
      </c>
      <c r="I252" s="86">
        <v>-47.122620062517761</v>
      </c>
      <c r="J252" s="86">
        <v>1248.5245103709044</v>
      </c>
      <c r="K252" s="86">
        <f t="shared" si="3"/>
        <v>56.949951492629907</v>
      </c>
      <c r="L252" s="94">
        <v>18</v>
      </c>
      <c r="M252" s="94">
        <v>18</v>
      </c>
      <c r="N252" s="15"/>
      <c r="O252" s="101">
        <v>777</v>
      </c>
      <c r="P252" s="49" t="s">
        <v>266</v>
      </c>
      <c r="Q252" s="87">
        <v>7172</v>
      </c>
      <c r="R252" s="110">
        <v>592.21252344424454</v>
      </c>
      <c r="S252" s="110">
        <v>501.62977148863052</v>
      </c>
      <c r="T252" s="110">
        <v>1093.8422949328751</v>
      </c>
      <c r="U252" s="110">
        <v>144.85488400791721</v>
      </c>
      <c r="V252" s="110">
        <v>1238.6971789407924</v>
      </c>
      <c r="W252" s="110">
        <v>-47.122620062517761</v>
      </c>
      <c r="X252" s="110">
        <v>1191.5745588782745</v>
      </c>
      <c r="Y252" s="110">
        <v>-0.75308505497488776</v>
      </c>
      <c r="Z252" s="110">
        <v>1190.8214738232996</v>
      </c>
      <c r="AA252" s="94">
        <v>18</v>
      </c>
      <c r="AB252" s="94">
        <v>18</v>
      </c>
    </row>
    <row r="253" spans="1:28" s="9" customFormat="1" ht="16.5">
      <c r="A253" s="84">
        <v>778</v>
      </c>
      <c r="B253" s="85" t="s">
        <v>267</v>
      </c>
      <c r="C253" s="110">
        <v>6632</v>
      </c>
      <c r="D253" s="86">
        <v>259.65143792080153</v>
      </c>
      <c r="E253" s="86">
        <v>289.00485981138706</v>
      </c>
      <c r="F253" s="86">
        <v>548.65629773218859</v>
      </c>
      <c r="G253" s="86">
        <v>138.25115315752197</v>
      </c>
      <c r="H253" s="86">
        <v>686.90745088971062</v>
      </c>
      <c r="I253" s="86">
        <v>10.35208082026538</v>
      </c>
      <c r="J253" s="86">
        <v>697.25953170997605</v>
      </c>
      <c r="K253" s="86">
        <f t="shared" si="3"/>
        <v>-97.801046874282861</v>
      </c>
      <c r="L253" s="94">
        <v>11</v>
      </c>
      <c r="M253" s="94">
        <v>11</v>
      </c>
      <c r="N253" s="15"/>
      <c r="O253" s="101">
        <v>778</v>
      </c>
      <c r="P253" s="49" t="s">
        <v>267</v>
      </c>
      <c r="Q253" s="87">
        <v>6708</v>
      </c>
      <c r="R253" s="110">
        <v>307.51320725084298</v>
      </c>
      <c r="S253" s="110">
        <v>350.95997872782647</v>
      </c>
      <c r="T253" s="110">
        <v>658.47318597866945</v>
      </c>
      <c r="U253" s="110">
        <v>126.235311785324</v>
      </c>
      <c r="V253" s="110">
        <v>784.70849776399348</v>
      </c>
      <c r="W253" s="110">
        <v>10.35208082026538</v>
      </c>
      <c r="X253" s="110">
        <v>795.06057858425891</v>
      </c>
      <c r="Y253" s="110">
        <v>21.620923922815322</v>
      </c>
      <c r="Z253" s="110">
        <v>816.68150250707424</v>
      </c>
      <c r="AA253" s="94">
        <v>11</v>
      </c>
      <c r="AB253" s="94">
        <v>11</v>
      </c>
    </row>
    <row r="254" spans="1:28" s="9" customFormat="1" ht="16.5">
      <c r="A254" s="84">
        <v>781</v>
      </c>
      <c r="B254" s="85" t="s">
        <v>268</v>
      </c>
      <c r="C254" s="110">
        <v>3428</v>
      </c>
      <c r="D254" s="86">
        <v>750.0275975305716</v>
      </c>
      <c r="E254" s="86">
        <v>280.66035681344744</v>
      </c>
      <c r="F254" s="86">
        <v>1030.6879543440191</v>
      </c>
      <c r="G254" s="86">
        <v>212.01039931781418</v>
      </c>
      <c r="H254" s="86">
        <v>1242.6983536618332</v>
      </c>
      <c r="I254" s="86">
        <v>-104.76633605600934</v>
      </c>
      <c r="J254" s="86">
        <v>1137.9320176058238</v>
      </c>
      <c r="K254" s="86">
        <f t="shared" si="3"/>
        <v>-7.1241552791079812</v>
      </c>
      <c r="L254" s="94">
        <v>7</v>
      </c>
      <c r="M254" s="94">
        <v>7</v>
      </c>
      <c r="N254" s="15"/>
      <c r="O254" s="101">
        <v>781</v>
      </c>
      <c r="P254" s="49" t="s">
        <v>268</v>
      </c>
      <c r="Q254" s="87">
        <v>3496</v>
      </c>
      <c r="R254" s="110">
        <v>805.87697923198095</v>
      </c>
      <c r="S254" s="110">
        <v>244.64491204285062</v>
      </c>
      <c r="T254" s="110">
        <v>1050.5218912748317</v>
      </c>
      <c r="U254" s="110">
        <v>199.30061766610953</v>
      </c>
      <c r="V254" s="110">
        <v>1249.8225089409411</v>
      </c>
      <c r="W254" s="110">
        <v>-104.76633605600934</v>
      </c>
      <c r="X254" s="110">
        <v>1145.0561728849318</v>
      </c>
      <c r="Y254" s="110">
        <v>-10.21065953196347</v>
      </c>
      <c r="Z254" s="110">
        <v>1134.8455133529683</v>
      </c>
      <c r="AA254" s="94">
        <v>7</v>
      </c>
      <c r="AB254" s="94">
        <v>7</v>
      </c>
    </row>
    <row r="255" spans="1:28" s="9" customFormat="1" ht="16.5">
      <c r="A255" s="84">
        <v>783</v>
      </c>
      <c r="B255" s="85" t="s">
        <v>269</v>
      </c>
      <c r="C255" s="110">
        <v>6256</v>
      </c>
      <c r="D255" s="86">
        <v>70.727743378625576</v>
      </c>
      <c r="E255" s="86">
        <v>255.23228906367308</v>
      </c>
      <c r="F255" s="86">
        <v>325.96003244229865</v>
      </c>
      <c r="G255" s="86">
        <v>137.38227668105426</v>
      </c>
      <c r="H255" s="86">
        <v>463.34230912335295</v>
      </c>
      <c r="I255" s="86">
        <v>-10.144341432225064</v>
      </c>
      <c r="J255" s="86">
        <v>453.19796769112787</v>
      </c>
      <c r="K255" s="86">
        <f t="shared" si="3"/>
        <v>25.437643993469237</v>
      </c>
      <c r="L255" s="94">
        <v>4</v>
      </c>
      <c r="M255" s="94">
        <v>4</v>
      </c>
      <c r="N255" s="15"/>
      <c r="O255" s="101">
        <v>783</v>
      </c>
      <c r="P255" s="49" t="s">
        <v>269</v>
      </c>
      <c r="Q255" s="87">
        <v>6377</v>
      </c>
      <c r="R255" s="110">
        <v>91.83681963519264</v>
      </c>
      <c r="S255" s="110">
        <v>220.05685304504377</v>
      </c>
      <c r="T255" s="110">
        <v>311.89367268023642</v>
      </c>
      <c r="U255" s="110">
        <v>126.01099244964728</v>
      </c>
      <c r="V255" s="110">
        <v>437.90466512988371</v>
      </c>
      <c r="W255" s="110">
        <v>-10.144341432225064</v>
      </c>
      <c r="X255" s="110">
        <v>427.76032369765863</v>
      </c>
      <c r="Y255" s="110">
        <v>-16.259748964013085</v>
      </c>
      <c r="Z255" s="110">
        <v>411.50057473364552</v>
      </c>
      <c r="AA255" s="94">
        <v>4</v>
      </c>
      <c r="AB255" s="94">
        <v>4</v>
      </c>
    </row>
    <row r="256" spans="1:28" s="9" customFormat="1" ht="16.5">
      <c r="A256" s="84">
        <v>785</v>
      </c>
      <c r="B256" s="85" t="s">
        <v>270</v>
      </c>
      <c r="C256" s="110">
        <v>2581</v>
      </c>
      <c r="D256" s="86">
        <v>1520.3957593435798</v>
      </c>
      <c r="E256" s="86">
        <v>490.87179206727421</v>
      </c>
      <c r="F256" s="86">
        <v>2011.2675514108541</v>
      </c>
      <c r="G256" s="86">
        <v>212.74164144642708</v>
      </c>
      <c r="H256" s="86">
        <v>2224.0091928572811</v>
      </c>
      <c r="I256" s="86">
        <v>24.728012398295235</v>
      </c>
      <c r="J256" s="86">
        <v>2248.7372052555761</v>
      </c>
      <c r="K256" s="86">
        <f t="shared" si="3"/>
        <v>-55.7357002496733</v>
      </c>
      <c r="L256" s="94">
        <v>17</v>
      </c>
      <c r="M256" s="94">
        <v>17</v>
      </c>
      <c r="N256" s="15"/>
      <c r="O256" s="101">
        <v>785</v>
      </c>
      <c r="P256" s="49" t="s">
        <v>270</v>
      </c>
      <c r="Q256" s="87">
        <v>2589</v>
      </c>
      <c r="R256" s="110">
        <v>1581.7573656273546</v>
      </c>
      <c r="S256" s="110">
        <v>496.83504879870731</v>
      </c>
      <c r="T256" s="110">
        <v>2078.5924144260621</v>
      </c>
      <c r="U256" s="110">
        <v>201.15247868089219</v>
      </c>
      <c r="V256" s="110">
        <v>2279.7448931069544</v>
      </c>
      <c r="W256" s="110">
        <v>24.728012398295235</v>
      </c>
      <c r="X256" s="110">
        <v>2304.4729055052494</v>
      </c>
      <c r="Y256" s="110">
        <v>19.416529131759329</v>
      </c>
      <c r="Z256" s="110">
        <v>2323.8894346370089</v>
      </c>
      <c r="AA256" s="94">
        <v>17</v>
      </c>
      <c r="AB256" s="94">
        <v>17</v>
      </c>
    </row>
    <row r="257" spans="1:28" s="9" customFormat="1" ht="16.5">
      <c r="A257" s="84">
        <v>790</v>
      </c>
      <c r="B257" s="85" t="s">
        <v>271</v>
      </c>
      <c r="C257" s="110">
        <v>23464</v>
      </c>
      <c r="D257" s="86">
        <v>246.21304398722722</v>
      </c>
      <c r="E257" s="86">
        <v>415.40952455027963</v>
      </c>
      <c r="F257" s="86">
        <v>661.62256853750682</v>
      </c>
      <c r="G257" s="86">
        <v>126.79742960972519</v>
      </c>
      <c r="H257" s="86">
        <v>788.41999814723204</v>
      </c>
      <c r="I257" s="86">
        <v>-63.600196045005113</v>
      </c>
      <c r="J257" s="86">
        <v>724.81980210222696</v>
      </c>
      <c r="K257" s="86">
        <f t="shared" si="3"/>
        <v>5.5260598426192473</v>
      </c>
      <c r="L257" s="94">
        <v>6</v>
      </c>
      <c r="M257" s="94">
        <v>6</v>
      </c>
      <c r="N257" s="15"/>
      <c r="O257" s="101">
        <v>790</v>
      </c>
      <c r="P257" s="49" t="s">
        <v>271</v>
      </c>
      <c r="Q257" s="87">
        <v>23515</v>
      </c>
      <c r="R257" s="110">
        <v>244.86156482101842</v>
      </c>
      <c r="S257" s="110">
        <v>420.54077995516741</v>
      </c>
      <c r="T257" s="110">
        <v>665.40234477618583</v>
      </c>
      <c r="U257" s="110">
        <v>117.49159352842698</v>
      </c>
      <c r="V257" s="110">
        <v>782.89393830461279</v>
      </c>
      <c r="W257" s="110">
        <v>-63.600196045005113</v>
      </c>
      <c r="X257" s="110">
        <v>719.29374225960771</v>
      </c>
      <c r="Y257" s="110">
        <v>7.1441840987612713</v>
      </c>
      <c r="Z257" s="110">
        <v>726.43792635836894</v>
      </c>
      <c r="AA257" s="94">
        <v>6</v>
      </c>
      <c r="AB257" s="94">
        <v>6</v>
      </c>
    </row>
    <row r="258" spans="1:28" s="9" customFormat="1" ht="16.5">
      <c r="A258" s="84">
        <v>791</v>
      </c>
      <c r="B258" s="85" t="s">
        <v>272</v>
      </c>
      <c r="C258" s="110">
        <v>4938</v>
      </c>
      <c r="D258" s="86">
        <v>782.6641333968862</v>
      </c>
      <c r="E258" s="86">
        <v>585.54703170928303</v>
      </c>
      <c r="F258" s="86">
        <v>1368.2111651061691</v>
      </c>
      <c r="G258" s="86">
        <v>208.10135519508029</v>
      </c>
      <c r="H258" s="86">
        <v>1576.3125203012494</v>
      </c>
      <c r="I258" s="86">
        <v>-18.821385176184691</v>
      </c>
      <c r="J258" s="86">
        <v>1557.4911351250646</v>
      </c>
      <c r="K258" s="86">
        <f t="shared" si="3"/>
        <v>-23.93518964642044</v>
      </c>
      <c r="L258" s="94">
        <v>17</v>
      </c>
      <c r="M258" s="94">
        <v>17</v>
      </c>
      <c r="N258" s="15"/>
      <c r="O258" s="101">
        <v>791</v>
      </c>
      <c r="P258" s="49" t="s">
        <v>272</v>
      </c>
      <c r="Q258" s="87">
        <v>4931</v>
      </c>
      <c r="R258" s="110">
        <v>810.68999968603077</v>
      </c>
      <c r="S258" s="110">
        <v>593.51334496647746</v>
      </c>
      <c r="T258" s="110">
        <v>1404.2033446525083</v>
      </c>
      <c r="U258" s="110">
        <v>196.04436529516138</v>
      </c>
      <c r="V258" s="110">
        <v>1600.2477099476698</v>
      </c>
      <c r="W258" s="110">
        <v>-18.821385176184691</v>
      </c>
      <c r="X258" s="110">
        <v>1581.426324771485</v>
      </c>
      <c r="Y258" s="110">
        <v>-43.140643169616226</v>
      </c>
      <c r="Z258" s="110">
        <v>1538.2856816018689</v>
      </c>
      <c r="AA258" s="94">
        <v>17</v>
      </c>
      <c r="AB258" s="94">
        <v>17</v>
      </c>
    </row>
    <row r="259" spans="1:28" s="9" customFormat="1" ht="16.5">
      <c r="A259" s="84">
        <v>831</v>
      </c>
      <c r="B259" s="85" t="s">
        <v>273</v>
      </c>
      <c r="C259" s="110">
        <v>4596</v>
      </c>
      <c r="D259" s="86">
        <v>503.4704485598898</v>
      </c>
      <c r="E259" s="86">
        <v>153.14251016149589</v>
      </c>
      <c r="F259" s="86">
        <v>656.61295872138567</v>
      </c>
      <c r="G259" s="86">
        <v>88.53718967379011</v>
      </c>
      <c r="H259" s="86">
        <v>745.15014839517573</v>
      </c>
      <c r="I259" s="86">
        <v>-222.01871192341167</v>
      </c>
      <c r="J259" s="86">
        <v>523.13143647176412</v>
      </c>
      <c r="K259" s="86">
        <f t="shared" si="3"/>
        <v>-54.87730326625865</v>
      </c>
      <c r="L259" s="94">
        <v>9</v>
      </c>
      <c r="M259" s="94">
        <v>9</v>
      </c>
      <c r="N259" s="15"/>
      <c r="O259" s="101">
        <v>831</v>
      </c>
      <c r="P259" s="49" t="s">
        <v>273</v>
      </c>
      <c r="Q259" s="87">
        <v>4625</v>
      </c>
      <c r="R259" s="110">
        <v>531.82602645112479</v>
      </c>
      <c r="S259" s="110">
        <v>185.81771154666686</v>
      </c>
      <c r="T259" s="110">
        <v>717.64373799779162</v>
      </c>
      <c r="U259" s="110">
        <v>82.383713663642894</v>
      </c>
      <c r="V259" s="110">
        <v>800.0274516614345</v>
      </c>
      <c r="W259" s="110">
        <v>-222.01871192341167</v>
      </c>
      <c r="X259" s="110">
        <v>578.00873973802277</v>
      </c>
      <c r="Y259" s="110">
        <v>-18.205528800175475</v>
      </c>
      <c r="Z259" s="110">
        <v>559.80321093784733</v>
      </c>
      <c r="AA259" s="94">
        <v>9</v>
      </c>
      <c r="AB259" s="94">
        <v>9</v>
      </c>
    </row>
    <row r="260" spans="1:28" s="9" customFormat="1" ht="16.5">
      <c r="A260" s="84">
        <v>832</v>
      </c>
      <c r="B260" s="85" t="s">
        <v>274</v>
      </c>
      <c r="C260" s="110">
        <v>3657</v>
      </c>
      <c r="D260" s="86">
        <v>1770.6341435393581</v>
      </c>
      <c r="E260" s="86">
        <v>550.65166547032834</v>
      </c>
      <c r="F260" s="86">
        <v>2321.2858090096865</v>
      </c>
      <c r="G260" s="86">
        <v>158.30284260885767</v>
      </c>
      <c r="H260" s="86">
        <v>2479.5886516185442</v>
      </c>
      <c r="I260" s="86">
        <v>-25.114301339896091</v>
      </c>
      <c r="J260" s="86">
        <v>2454.4743502786482</v>
      </c>
      <c r="K260" s="86">
        <f t="shared" si="3"/>
        <v>-37.968168607642383</v>
      </c>
      <c r="L260" s="94">
        <v>17</v>
      </c>
      <c r="M260" s="94">
        <v>17</v>
      </c>
      <c r="N260" s="15"/>
      <c r="O260" s="101">
        <v>832</v>
      </c>
      <c r="P260" s="49" t="s">
        <v>274</v>
      </c>
      <c r="Q260" s="87">
        <v>3731</v>
      </c>
      <c r="R260" s="110">
        <v>1837.9996353655722</v>
      </c>
      <c r="S260" s="110">
        <v>534.30752771935977</v>
      </c>
      <c r="T260" s="110">
        <v>2372.3071630849317</v>
      </c>
      <c r="U260" s="110">
        <v>145.24965714125497</v>
      </c>
      <c r="V260" s="110">
        <v>2517.5568202261866</v>
      </c>
      <c r="W260" s="110">
        <v>-25.114301339896091</v>
      </c>
      <c r="X260" s="110">
        <v>2492.4425188862906</v>
      </c>
      <c r="Y260" s="110">
        <v>-4.9447215686274522</v>
      </c>
      <c r="Z260" s="110">
        <v>2487.4977973176633</v>
      </c>
      <c r="AA260" s="94">
        <v>17</v>
      </c>
      <c r="AB260" s="94">
        <v>17</v>
      </c>
    </row>
    <row r="261" spans="1:28" s="9" customFormat="1" ht="16.5">
      <c r="A261" s="84">
        <v>833</v>
      </c>
      <c r="B261" s="85" t="s">
        <v>275</v>
      </c>
      <c r="C261" s="110">
        <v>1692</v>
      </c>
      <c r="D261" s="86">
        <v>821.74659717669431</v>
      </c>
      <c r="E261" s="86">
        <v>270.95108933723748</v>
      </c>
      <c r="F261" s="86">
        <v>1092.6976865139318</v>
      </c>
      <c r="G261" s="86">
        <v>159.94224233036149</v>
      </c>
      <c r="H261" s="86">
        <v>1252.6399288442933</v>
      </c>
      <c r="I261" s="86">
        <v>-250.23286052009456</v>
      </c>
      <c r="J261" s="86">
        <v>1002.4070683241987</v>
      </c>
      <c r="K261" s="86">
        <f t="shared" si="3"/>
        <v>10.825306173618401</v>
      </c>
      <c r="L261" s="94">
        <v>2</v>
      </c>
      <c r="M261" s="94">
        <v>2</v>
      </c>
      <c r="N261" s="15"/>
      <c r="O261" s="101">
        <v>833</v>
      </c>
      <c r="P261" s="49" t="s">
        <v>275</v>
      </c>
      <c r="Q261" s="87">
        <v>1705</v>
      </c>
      <c r="R261" s="110">
        <v>845.15292518516958</v>
      </c>
      <c r="S261" s="110">
        <v>245.03359772255217</v>
      </c>
      <c r="T261" s="110">
        <v>1090.1865229077218</v>
      </c>
      <c r="U261" s="110">
        <v>151.62809976295318</v>
      </c>
      <c r="V261" s="110">
        <v>1241.8146226706749</v>
      </c>
      <c r="W261" s="110">
        <v>-250.23286052009456</v>
      </c>
      <c r="X261" s="110">
        <v>991.58176215058029</v>
      </c>
      <c r="Y261" s="110">
        <v>143.53874630396217</v>
      </c>
      <c r="Z261" s="110">
        <v>1135.1205084545425</v>
      </c>
      <c r="AA261" s="94">
        <v>2</v>
      </c>
      <c r="AB261" s="94">
        <v>2</v>
      </c>
    </row>
    <row r="262" spans="1:28" s="9" customFormat="1" ht="16.5">
      <c r="A262" s="84">
        <v>834</v>
      </c>
      <c r="B262" s="85" t="s">
        <v>276</v>
      </c>
      <c r="C262" s="110">
        <v>5832</v>
      </c>
      <c r="D262" s="86">
        <v>619.10549634134759</v>
      </c>
      <c r="E262" s="86">
        <v>279.54745160335978</v>
      </c>
      <c r="F262" s="86">
        <v>898.65294794470742</v>
      </c>
      <c r="G262" s="86">
        <v>129.25035923217632</v>
      </c>
      <c r="H262" s="86">
        <v>1027.9033071768838</v>
      </c>
      <c r="I262" s="86">
        <v>-249.41700960219478</v>
      </c>
      <c r="J262" s="86">
        <v>778.48629757468905</v>
      </c>
      <c r="K262" s="86">
        <f t="shared" si="3"/>
        <v>-6.3082351887319419</v>
      </c>
      <c r="L262" s="94">
        <v>5</v>
      </c>
      <c r="M262" s="94">
        <v>5</v>
      </c>
      <c r="N262" s="15"/>
      <c r="O262" s="101">
        <v>834</v>
      </c>
      <c r="P262" s="49" t="s">
        <v>276</v>
      </c>
      <c r="Q262" s="87">
        <v>5844</v>
      </c>
      <c r="R262" s="110">
        <v>619.74898407424519</v>
      </c>
      <c r="S262" s="110">
        <v>293.22898585523029</v>
      </c>
      <c r="T262" s="110">
        <v>912.97796992947542</v>
      </c>
      <c r="U262" s="110">
        <v>121.23357243614028</v>
      </c>
      <c r="V262" s="110">
        <v>1034.2115423656157</v>
      </c>
      <c r="W262" s="110">
        <v>-249.41700960219478</v>
      </c>
      <c r="X262" s="110">
        <v>784.79453276342099</v>
      </c>
      <c r="Y262" s="110">
        <v>-74.415105307025016</v>
      </c>
      <c r="Z262" s="110">
        <v>710.379427456396</v>
      </c>
      <c r="AA262" s="94">
        <v>5</v>
      </c>
      <c r="AB262" s="94">
        <v>5</v>
      </c>
    </row>
    <row r="263" spans="1:28" s="9" customFormat="1" ht="16.5">
      <c r="A263" s="84">
        <v>837</v>
      </c>
      <c r="B263" s="85" t="s">
        <v>277</v>
      </c>
      <c r="C263" s="110">
        <v>260180</v>
      </c>
      <c r="D263" s="86">
        <v>73.671626101663406</v>
      </c>
      <c r="E263" s="86">
        <v>-6.1498069599881218</v>
      </c>
      <c r="F263" s="86">
        <v>67.52181914167528</v>
      </c>
      <c r="G263" s="86">
        <v>104.58854131900212</v>
      </c>
      <c r="H263" s="86">
        <v>172.11036046067738</v>
      </c>
      <c r="I263" s="86">
        <v>334.23904604504571</v>
      </c>
      <c r="J263" s="86">
        <v>506.3494065057231</v>
      </c>
      <c r="K263" s="86">
        <f t="shared" si="3"/>
        <v>27.620506515690124</v>
      </c>
      <c r="L263" s="94">
        <v>6</v>
      </c>
      <c r="M263" s="94">
        <v>6</v>
      </c>
      <c r="N263" s="15"/>
      <c r="O263" s="101">
        <v>837</v>
      </c>
      <c r="P263" s="49" t="s">
        <v>277</v>
      </c>
      <c r="Q263" s="87">
        <v>255050</v>
      </c>
      <c r="R263" s="110">
        <v>44.498074528109591</v>
      </c>
      <c r="S263" s="110">
        <v>-0.63307936774063112</v>
      </c>
      <c r="T263" s="110">
        <v>43.864995160368963</v>
      </c>
      <c r="U263" s="110">
        <v>100.62485878461831</v>
      </c>
      <c r="V263" s="110">
        <v>144.48985394498726</v>
      </c>
      <c r="W263" s="110">
        <v>334.23904604504571</v>
      </c>
      <c r="X263" s="110">
        <v>478.72889999003297</v>
      </c>
      <c r="Y263" s="110">
        <v>-50.69790838616268</v>
      </c>
      <c r="Z263" s="110">
        <v>428.03099160387029</v>
      </c>
      <c r="AA263" s="94">
        <v>6</v>
      </c>
      <c r="AB263" s="94">
        <v>6</v>
      </c>
    </row>
    <row r="264" spans="1:28" s="9" customFormat="1" ht="16.5">
      <c r="A264" s="84">
        <v>844</v>
      </c>
      <c r="B264" s="85" t="s">
        <v>278</v>
      </c>
      <c r="C264" s="110">
        <v>1388</v>
      </c>
      <c r="D264" s="86">
        <v>207.38933330714272</v>
      </c>
      <c r="E264" s="86">
        <v>542.33348046012577</v>
      </c>
      <c r="F264" s="86">
        <v>749.72281376726846</v>
      </c>
      <c r="G264" s="86">
        <v>201.84017878787569</v>
      </c>
      <c r="H264" s="86">
        <v>951.56299255514409</v>
      </c>
      <c r="I264" s="86">
        <v>-229.27521613832852</v>
      </c>
      <c r="J264" s="86">
        <v>722.28777641681563</v>
      </c>
      <c r="K264" s="86">
        <f t="shared" si="3"/>
        <v>105.7800442667326</v>
      </c>
      <c r="L264" s="94">
        <v>11</v>
      </c>
      <c r="M264" s="94">
        <v>11</v>
      </c>
      <c r="N264" s="15"/>
      <c r="O264" s="101">
        <v>844</v>
      </c>
      <c r="P264" s="49" t="s">
        <v>278</v>
      </c>
      <c r="Q264" s="87">
        <v>1412</v>
      </c>
      <c r="R264" s="110">
        <v>92.859862528319184</v>
      </c>
      <c r="S264" s="110">
        <v>567.10031603658172</v>
      </c>
      <c r="T264" s="110">
        <v>659.96017856490084</v>
      </c>
      <c r="U264" s="110">
        <v>185.82276972351079</v>
      </c>
      <c r="V264" s="110">
        <v>845.7829482884116</v>
      </c>
      <c r="W264" s="110">
        <v>-229.27521613832852</v>
      </c>
      <c r="X264" s="110">
        <v>616.50773215008303</v>
      </c>
      <c r="Y264" s="110">
        <v>-25.156828591256076</v>
      </c>
      <c r="Z264" s="110">
        <v>591.35090355882699</v>
      </c>
      <c r="AA264" s="94">
        <v>11</v>
      </c>
      <c r="AB264" s="94">
        <v>11</v>
      </c>
    </row>
    <row r="265" spans="1:28" s="9" customFormat="1" ht="16.5">
      <c r="A265" s="84">
        <v>845</v>
      </c>
      <c r="B265" s="85" t="s">
        <v>279</v>
      </c>
      <c r="C265" s="110">
        <v>2826</v>
      </c>
      <c r="D265" s="86">
        <v>943.49554158484489</v>
      </c>
      <c r="E265" s="86">
        <v>376.24053165721426</v>
      </c>
      <c r="F265" s="86">
        <v>1319.7360732420591</v>
      </c>
      <c r="G265" s="86">
        <v>173.72535936307452</v>
      </c>
      <c r="H265" s="86">
        <v>1493.4614326051337</v>
      </c>
      <c r="I265" s="86">
        <v>-7.4830148619957537</v>
      </c>
      <c r="J265" s="86">
        <v>1485.9784177431379</v>
      </c>
      <c r="K265" s="86">
        <f t="shared" si="3"/>
        <v>-21.753920080813259</v>
      </c>
      <c r="L265" s="94">
        <v>19</v>
      </c>
      <c r="M265" s="94">
        <v>19</v>
      </c>
      <c r="N265" s="15"/>
      <c r="O265" s="101">
        <v>845</v>
      </c>
      <c r="P265" s="49" t="s">
        <v>279</v>
      </c>
      <c r="Q265" s="87">
        <v>2831</v>
      </c>
      <c r="R265" s="110">
        <v>937.40803098784272</v>
      </c>
      <c r="S265" s="110">
        <v>412.46912698698094</v>
      </c>
      <c r="T265" s="110">
        <v>1349.8771579748236</v>
      </c>
      <c r="U265" s="110">
        <v>165.33819471112341</v>
      </c>
      <c r="V265" s="110">
        <v>1515.215352685947</v>
      </c>
      <c r="W265" s="110">
        <v>-7.4830148619957537</v>
      </c>
      <c r="X265" s="110">
        <v>1507.7323378239512</v>
      </c>
      <c r="Y265" s="110">
        <v>-4.9546524624519757</v>
      </c>
      <c r="Z265" s="110">
        <v>1502.7776853614992</v>
      </c>
      <c r="AA265" s="94">
        <v>19</v>
      </c>
      <c r="AB265" s="94">
        <v>19</v>
      </c>
    </row>
    <row r="266" spans="1:28" s="9" customFormat="1" ht="16.5">
      <c r="A266" s="84">
        <v>846</v>
      </c>
      <c r="B266" s="85" t="s">
        <v>280</v>
      </c>
      <c r="C266" s="110">
        <v>4662</v>
      </c>
      <c r="D266" s="86">
        <v>536.48379679894788</v>
      </c>
      <c r="E266" s="86">
        <v>638.63825470020674</v>
      </c>
      <c r="F266" s="86">
        <v>1175.1220514991546</v>
      </c>
      <c r="G266" s="86">
        <v>182.65461216426249</v>
      </c>
      <c r="H266" s="86">
        <v>1357.7766636634171</v>
      </c>
      <c r="I266" s="86">
        <v>-74.423423423423429</v>
      </c>
      <c r="J266" s="86">
        <v>1283.3532402399937</v>
      </c>
      <c r="K266" s="86">
        <f t="shared" si="3"/>
        <v>-8.5718818558707426</v>
      </c>
      <c r="L266" s="94">
        <v>14</v>
      </c>
      <c r="M266" s="94">
        <v>14</v>
      </c>
      <c r="N266" s="15"/>
      <c r="O266" s="101">
        <v>846</v>
      </c>
      <c r="P266" s="49" t="s">
        <v>280</v>
      </c>
      <c r="Q266" s="87">
        <v>4758</v>
      </c>
      <c r="R266" s="110">
        <v>595.34217769107102</v>
      </c>
      <c r="S266" s="110">
        <v>604.65467226981673</v>
      </c>
      <c r="T266" s="110">
        <v>1199.9968499608876</v>
      </c>
      <c r="U266" s="110">
        <v>166.35169555840031</v>
      </c>
      <c r="V266" s="110">
        <v>1366.3485455192879</v>
      </c>
      <c r="W266" s="110">
        <v>-74.423423423423429</v>
      </c>
      <c r="X266" s="110">
        <v>1291.9251220958645</v>
      </c>
      <c r="Y266" s="110">
        <v>7.8125736322501043</v>
      </c>
      <c r="Z266" s="110">
        <v>1299.7376957281147</v>
      </c>
      <c r="AA266" s="94">
        <v>14</v>
      </c>
      <c r="AB266" s="94">
        <v>14</v>
      </c>
    </row>
    <row r="267" spans="1:28" s="9" customFormat="1" ht="16.5">
      <c r="A267" s="84">
        <v>848</v>
      </c>
      <c r="B267" s="85" t="s">
        <v>281</v>
      </c>
      <c r="C267" s="110">
        <v>3976</v>
      </c>
      <c r="D267" s="86">
        <v>468.97184072780311</v>
      </c>
      <c r="E267" s="86">
        <v>663.04905675745738</v>
      </c>
      <c r="F267" s="86">
        <v>1132.0208974852605</v>
      </c>
      <c r="G267" s="86">
        <v>193.59806406716828</v>
      </c>
      <c r="H267" s="86">
        <v>1325.6189615524288</v>
      </c>
      <c r="I267" s="86">
        <v>187.94064386317908</v>
      </c>
      <c r="J267" s="86">
        <v>1513.5596054156078</v>
      </c>
      <c r="K267" s="86">
        <f t="shared" ref="K267:K302" si="4">J267-X267</f>
        <v>-31.638082159302257</v>
      </c>
      <c r="L267" s="94">
        <v>12</v>
      </c>
      <c r="M267" s="94">
        <v>12</v>
      </c>
      <c r="N267" s="15"/>
      <c r="O267" s="101">
        <v>848</v>
      </c>
      <c r="P267" s="49" t="s">
        <v>281</v>
      </c>
      <c r="Q267" s="87">
        <v>4066</v>
      </c>
      <c r="R267" s="110">
        <v>532.49816162466038</v>
      </c>
      <c r="S267" s="110">
        <v>647.11617027369948</v>
      </c>
      <c r="T267" s="110">
        <v>1179.61433189836</v>
      </c>
      <c r="U267" s="110">
        <v>177.64271181337097</v>
      </c>
      <c r="V267" s="110">
        <v>1357.2570437117311</v>
      </c>
      <c r="W267" s="110">
        <v>187.94064386317908</v>
      </c>
      <c r="X267" s="110">
        <v>1545.1976875749101</v>
      </c>
      <c r="Y267" s="110">
        <v>-0.39782127403846412</v>
      </c>
      <c r="Z267" s="110">
        <v>1544.7998663008716</v>
      </c>
      <c r="AA267" s="94">
        <v>12</v>
      </c>
      <c r="AB267" s="94">
        <v>12</v>
      </c>
    </row>
    <row r="268" spans="1:28" s="9" customFormat="1" ht="16.5">
      <c r="A268" s="84">
        <v>849</v>
      </c>
      <c r="B268" s="85" t="s">
        <v>282</v>
      </c>
      <c r="C268" s="110">
        <v>2799</v>
      </c>
      <c r="D268" s="86">
        <v>971.83716286411561</v>
      </c>
      <c r="E268" s="86">
        <v>655.85865113800514</v>
      </c>
      <c r="F268" s="86">
        <v>1627.6958140021206</v>
      </c>
      <c r="G268" s="86">
        <v>189.52526426360663</v>
      </c>
      <c r="H268" s="86">
        <v>1817.2210782657273</v>
      </c>
      <c r="I268" s="86">
        <v>121.63701321900679</v>
      </c>
      <c r="J268" s="86">
        <v>1938.8580914847341</v>
      </c>
      <c r="K268" s="86">
        <f t="shared" si="4"/>
        <v>37.291505083586344</v>
      </c>
      <c r="L268" s="94">
        <v>16</v>
      </c>
      <c r="M268" s="94">
        <v>16</v>
      </c>
      <c r="N268" s="15"/>
      <c r="O268" s="101">
        <v>849</v>
      </c>
      <c r="P268" s="49" t="s">
        <v>282</v>
      </c>
      <c r="Q268" s="87">
        <v>2849</v>
      </c>
      <c r="R268" s="110">
        <v>964.92047972795763</v>
      </c>
      <c r="S268" s="110">
        <v>639.28057893519724</v>
      </c>
      <c r="T268" s="110">
        <v>1604.201058663155</v>
      </c>
      <c r="U268" s="110">
        <v>175.72851451898603</v>
      </c>
      <c r="V268" s="110">
        <v>1779.929573182141</v>
      </c>
      <c r="W268" s="110">
        <v>121.63701321900679</v>
      </c>
      <c r="X268" s="110">
        <v>1901.5665864011478</v>
      </c>
      <c r="Y268" s="110">
        <v>100.49661143644508</v>
      </c>
      <c r="Z268" s="110">
        <v>2002.063197837593</v>
      </c>
      <c r="AA268" s="94">
        <v>16</v>
      </c>
      <c r="AB268" s="94">
        <v>16</v>
      </c>
    </row>
    <row r="269" spans="1:28" s="9" customFormat="1" ht="16.5">
      <c r="A269" s="84">
        <v>850</v>
      </c>
      <c r="B269" s="85" t="s">
        <v>283</v>
      </c>
      <c r="C269" s="110">
        <v>2349</v>
      </c>
      <c r="D269" s="86">
        <v>811.76999684809186</v>
      </c>
      <c r="E269" s="86">
        <v>422.06049123026747</v>
      </c>
      <c r="F269" s="86">
        <v>1233.8304880783594</v>
      </c>
      <c r="G269" s="86">
        <v>106.48669682834675</v>
      </c>
      <c r="H269" s="86">
        <v>1340.3171849067062</v>
      </c>
      <c r="I269" s="86">
        <v>-175.10940825883355</v>
      </c>
      <c r="J269" s="86">
        <v>1165.2077766478726</v>
      </c>
      <c r="K269" s="86">
        <f t="shared" si="4"/>
        <v>28.116581456557697</v>
      </c>
      <c r="L269" s="94">
        <v>13</v>
      </c>
      <c r="M269" s="94">
        <v>13</v>
      </c>
      <c r="N269" s="15"/>
      <c r="O269" s="101">
        <v>850</v>
      </c>
      <c r="P269" s="49" t="s">
        <v>283</v>
      </c>
      <c r="Q269" s="87">
        <v>2368</v>
      </c>
      <c r="R269" s="110">
        <v>766.95112499292145</v>
      </c>
      <c r="S269" s="110">
        <v>447.10676242349587</v>
      </c>
      <c r="T269" s="110">
        <v>1214.0578874164173</v>
      </c>
      <c r="U269" s="110">
        <v>98.142716033731091</v>
      </c>
      <c r="V269" s="110">
        <v>1312.2006034501485</v>
      </c>
      <c r="W269" s="110">
        <v>-175.10940825883355</v>
      </c>
      <c r="X269" s="110">
        <v>1137.0911951913149</v>
      </c>
      <c r="Y269" s="110">
        <v>96.486396136269235</v>
      </c>
      <c r="Z269" s="110">
        <v>1233.5775913275841</v>
      </c>
      <c r="AA269" s="94">
        <v>13</v>
      </c>
      <c r="AB269" s="94">
        <v>13</v>
      </c>
    </row>
    <row r="270" spans="1:28" s="9" customFormat="1" ht="16.5">
      <c r="A270" s="84">
        <v>851</v>
      </c>
      <c r="B270" s="85" t="s">
        <v>284</v>
      </c>
      <c r="C270" s="110">
        <v>20959</v>
      </c>
      <c r="D270" s="86">
        <v>181.9805368834898</v>
      </c>
      <c r="E270" s="86">
        <v>185.012417486472</v>
      </c>
      <c r="F270" s="86">
        <v>366.99295436996181</v>
      </c>
      <c r="G270" s="86">
        <v>93.523155199087853</v>
      </c>
      <c r="H270" s="86">
        <v>460.51610956904966</v>
      </c>
      <c r="I270" s="86">
        <v>-7.6125292237225057</v>
      </c>
      <c r="J270" s="86">
        <v>452.90358034532716</v>
      </c>
      <c r="K270" s="86">
        <f t="shared" si="4"/>
        <v>-90.269923004972441</v>
      </c>
      <c r="L270" s="94">
        <v>19</v>
      </c>
      <c r="M270" s="94">
        <v>19</v>
      </c>
      <c r="N270" s="15"/>
      <c r="O270" s="101">
        <v>851</v>
      </c>
      <c r="P270" s="49" t="s">
        <v>284</v>
      </c>
      <c r="Q270" s="87">
        <v>21018</v>
      </c>
      <c r="R270" s="110">
        <v>168.48841036190228</v>
      </c>
      <c r="S270" s="110">
        <v>295.40850364696848</v>
      </c>
      <c r="T270" s="110">
        <v>463.89691400887079</v>
      </c>
      <c r="U270" s="110">
        <v>86.889118565151264</v>
      </c>
      <c r="V270" s="110">
        <v>550.7860325740221</v>
      </c>
      <c r="W270" s="110">
        <v>-7.6125292237225057</v>
      </c>
      <c r="X270" s="110">
        <v>543.1735033502996</v>
      </c>
      <c r="Y270" s="110">
        <v>-5.9638555424694975</v>
      </c>
      <c r="Z270" s="110">
        <v>537.20964780783015</v>
      </c>
      <c r="AA270" s="94">
        <v>19</v>
      </c>
      <c r="AB270" s="94">
        <v>19</v>
      </c>
    </row>
    <row r="271" spans="1:28" s="9" customFormat="1" ht="16.5">
      <c r="A271" s="84">
        <v>853</v>
      </c>
      <c r="B271" s="85" t="s">
        <v>285</v>
      </c>
      <c r="C271" s="110">
        <v>206073</v>
      </c>
      <c r="D271" s="86">
        <v>211.91731178796218</v>
      </c>
      <c r="E271" s="86">
        <v>-11.250357317887451</v>
      </c>
      <c r="F271" s="86">
        <v>200.66695447007473</v>
      </c>
      <c r="G271" s="86">
        <v>125.85501985609025</v>
      </c>
      <c r="H271" s="86">
        <v>326.52197432616498</v>
      </c>
      <c r="I271" s="86">
        <v>236.96296943316204</v>
      </c>
      <c r="J271" s="86">
        <v>563.48494375932705</v>
      </c>
      <c r="K271" s="86">
        <f t="shared" si="4"/>
        <v>43.73953491382656</v>
      </c>
      <c r="L271" s="94">
        <v>2</v>
      </c>
      <c r="M271" s="94">
        <v>2</v>
      </c>
      <c r="N271" s="15"/>
      <c r="O271" s="101">
        <v>853</v>
      </c>
      <c r="P271" s="49" t="s">
        <v>285</v>
      </c>
      <c r="Q271" s="87">
        <v>201863</v>
      </c>
      <c r="R271" s="110">
        <v>171.7345471511799</v>
      </c>
      <c r="S271" s="110">
        <v>-10.975723003671545</v>
      </c>
      <c r="T271" s="110">
        <v>160.75882414750836</v>
      </c>
      <c r="U271" s="110">
        <v>122.02361526483007</v>
      </c>
      <c r="V271" s="110">
        <v>282.78243941233842</v>
      </c>
      <c r="W271" s="110">
        <v>236.96296943316204</v>
      </c>
      <c r="X271" s="110">
        <v>519.74540884550049</v>
      </c>
      <c r="Y271" s="110">
        <v>-14.439644511167266</v>
      </c>
      <c r="Z271" s="110">
        <v>505.30576433433322</v>
      </c>
      <c r="AA271" s="94">
        <v>2</v>
      </c>
      <c r="AB271" s="94">
        <v>2</v>
      </c>
    </row>
    <row r="272" spans="1:28" s="9" customFormat="1" ht="16.5">
      <c r="A272" s="84">
        <v>854</v>
      </c>
      <c r="B272" s="85" t="s">
        <v>286</v>
      </c>
      <c r="C272" s="110">
        <v>3191</v>
      </c>
      <c r="D272" s="86">
        <v>387.65021041757126</v>
      </c>
      <c r="E272" s="86">
        <v>386.39685860589429</v>
      </c>
      <c r="F272" s="86">
        <v>774.04706902346561</v>
      </c>
      <c r="G272" s="86">
        <v>148.43507418594362</v>
      </c>
      <c r="H272" s="86">
        <v>922.48214320940929</v>
      </c>
      <c r="I272" s="86">
        <v>-3.0899404575368221</v>
      </c>
      <c r="J272" s="86">
        <v>919.39220275187245</v>
      </c>
      <c r="K272" s="86">
        <f t="shared" si="4"/>
        <v>-3.3603334923270722</v>
      </c>
      <c r="L272" s="94">
        <v>19</v>
      </c>
      <c r="M272" s="94">
        <v>19</v>
      </c>
      <c r="N272" s="15"/>
      <c r="O272" s="101">
        <v>854</v>
      </c>
      <c r="P272" s="49" t="s">
        <v>286</v>
      </c>
      <c r="Q272" s="87">
        <v>3253</v>
      </c>
      <c r="R272" s="110">
        <v>347.04313537430386</v>
      </c>
      <c r="S272" s="110">
        <v>442.98909048469312</v>
      </c>
      <c r="T272" s="110">
        <v>790.03222585899698</v>
      </c>
      <c r="U272" s="110">
        <v>135.81025084273938</v>
      </c>
      <c r="V272" s="110">
        <v>925.84247670173636</v>
      </c>
      <c r="W272" s="110">
        <v>-3.0899404575368221</v>
      </c>
      <c r="X272" s="110">
        <v>922.75253624419952</v>
      </c>
      <c r="Y272" s="110">
        <v>-11.934522072348251</v>
      </c>
      <c r="Z272" s="110">
        <v>910.81801417185125</v>
      </c>
      <c r="AA272" s="94">
        <v>19</v>
      </c>
      <c r="AB272" s="94">
        <v>19</v>
      </c>
    </row>
    <row r="273" spans="1:28" s="9" customFormat="1" ht="16.5">
      <c r="A273" s="84">
        <v>857</v>
      </c>
      <c r="B273" s="85" t="s">
        <v>287</v>
      </c>
      <c r="C273" s="110">
        <v>2311</v>
      </c>
      <c r="D273" s="86">
        <v>-704.9304813532375</v>
      </c>
      <c r="E273" s="86">
        <v>466.70604401379808</v>
      </c>
      <c r="F273" s="86">
        <v>-238.22443733943942</v>
      </c>
      <c r="G273" s="86">
        <v>180.19350586660966</v>
      </c>
      <c r="H273" s="86">
        <v>-58.030931472829764</v>
      </c>
      <c r="I273" s="86">
        <v>60.131977498918218</v>
      </c>
      <c r="J273" s="86">
        <v>2.1010460260884543</v>
      </c>
      <c r="K273" s="86">
        <f t="shared" si="4"/>
        <v>-84.562985198091297</v>
      </c>
      <c r="L273" s="94">
        <v>11</v>
      </c>
      <c r="M273" s="94">
        <v>11</v>
      </c>
      <c r="N273" s="15"/>
      <c r="O273" s="101">
        <v>857</v>
      </c>
      <c r="P273" s="49" t="s">
        <v>287</v>
      </c>
      <c r="Q273" s="87">
        <v>2313</v>
      </c>
      <c r="R273" s="110">
        <v>-684.65139149532001</v>
      </c>
      <c r="S273" s="110">
        <v>543.86761142891316</v>
      </c>
      <c r="T273" s="110">
        <v>-140.78378006640685</v>
      </c>
      <c r="U273" s="110">
        <v>167.31583379166838</v>
      </c>
      <c r="V273" s="110">
        <v>26.532053725261534</v>
      </c>
      <c r="W273" s="110">
        <v>60.131977498918218</v>
      </c>
      <c r="X273" s="110">
        <v>86.664031224179752</v>
      </c>
      <c r="Y273" s="110">
        <v>338.76261131996665</v>
      </c>
      <c r="Z273" s="110">
        <v>425.42664254414638</v>
      </c>
      <c r="AA273" s="94">
        <v>11</v>
      </c>
      <c r="AB273" s="94">
        <v>11</v>
      </c>
    </row>
    <row r="274" spans="1:28" s="9" customFormat="1" ht="16.5">
      <c r="A274" s="84">
        <v>858</v>
      </c>
      <c r="B274" s="85" t="s">
        <v>288</v>
      </c>
      <c r="C274" s="110">
        <v>42225</v>
      </c>
      <c r="D274" s="86">
        <v>765.19778337463185</v>
      </c>
      <c r="E274" s="86">
        <v>-19.713808106913497</v>
      </c>
      <c r="F274" s="86">
        <v>745.48397526771839</v>
      </c>
      <c r="G274" s="86">
        <v>54.40065069415207</v>
      </c>
      <c r="H274" s="86">
        <v>799.88462596187048</v>
      </c>
      <c r="I274" s="86">
        <v>-64.060840734162227</v>
      </c>
      <c r="J274" s="86">
        <v>735.8237852277083</v>
      </c>
      <c r="K274" s="86">
        <f t="shared" si="4"/>
        <v>-30.828801717399642</v>
      </c>
      <c r="L274" s="94">
        <v>1</v>
      </c>
      <c r="M274" s="95">
        <v>35</v>
      </c>
      <c r="N274" s="15"/>
      <c r="O274" s="101">
        <v>858</v>
      </c>
      <c r="P274" s="49" t="s">
        <v>288</v>
      </c>
      <c r="Q274" s="87">
        <v>41338</v>
      </c>
      <c r="R274" s="110">
        <v>797.50986663988419</v>
      </c>
      <c r="S274" s="110">
        <v>-21.907173211342297</v>
      </c>
      <c r="T274" s="110">
        <v>775.6026934285419</v>
      </c>
      <c r="U274" s="110">
        <v>55.110734250728257</v>
      </c>
      <c r="V274" s="110">
        <v>830.71342767927013</v>
      </c>
      <c r="W274" s="110">
        <v>-64.060840734162227</v>
      </c>
      <c r="X274" s="110">
        <v>766.65258694510794</v>
      </c>
      <c r="Y274" s="110">
        <v>61.368883646246047</v>
      </c>
      <c r="Z274" s="110">
        <v>828.02147059135405</v>
      </c>
      <c r="AA274" s="94">
        <v>1</v>
      </c>
      <c r="AB274" s="95">
        <v>35</v>
      </c>
    </row>
    <row r="275" spans="1:28" s="9" customFormat="1" ht="16.5">
      <c r="A275" s="84">
        <v>859</v>
      </c>
      <c r="B275" s="85" t="s">
        <v>289</v>
      </c>
      <c r="C275" s="110">
        <v>6501</v>
      </c>
      <c r="D275" s="86">
        <v>1049.0718994246338</v>
      </c>
      <c r="E275" s="86">
        <v>773.76121422977405</v>
      </c>
      <c r="F275" s="86">
        <v>1822.833113654408</v>
      </c>
      <c r="G275" s="86">
        <v>69.59580827538521</v>
      </c>
      <c r="H275" s="86">
        <v>1892.4289219297932</v>
      </c>
      <c r="I275" s="86">
        <v>-142.45623750192277</v>
      </c>
      <c r="J275" s="86">
        <v>1749.9726844278705</v>
      </c>
      <c r="K275" s="86">
        <f t="shared" si="4"/>
        <v>-23.179827780195183</v>
      </c>
      <c r="L275" s="94">
        <v>17</v>
      </c>
      <c r="M275" s="94">
        <v>17</v>
      </c>
      <c r="N275" s="15"/>
      <c r="O275" s="101">
        <v>859</v>
      </c>
      <c r="P275" s="49" t="s">
        <v>289</v>
      </c>
      <c r="Q275" s="87">
        <v>6525</v>
      </c>
      <c r="R275" s="110">
        <v>1116.6269244971115</v>
      </c>
      <c r="S275" s="110">
        <v>735.92884023928298</v>
      </c>
      <c r="T275" s="110">
        <v>1852.5557647363944</v>
      </c>
      <c r="U275" s="110">
        <v>63.052984973593965</v>
      </c>
      <c r="V275" s="110">
        <v>1915.6087497099884</v>
      </c>
      <c r="W275" s="110">
        <v>-142.45623750192277</v>
      </c>
      <c r="X275" s="110">
        <v>1773.1525122080657</v>
      </c>
      <c r="Y275" s="110">
        <v>6.9991508991161178</v>
      </c>
      <c r="Z275" s="110">
        <v>1780.1516631071818</v>
      </c>
      <c r="AA275" s="94">
        <v>17</v>
      </c>
      <c r="AB275" s="94">
        <v>17</v>
      </c>
    </row>
    <row r="276" spans="1:28" s="9" customFormat="1" ht="16.5">
      <c r="A276" s="84">
        <v>886</v>
      </c>
      <c r="B276" s="85" t="s">
        <v>290</v>
      </c>
      <c r="C276" s="110">
        <v>12382</v>
      </c>
      <c r="D276" s="86">
        <v>297.41383429971586</v>
      </c>
      <c r="E276" s="86">
        <v>356.11730300426967</v>
      </c>
      <c r="F276" s="86">
        <v>653.53113730398559</v>
      </c>
      <c r="G276" s="86">
        <v>76.113638901268786</v>
      </c>
      <c r="H276" s="86">
        <v>729.6447762052544</v>
      </c>
      <c r="I276" s="86">
        <v>21.740348893555161</v>
      </c>
      <c r="J276" s="86">
        <v>751.38512509880957</v>
      </c>
      <c r="K276" s="86">
        <f t="shared" si="4"/>
        <v>63.922384030875605</v>
      </c>
      <c r="L276" s="94">
        <v>4</v>
      </c>
      <c r="M276" s="94">
        <v>4</v>
      </c>
      <c r="N276" s="15"/>
      <c r="O276" s="101">
        <v>886</v>
      </c>
      <c r="P276" s="49" t="s">
        <v>290</v>
      </c>
      <c r="Q276" s="87">
        <v>12533</v>
      </c>
      <c r="R276" s="110">
        <v>292.68114111722787</v>
      </c>
      <c r="S276" s="110">
        <v>304.68903379000204</v>
      </c>
      <c r="T276" s="110">
        <v>597.37017490722997</v>
      </c>
      <c r="U276" s="110">
        <v>68.352217267148859</v>
      </c>
      <c r="V276" s="110">
        <v>665.7223921743788</v>
      </c>
      <c r="W276" s="110">
        <v>21.740348893555161</v>
      </c>
      <c r="X276" s="110">
        <v>687.46274106793396</v>
      </c>
      <c r="Y276" s="110">
        <v>2.3914041654099445</v>
      </c>
      <c r="Z276" s="110">
        <v>689.85414523334396</v>
      </c>
      <c r="AA276" s="94">
        <v>4</v>
      </c>
      <c r="AB276" s="94">
        <v>4</v>
      </c>
    </row>
    <row r="277" spans="1:28" s="9" customFormat="1" ht="16.5">
      <c r="A277" s="84">
        <v>887</v>
      </c>
      <c r="B277" s="85" t="s">
        <v>291</v>
      </c>
      <c r="C277" s="110">
        <v>4493</v>
      </c>
      <c r="D277" s="86">
        <v>-29.217833166743034</v>
      </c>
      <c r="E277" s="86">
        <v>561.65139302946568</v>
      </c>
      <c r="F277" s="86">
        <v>532.43355986272263</v>
      </c>
      <c r="G277" s="86">
        <v>171.82740642812027</v>
      </c>
      <c r="H277" s="86">
        <v>704.26096629084293</v>
      </c>
      <c r="I277" s="86">
        <v>-21.243267304696193</v>
      </c>
      <c r="J277" s="86">
        <v>683.01769898614668</v>
      </c>
      <c r="K277" s="86">
        <f t="shared" si="4"/>
        <v>-11.728062131687807</v>
      </c>
      <c r="L277" s="94">
        <v>6</v>
      </c>
      <c r="M277" s="94">
        <v>6</v>
      </c>
      <c r="N277" s="15"/>
      <c r="O277" s="101">
        <v>887</v>
      </c>
      <c r="P277" s="49" t="s">
        <v>291</v>
      </c>
      <c r="Q277" s="87">
        <v>4568</v>
      </c>
      <c r="R277" s="110">
        <v>10.062587582486897</v>
      </c>
      <c r="S277" s="110">
        <v>548.03777546257959</v>
      </c>
      <c r="T277" s="110">
        <v>558.1003630450665</v>
      </c>
      <c r="U277" s="110">
        <v>157.88866537746429</v>
      </c>
      <c r="V277" s="110">
        <v>715.98902842253074</v>
      </c>
      <c r="W277" s="110">
        <v>-21.243267304696193</v>
      </c>
      <c r="X277" s="110">
        <v>694.74576111783449</v>
      </c>
      <c r="Y277" s="110">
        <v>52.617007857299193</v>
      </c>
      <c r="Z277" s="110">
        <v>747.36276897513369</v>
      </c>
      <c r="AA277" s="94">
        <v>6</v>
      </c>
      <c r="AB277" s="94">
        <v>6</v>
      </c>
    </row>
    <row r="278" spans="1:28" s="9" customFormat="1" ht="16.5">
      <c r="A278" s="84">
        <v>889</v>
      </c>
      <c r="B278" s="85" t="s">
        <v>292</v>
      </c>
      <c r="C278" s="110">
        <v>2466</v>
      </c>
      <c r="D278" s="86">
        <v>1506.8146511784664</v>
      </c>
      <c r="E278" s="86">
        <v>525.55451973245169</v>
      </c>
      <c r="F278" s="86">
        <v>2032.369170910918</v>
      </c>
      <c r="G278" s="86">
        <v>173.30328976721353</v>
      </c>
      <c r="H278" s="86">
        <v>2205.6724606781318</v>
      </c>
      <c r="I278" s="86">
        <v>272.46999188969994</v>
      </c>
      <c r="J278" s="86">
        <v>2478.1424525678317</v>
      </c>
      <c r="K278" s="86">
        <f t="shared" si="4"/>
        <v>119.91046295485694</v>
      </c>
      <c r="L278" s="94">
        <v>17</v>
      </c>
      <c r="M278" s="94">
        <v>17</v>
      </c>
      <c r="N278" s="15"/>
      <c r="O278" s="101">
        <v>889</v>
      </c>
      <c r="P278" s="49" t="s">
        <v>292</v>
      </c>
      <c r="Q278" s="87">
        <v>2491</v>
      </c>
      <c r="R278" s="110">
        <v>1425.9862626944869</v>
      </c>
      <c r="S278" s="110">
        <v>497.4823417792594</v>
      </c>
      <c r="T278" s="110">
        <v>1923.4686044737464</v>
      </c>
      <c r="U278" s="110">
        <v>162.29339324952838</v>
      </c>
      <c r="V278" s="110">
        <v>2085.7619977232748</v>
      </c>
      <c r="W278" s="110">
        <v>272.46999188969994</v>
      </c>
      <c r="X278" s="110">
        <v>2358.2319896129748</v>
      </c>
      <c r="Y278" s="110">
        <v>66.518558224336104</v>
      </c>
      <c r="Z278" s="110">
        <v>2424.7505478373109</v>
      </c>
      <c r="AA278" s="94">
        <v>17</v>
      </c>
      <c r="AB278" s="94">
        <v>17</v>
      </c>
    </row>
    <row r="279" spans="1:28" s="9" customFormat="1" ht="16.5">
      <c r="A279" s="84">
        <v>890</v>
      </c>
      <c r="B279" s="85" t="s">
        <v>293</v>
      </c>
      <c r="C279" s="110">
        <v>1137</v>
      </c>
      <c r="D279" s="86">
        <v>1941.0520005657361</v>
      </c>
      <c r="E279" s="86">
        <v>357.15977676679125</v>
      </c>
      <c r="F279" s="86">
        <v>2298.2117773325272</v>
      </c>
      <c r="G279" s="86">
        <v>161.44757952272548</v>
      </c>
      <c r="H279" s="86">
        <v>2459.6593568552526</v>
      </c>
      <c r="I279" s="86">
        <v>290.54529463500438</v>
      </c>
      <c r="J279" s="86">
        <v>2750.2046514902568</v>
      </c>
      <c r="K279" s="86">
        <f t="shared" si="4"/>
        <v>-5.5673828665721885</v>
      </c>
      <c r="L279" s="94">
        <v>19</v>
      </c>
      <c r="M279" s="94">
        <v>19</v>
      </c>
      <c r="N279" s="15"/>
      <c r="O279" s="101">
        <v>890</v>
      </c>
      <c r="P279" s="49" t="s">
        <v>293</v>
      </c>
      <c r="Q279" s="87">
        <v>1139</v>
      </c>
      <c r="R279" s="110">
        <v>1958.739194258106</v>
      </c>
      <c r="S279" s="110">
        <v>354.43643042810442</v>
      </c>
      <c r="T279" s="110">
        <v>2313.1756246862105</v>
      </c>
      <c r="U279" s="110">
        <v>152.05111503561423</v>
      </c>
      <c r="V279" s="110">
        <v>2465.2267397218247</v>
      </c>
      <c r="W279" s="110">
        <v>290.54529463500438</v>
      </c>
      <c r="X279" s="110">
        <v>2755.772034356829</v>
      </c>
      <c r="Y279" s="110">
        <v>28.049771186440676</v>
      </c>
      <c r="Z279" s="110">
        <v>2783.8218055432694</v>
      </c>
      <c r="AA279" s="94">
        <v>19</v>
      </c>
      <c r="AB279" s="94">
        <v>19</v>
      </c>
    </row>
    <row r="280" spans="1:28" s="9" customFormat="1" ht="16.5">
      <c r="A280" s="84">
        <v>892</v>
      </c>
      <c r="B280" s="85" t="s">
        <v>294</v>
      </c>
      <c r="C280" s="110">
        <v>3657</v>
      </c>
      <c r="D280" s="86">
        <v>1378.2715305708311</v>
      </c>
      <c r="E280" s="86">
        <v>636.61008449792882</v>
      </c>
      <c r="F280" s="86">
        <v>2014.8816150687599</v>
      </c>
      <c r="G280" s="86">
        <v>93.887894649081559</v>
      </c>
      <c r="H280" s="86">
        <v>2108.7695097178416</v>
      </c>
      <c r="I280" s="86">
        <v>-139.89280831282471</v>
      </c>
      <c r="J280" s="86">
        <v>1968.876701405017</v>
      </c>
      <c r="K280" s="86">
        <f t="shared" si="4"/>
        <v>37.775760166209693</v>
      </c>
      <c r="L280" s="94">
        <v>13</v>
      </c>
      <c r="M280" s="94">
        <v>13</v>
      </c>
      <c r="N280" s="15"/>
      <c r="O280" s="101">
        <v>892</v>
      </c>
      <c r="P280" s="49" t="s">
        <v>294</v>
      </c>
      <c r="Q280" s="87">
        <v>3615</v>
      </c>
      <c r="R280" s="110">
        <v>1380.8336848310753</v>
      </c>
      <c r="S280" s="110">
        <v>602.07457638065409</v>
      </c>
      <c r="T280" s="110">
        <v>1982.9082612117295</v>
      </c>
      <c r="U280" s="110">
        <v>88.085488339902554</v>
      </c>
      <c r="V280" s="110">
        <v>2070.9937495516319</v>
      </c>
      <c r="W280" s="110">
        <v>-139.89280831282471</v>
      </c>
      <c r="X280" s="110">
        <v>1931.1009412388073</v>
      </c>
      <c r="Y280" s="110">
        <v>-1.9833261692650341</v>
      </c>
      <c r="Z280" s="110">
        <v>1929.1176150695424</v>
      </c>
      <c r="AA280" s="94">
        <v>13</v>
      </c>
      <c r="AB280" s="94">
        <v>13</v>
      </c>
    </row>
    <row r="281" spans="1:28" s="9" customFormat="1" ht="16.5">
      <c r="A281" s="84">
        <v>893</v>
      </c>
      <c r="B281" s="85" t="s">
        <v>295</v>
      </c>
      <c r="C281" s="110">
        <v>7439</v>
      </c>
      <c r="D281" s="86">
        <v>871.71238702453661</v>
      </c>
      <c r="E281" s="86">
        <v>319.39084034591673</v>
      </c>
      <c r="F281" s="86">
        <v>1191.1032273704534</v>
      </c>
      <c r="G281" s="86">
        <v>150.19600804128331</v>
      </c>
      <c r="H281" s="86">
        <v>1341.2992354117366</v>
      </c>
      <c r="I281" s="86">
        <v>19.436752251646727</v>
      </c>
      <c r="J281" s="86">
        <v>1360.7359876633834</v>
      </c>
      <c r="K281" s="86">
        <f t="shared" si="4"/>
        <v>1.7949590177936443</v>
      </c>
      <c r="L281" s="94">
        <v>15</v>
      </c>
      <c r="M281" s="94">
        <v>15</v>
      </c>
      <c r="N281" s="15"/>
      <c r="O281" s="101">
        <v>893</v>
      </c>
      <c r="P281" s="49" t="s">
        <v>295</v>
      </c>
      <c r="Q281" s="87">
        <v>7500</v>
      </c>
      <c r="R281" s="110">
        <v>882.9631094971212</v>
      </c>
      <c r="S281" s="110">
        <v>316.83870857295688</v>
      </c>
      <c r="T281" s="110">
        <v>1199.8018180700781</v>
      </c>
      <c r="U281" s="110">
        <v>139.70245832386493</v>
      </c>
      <c r="V281" s="110">
        <v>1339.504276393943</v>
      </c>
      <c r="W281" s="110">
        <v>19.436752251646727</v>
      </c>
      <c r="X281" s="110">
        <v>1358.9410286455898</v>
      </c>
      <c r="Y281" s="110">
        <v>1.0600820554207285E-2</v>
      </c>
      <c r="Z281" s="110">
        <v>1358.9516294661439</v>
      </c>
      <c r="AA281" s="94">
        <v>15</v>
      </c>
      <c r="AB281" s="94">
        <v>15</v>
      </c>
    </row>
    <row r="282" spans="1:28" s="9" customFormat="1" ht="16.5">
      <c r="A282" s="84">
        <v>895</v>
      </c>
      <c r="B282" s="85" t="s">
        <v>296</v>
      </c>
      <c r="C282" s="110">
        <v>14814</v>
      </c>
      <c r="D282" s="86">
        <v>349.44042962825364</v>
      </c>
      <c r="E282" s="86">
        <v>-0.3100724894764183</v>
      </c>
      <c r="F282" s="86">
        <v>349.13035713877724</v>
      </c>
      <c r="G282" s="86">
        <v>103.29974927872435</v>
      </c>
      <c r="H282" s="86">
        <v>452.43010641750158</v>
      </c>
      <c r="I282" s="86">
        <v>-95.833805859322268</v>
      </c>
      <c r="J282" s="86">
        <v>356.59630055817934</v>
      </c>
      <c r="K282" s="86">
        <f t="shared" si="4"/>
        <v>-77.904591857549349</v>
      </c>
      <c r="L282" s="94">
        <v>2</v>
      </c>
      <c r="M282" s="94">
        <v>2</v>
      </c>
      <c r="N282" s="15"/>
      <c r="O282" s="101">
        <v>895</v>
      </c>
      <c r="P282" s="49" t="s">
        <v>296</v>
      </c>
      <c r="Q282" s="87">
        <v>14938</v>
      </c>
      <c r="R282" s="110">
        <v>365.41124526094228</v>
      </c>
      <c r="S282" s="110">
        <v>69.753013462823859</v>
      </c>
      <c r="T282" s="110">
        <v>435.16425872376612</v>
      </c>
      <c r="U282" s="110">
        <v>95.170439551284858</v>
      </c>
      <c r="V282" s="110">
        <v>530.33469827505098</v>
      </c>
      <c r="W282" s="110">
        <v>-95.833805859322268</v>
      </c>
      <c r="X282" s="110">
        <v>434.50089241572869</v>
      </c>
      <c r="Y282" s="110">
        <v>17.592042042141532</v>
      </c>
      <c r="Z282" s="110">
        <v>452.09293445787023</v>
      </c>
      <c r="AA282" s="94">
        <v>2</v>
      </c>
      <c r="AB282" s="94">
        <v>2</v>
      </c>
    </row>
    <row r="283" spans="1:28" s="9" customFormat="1" ht="16.5">
      <c r="A283" s="84">
        <v>905</v>
      </c>
      <c r="B283" s="85" t="s">
        <v>297</v>
      </c>
      <c r="C283" s="110">
        <v>70361</v>
      </c>
      <c r="D283" s="86">
        <v>199.84543974607064</v>
      </c>
      <c r="E283" s="86">
        <v>73.641694167769529</v>
      </c>
      <c r="F283" s="86">
        <v>273.48713391384018</v>
      </c>
      <c r="G283" s="86">
        <v>111.52080806990381</v>
      </c>
      <c r="H283" s="86">
        <v>385.00794198374399</v>
      </c>
      <c r="I283" s="86">
        <v>487.78073080257531</v>
      </c>
      <c r="J283" s="86">
        <v>872.78867278631924</v>
      </c>
      <c r="K283" s="86">
        <f t="shared" si="4"/>
        <v>65.129520105612755</v>
      </c>
      <c r="L283" s="94">
        <v>15</v>
      </c>
      <c r="M283" s="94">
        <v>15</v>
      </c>
      <c r="N283" s="15"/>
      <c r="O283" s="101">
        <v>905</v>
      </c>
      <c r="P283" s="49" t="s">
        <v>297</v>
      </c>
      <c r="Q283" s="87">
        <v>68956</v>
      </c>
      <c r="R283" s="110">
        <v>141.99533755486769</v>
      </c>
      <c r="S283" s="110">
        <v>71.160810614814054</v>
      </c>
      <c r="T283" s="110">
        <v>213.15614816968173</v>
      </c>
      <c r="U283" s="110">
        <v>106.72227370844946</v>
      </c>
      <c r="V283" s="110">
        <v>319.87842187813118</v>
      </c>
      <c r="W283" s="110">
        <v>487.78073080257531</v>
      </c>
      <c r="X283" s="110">
        <v>807.65915268070648</v>
      </c>
      <c r="Y283" s="110">
        <v>-84.823696424957348</v>
      </c>
      <c r="Z283" s="110">
        <v>722.83545625574914</v>
      </c>
      <c r="AA283" s="94">
        <v>15</v>
      </c>
      <c r="AB283" s="94">
        <v>15</v>
      </c>
    </row>
    <row r="284" spans="1:28" s="9" customFormat="1" ht="16.5">
      <c r="A284" s="84">
        <v>908</v>
      </c>
      <c r="B284" s="85" t="s">
        <v>298</v>
      </c>
      <c r="C284" s="110">
        <v>20847</v>
      </c>
      <c r="D284" s="86">
        <v>204.46391678199927</v>
      </c>
      <c r="E284" s="86">
        <v>214.9494606100213</v>
      </c>
      <c r="F284" s="86">
        <v>419.41337739202061</v>
      </c>
      <c r="G284" s="86">
        <v>66.092298985231167</v>
      </c>
      <c r="H284" s="86">
        <v>485.5056763772518</v>
      </c>
      <c r="I284" s="86">
        <v>82.788794550774696</v>
      </c>
      <c r="J284" s="86">
        <v>568.2944709280265</v>
      </c>
      <c r="K284" s="86">
        <f t="shared" si="4"/>
        <v>40.074113703098078</v>
      </c>
      <c r="L284" s="94">
        <v>6</v>
      </c>
      <c r="M284" s="94">
        <v>6</v>
      </c>
      <c r="N284" s="15"/>
      <c r="O284" s="101">
        <v>908</v>
      </c>
      <c r="P284" s="49" t="s">
        <v>298</v>
      </c>
      <c r="Q284" s="87">
        <v>20694</v>
      </c>
      <c r="R284" s="110">
        <v>185.59859496796727</v>
      </c>
      <c r="S284" s="110">
        <v>198.645280451068</v>
      </c>
      <c r="T284" s="110">
        <v>384.24387541903525</v>
      </c>
      <c r="U284" s="110">
        <v>61.18768725511849</v>
      </c>
      <c r="V284" s="110">
        <v>445.43156267415372</v>
      </c>
      <c r="W284" s="110">
        <v>82.788794550774696</v>
      </c>
      <c r="X284" s="110">
        <v>528.22035722492842</v>
      </c>
      <c r="Y284" s="110">
        <v>-6.0105039607786237</v>
      </c>
      <c r="Z284" s="110">
        <v>522.20985326414984</v>
      </c>
      <c r="AA284" s="94">
        <v>6</v>
      </c>
      <c r="AB284" s="94">
        <v>6</v>
      </c>
    </row>
    <row r="285" spans="1:28" s="9" customFormat="1" ht="16.5">
      <c r="A285" s="84">
        <v>915</v>
      </c>
      <c r="B285" s="85" t="s">
        <v>299</v>
      </c>
      <c r="C285" s="110">
        <v>19669</v>
      </c>
      <c r="D285" s="86">
        <v>22.189351046893208</v>
      </c>
      <c r="E285" s="86">
        <v>338.37958111237407</v>
      </c>
      <c r="F285" s="86">
        <v>360.56893215926726</v>
      </c>
      <c r="G285" s="86">
        <v>97.118220463462663</v>
      </c>
      <c r="H285" s="86">
        <v>457.68715262272991</v>
      </c>
      <c r="I285" s="86">
        <v>-69.639839341095126</v>
      </c>
      <c r="J285" s="86">
        <v>388.04731328163479</v>
      </c>
      <c r="K285" s="86">
        <f t="shared" si="4"/>
        <v>50.849372614066567</v>
      </c>
      <c r="L285" s="94">
        <v>11</v>
      </c>
      <c r="M285" s="94">
        <v>11</v>
      </c>
      <c r="N285" s="15"/>
      <c r="O285" s="101">
        <v>915</v>
      </c>
      <c r="P285" s="49" t="s">
        <v>299</v>
      </c>
      <c r="Q285" s="87">
        <v>19727</v>
      </c>
      <c r="R285" s="110">
        <v>36.986738478234621</v>
      </c>
      <c r="S285" s="110">
        <v>280.98251315291094</v>
      </c>
      <c r="T285" s="110">
        <v>317.96925163114554</v>
      </c>
      <c r="U285" s="110">
        <v>88.868528377517819</v>
      </c>
      <c r="V285" s="110">
        <v>406.83778000866334</v>
      </c>
      <c r="W285" s="110">
        <v>-69.639839341095126</v>
      </c>
      <c r="X285" s="110">
        <v>337.19794066756822</v>
      </c>
      <c r="Y285" s="110">
        <v>9.5290495369198869</v>
      </c>
      <c r="Z285" s="110">
        <v>346.72699020448812</v>
      </c>
      <c r="AA285" s="94">
        <v>11</v>
      </c>
      <c r="AB285" s="94">
        <v>11</v>
      </c>
    </row>
    <row r="286" spans="1:28" s="9" customFormat="1" ht="16.5">
      <c r="A286" s="84">
        <v>918</v>
      </c>
      <c r="B286" s="85" t="s">
        <v>300</v>
      </c>
      <c r="C286" s="110">
        <v>2246</v>
      </c>
      <c r="D286" s="86">
        <v>260.99339652825614</v>
      </c>
      <c r="E286" s="86">
        <v>539.57762017054154</v>
      </c>
      <c r="F286" s="86">
        <v>800.57101669879762</v>
      </c>
      <c r="G286" s="86">
        <v>167.82923573036783</v>
      </c>
      <c r="H286" s="86">
        <v>968.40025242916545</v>
      </c>
      <c r="I286" s="86">
        <v>-235.80854853072128</v>
      </c>
      <c r="J286" s="86">
        <v>732.59170389844417</v>
      </c>
      <c r="K286" s="86">
        <f t="shared" si="4"/>
        <v>130.05951778058295</v>
      </c>
      <c r="L286" s="94">
        <v>2</v>
      </c>
      <c r="M286" s="94">
        <v>2</v>
      </c>
      <c r="N286" s="15"/>
      <c r="O286" s="101">
        <v>918</v>
      </c>
      <c r="P286" s="49" t="s">
        <v>300</v>
      </c>
      <c r="Q286" s="87">
        <v>2245</v>
      </c>
      <c r="R286" s="110">
        <v>211.98554123340688</v>
      </c>
      <c r="S286" s="110">
        <v>469.37219203494016</v>
      </c>
      <c r="T286" s="110">
        <v>681.35773326834703</v>
      </c>
      <c r="U286" s="110">
        <v>156.98300138023544</v>
      </c>
      <c r="V286" s="110">
        <v>838.3407346485825</v>
      </c>
      <c r="W286" s="110">
        <v>-235.80854853072128</v>
      </c>
      <c r="X286" s="110">
        <v>602.53218611786122</v>
      </c>
      <c r="Y286" s="110">
        <v>6.7770760323159758</v>
      </c>
      <c r="Z286" s="110">
        <v>609.30926215017723</v>
      </c>
      <c r="AA286" s="94">
        <v>2</v>
      </c>
      <c r="AB286" s="94">
        <v>2</v>
      </c>
    </row>
    <row r="287" spans="1:28" s="9" customFormat="1" ht="16.5">
      <c r="A287" s="84">
        <v>921</v>
      </c>
      <c r="B287" s="85" t="s">
        <v>301</v>
      </c>
      <c r="C287" s="110">
        <v>1851</v>
      </c>
      <c r="D287" s="86">
        <v>582.37956373933412</v>
      </c>
      <c r="E287" s="86">
        <v>589.30734205254817</v>
      </c>
      <c r="F287" s="86">
        <v>1171.6869057918823</v>
      </c>
      <c r="G287" s="86">
        <v>216.80896173543829</v>
      </c>
      <c r="H287" s="86">
        <v>1388.4958675273206</v>
      </c>
      <c r="I287" s="86">
        <v>201.36196650459212</v>
      </c>
      <c r="J287" s="86">
        <v>1589.8578340319127</v>
      </c>
      <c r="K287" s="86">
        <f t="shared" si="4"/>
        <v>25.100661160809068</v>
      </c>
      <c r="L287" s="94">
        <v>11</v>
      </c>
      <c r="M287" s="94">
        <v>11</v>
      </c>
      <c r="N287" s="15"/>
      <c r="O287" s="101">
        <v>921</v>
      </c>
      <c r="P287" s="49" t="s">
        <v>301</v>
      </c>
      <c r="Q287" s="87">
        <v>1895</v>
      </c>
      <c r="R287" s="110">
        <v>569.69007182637597</v>
      </c>
      <c r="S287" s="110">
        <v>595.26994770520037</v>
      </c>
      <c r="T287" s="110">
        <v>1164.9600195315763</v>
      </c>
      <c r="U287" s="110">
        <v>198.43518683493511</v>
      </c>
      <c r="V287" s="110">
        <v>1363.3952063665115</v>
      </c>
      <c r="W287" s="110">
        <v>201.36196650459212</v>
      </c>
      <c r="X287" s="110">
        <v>1564.7571728711036</v>
      </c>
      <c r="Y287" s="110">
        <v>112.82561003167899</v>
      </c>
      <c r="Z287" s="110">
        <v>1677.5827829027826</v>
      </c>
      <c r="AA287" s="94">
        <v>11</v>
      </c>
      <c r="AB287" s="94">
        <v>11</v>
      </c>
    </row>
    <row r="288" spans="1:28" s="9" customFormat="1" ht="16.5">
      <c r="A288" s="84">
        <v>922</v>
      </c>
      <c r="B288" s="85" t="s">
        <v>302</v>
      </c>
      <c r="C288" s="110">
        <v>4511</v>
      </c>
      <c r="D288" s="86">
        <v>678.59901742455122</v>
      </c>
      <c r="E288" s="86">
        <v>251.01375011257892</v>
      </c>
      <c r="F288" s="86">
        <v>929.61276753713014</v>
      </c>
      <c r="G288" s="86">
        <v>81.549447051124361</v>
      </c>
      <c r="H288" s="86">
        <v>1011.1622145882545</v>
      </c>
      <c r="I288" s="86">
        <v>-236.27687874085569</v>
      </c>
      <c r="J288" s="86">
        <v>774.88533584739889</v>
      </c>
      <c r="K288" s="86">
        <f t="shared" si="4"/>
        <v>30.763412715102049</v>
      </c>
      <c r="L288" s="94">
        <v>6</v>
      </c>
      <c r="M288" s="94">
        <v>6</v>
      </c>
      <c r="N288" s="15"/>
      <c r="O288" s="101">
        <v>922</v>
      </c>
      <c r="P288" s="49" t="s">
        <v>302</v>
      </c>
      <c r="Q288" s="87">
        <v>4469</v>
      </c>
      <c r="R288" s="110">
        <v>639.67801362059788</v>
      </c>
      <c r="S288" s="110">
        <v>263.85340735258262</v>
      </c>
      <c r="T288" s="110">
        <v>903.5314209731805</v>
      </c>
      <c r="U288" s="110">
        <v>76.867380899971963</v>
      </c>
      <c r="V288" s="110">
        <v>980.39880187315248</v>
      </c>
      <c r="W288" s="110">
        <v>-236.27687874085569</v>
      </c>
      <c r="X288" s="110">
        <v>744.12192313229684</v>
      </c>
      <c r="Y288" s="110">
        <v>-19.823310219951129</v>
      </c>
      <c r="Z288" s="110">
        <v>724.29861291234567</v>
      </c>
      <c r="AA288" s="94">
        <v>6</v>
      </c>
      <c r="AB288" s="94">
        <v>6</v>
      </c>
    </row>
    <row r="289" spans="1:28" s="9" customFormat="1" ht="16.5">
      <c r="A289" s="84">
        <v>924</v>
      </c>
      <c r="B289" s="85" t="s">
        <v>303</v>
      </c>
      <c r="C289" s="110">
        <v>2931</v>
      </c>
      <c r="D289" s="86">
        <v>432.21043600722697</v>
      </c>
      <c r="E289" s="86">
        <v>576.97848391991897</v>
      </c>
      <c r="F289" s="86">
        <v>1009.1889199271459</v>
      </c>
      <c r="G289" s="86">
        <v>183.69293998927418</v>
      </c>
      <c r="H289" s="86">
        <v>1192.8818599164201</v>
      </c>
      <c r="I289" s="86">
        <v>110.09757761856022</v>
      </c>
      <c r="J289" s="86">
        <v>1302.9794375349804</v>
      </c>
      <c r="K289" s="86">
        <f t="shared" si="4"/>
        <v>-15.305045741485628</v>
      </c>
      <c r="L289" s="94">
        <v>16</v>
      </c>
      <c r="M289" s="94">
        <v>16</v>
      </c>
      <c r="N289" s="15"/>
      <c r="O289" s="101">
        <v>924</v>
      </c>
      <c r="P289" s="49" t="s">
        <v>303</v>
      </c>
      <c r="Q289" s="87">
        <v>2936</v>
      </c>
      <c r="R289" s="110">
        <v>476.65661557428137</v>
      </c>
      <c r="S289" s="110">
        <v>560.15408486239062</v>
      </c>
      <c r="T289" s="110">
        <v>1036.8107004366721</v>
      </c>
      <c r="U289" s="110">
        <v>171.37620522123359</v>
      </c>
      <c r="V289" s="110">
        <v>1208.1869056579058</v>
      </c>
      <c r="W289" s="110">
        <v>110.09757761856022</v>
      </c>
      <c r="X289" s="110">
        <v>1318.2844832764661</v>
      </c>
      <c r="Y289" s="110">
        <v>5.8850746775288556</v>
      </c>
      <c r="Z289" s="110">
        <v>1324.1695579539949</v>
      </c>
      <c r="AA289" s="94">
        <v>16</v>
      </c>
      <c r="AB289" s="94">
        <v>16</v>
      </c>
    </row>
    <row r="290" spans="1:28" s="9" customFormat="1" ht="16.5">
      <c r="A290" s="84">
        <v>925</v>
      </c>
      <c r="B290" s="85" t="s">
        <v>304</v>
      </c>
      <c r="C290" s="110">
        <v>3352</v>
      </c>
      <c r="D290" s="86">
        <v>1140.4111208262036</v>
      </c>
      <c r="E290" s="86">
        <v>41.732010016918387</v>
      </c>
      <c r="F290" s="86">
        <v>1182.143130843122</v>
      </c>
      <c r="G290" s="86">
        <v>189.84403537354314</v>
      </c>
      <c r="H290" s="86">
        <v>1371.9871662166652</v>
      </c>
      <c r="I290" s="86">
        <v>9.481801909307876</v>
      </c>
      <c r="J290" s="86">
        <v>1381.4689681259731</v>
      </c>
      <c r="K290" s="86">
        <f t="shared" si="4"/>
        <v>102.60284910220844</v>
      </c>
      <c r="L290" s="94">
        <v>11</v>
      </c>
      <c r="M290" s="94">
        <v>11</v>
      </c>
      <c r="N290" s="15"/>
      <c r="O290" s="101">
        <v>925</v>
      </c>
      <c r="P290" s="49" t="s">
        <v>304</v>
      </c>
      <c r="Q290" s="87">
        <v>3387</v>
      </c>
      <c r="R290" s="110">
        <v>1068.0708008178403</v>
      </c>
      <c r="S290" s="110">
        <v>23.834800274310023</v>
      </c>
      <c r="T290" s="110">
        <v>1091.9056010921504</v>
      </c>
      <c r="U290" s="110">
        <v>177.47871602230632</v>
      </c>
      <c r="V290" s="110">
        <v>1269.3843171144567</v>
      </c>
      <c r="W290" s="110">
        <v>9.481801909307876</v>
      </c>
      <c r="X290" s="110">
        <v>1278.8661190237647</v>
      </c>
      <c r="Y290" s="110">
        <v>17.936699737379634</v>
      </c>
      <c r="Z290" s="110">
        <v>1296.8028187611444</v>
      </c>
      <c r="AA290" s="94">
        <v>11</v>
      </c>
      <c r="AB290" s="94">
        <v>11</v>
      </c>
    </row>
    <row r="291" spans="1:28" s="9" customFormat="1" ht="16.5">
      <c r="A291" s="84">
        <v>927</v>
      </c>
      <c r="B291" s="85" t="s">
        <v>305</v>
      </c>
      <c r="C291" s="110">
        <v>28799</v>
      </c>
      <c r="D291" s="86">
        <v>547.46819828857758</v>
      </c>
      <c r="E291" s="86">
        <v>57.130171784178721</v>
      </c>
      <c r="F291" s="86">
        <v>604.59837007275632</v>
      </c>
      <c r="G291" s="86">
        <v>80.179151144835927</v>
      </c>
      <c r="H291" s="86">
        <v>684.77752121759227</v>
      </c>
      <c r="I291" s="86">
        <v>-84.167679433313651</v>
      </c>
      <c r="J291" s="86">
        <v>600.60984178427861</v>
      </c>
      <c r="K291" s="86">
        <f t="shared" si="4"/>
        <v>-69.059908552118827</v>
      </c>
      <c r="L291" s="94">
        <v>1</v>
      </c>
      <c r="M291" s="95">
        <v>33</v>
      </c>
      <c r="N291" s="15"/>
      <c r="O291" s="101">
        <v>927</v>
      </c>
      <c r="P291" s="49" t="s">
        <v>305</v>
      </c>
      <c r="Q291" s="87">
        <v>28811</v>
      </c>
      <c r="R291" s="110">
        <v>593.78122548310216</v>
      </c>
      <c r="S291" s="110">
        <v>82.402779349110872</v>
      </c>
      <c r="T291" s="110">
        <v>676.18400483221308</v>
      </c>
      <c r="U291" s="110">
        <v>77.653424937497974</v>
      </c>
      <c r="V291" s="110">
        <v>753.83742976971109</v>
      </c>
      <c r="W291" s="110">
        <v>-84.167679433313651</v>
      </c>
      <c r="X291" s="110">
        <v>669.66975033639744</v>
      </c>
      <c r="Y291" s="110">
        <v>-6.6247829872375714</v>
      </c>
      <c r="Z291" s="110">
        <v>663.04496734915983</v>
      </c>
      <c r="AA291" s="94">
        <v>1</v>
      </c>
      <c r="AB291" s="95">
        <v>33</v>
      </c>
    </row>
    <row r="292" spans="1:28" s="9" customFormat="1" ht="16.5">
      <c r="A292" s="84">
        <v>931</v>
      </c>
      <c r="B292" s="85" t="s">
        <v>306</v>
      </c>
      <c r="C292" s="110">
        <v>5764</v>
      </c>
      <c r="D292" s="86">
        <v>860.98949660563721</v>
      </c>
      <c r="E292" s="86">
        <v>325.47992008065472</v>
      </c>
      <c r="F292" s="86">
        <v>1186.4694166862919</v>
      </c>
      <c r="G292" s="86">
        <v>170.04246966402454</v>
      </c>
      <c r="H292" s="86">
        <v>1356.5118863503164</v>
      </c>
      <c r="I292" s="86">
        <v>23.796668979875086</v>
      </c>
      <c r="J292" s="86">
        <v>1380.3085553301914</v>
      </c>
      <c r="K292" s="86">
        <f t="shared" si="4"/>
        <v>-33.614553990420745</v>
      </c>
      <c r="L292" s="94">
        <v>13</v>
      </c>
      <c r="M292" s="94">
        <v>13</v>
      </c>
      <c r="N292" s="15"/>
      <c r="O292" s="101">
        <v>931</v>
      </c>
      <c r="P292" s="49" t="s">
        <v>306</v>
      </c>
      <c r="Q292" s="87">
        <v>5877</v>
      </c>
      <c r="R292" s="110">
        <v>869.63475944674531</v>
      </c>
      <c r="S292" s="110">
        <v>364.32254112645796</v>
      </c>
      <c r="T292" s="110">
        <v>1233.9573005732032</v>
      </c>
      <c r="U292" s="110">
        <v>156.16913976753392</v>
      </c>
      <c r="V292" s="110">
        <v>1390.1264403407372</v>
      </c>
      <c r="W292" s="110">
        <v>23.796668979875086</v>
      </c>
      <c r="X292" s="110">
        <v>1413.9231093206122</v>
      </c>
      <c r="Y292" s="110">
        <v>-16.526720215089902</v>
      </c>
      <c r="Z292" s="110">
        <v>1397.3963891055223</v>
      </c>
      <c r="AA292" s="94">
        <v>13</v>
      </c>
      <c r="AB292" s="94">
        <v>13</v>
      </c>
    </row>
    <row r="293" spans="1:28" s="9" customFormat="1" ht="16.5">
      <c r="A293" s="84">
        <v>934</v>
      </c>
      <c r="B293" s="85" t="s">
        <v>307</v>
      </c>
      <c r="C293" s="110">
        <v>2607</v>
      </c>
      <c r="D293" s="86">
        <v>283.23210810914298</v>
      </c>
      <c r="E293" s="86">
        <v>455.96587256224927</v>
      </c>
      <c r="F293" s="86">
        <v>739.19798067139232</v>
      </c>
      <c r="G293" s="86">
        <v>140.57581087449455</v>
      </c>
      <c r="H293" s="86">
        <v>879.77379154588687</v>
      </c>
      <c r="I293" s="86">
        <v>-297.82700421940928</v>
      </c>
      <c r="J293" s="86">
        <v>581.94678732647753</v>
      </c>
      <c r="K293" s="86">
        <f t="shared" si="4"/>
        <v>-14.162803939800597</v>
      </c>
      <c r="L293" s="94">
        <v>14</v>
      </c>
      <c r="M293" s="94">
        <v>14</v>
      </c>
      <c r="N293" s="15"/>
      <c r="O293" s="101">
        <v>934</v>
      </c>
      <c r="P293" s="49" t="s">
        <v>307</v>
      </c>
      <c r="Q293" s="87">
        <v>2656</v>
      </c>
      <c r="R293" s="110">
        <v>301.18287535592242</v>
      </c>
      <c r="S293" s="110">
        <v>465.19429948250132</v>
      </c>
      <c r="T293" s="110">
        <v>766.3771748384238</v>
      </c>
      <c r="U293" s="110">
        <v>127.55942064726354</v>
      </c>
      <c r="V293" s="110">
        <v>893.93659548568735</v>
      </c>
      <c r="W293" s="110">
        <v>-297.82700421940928</v>
      </c>
      <c r="X293" s="110">
        <v>596.10959126627813</v>
      </c>
      <c r="Y293" s="110">
        <v>-951.93295245226511</v>
      </c>
      <c r="Z293" s="110">
        <v>-355.82336118598698</v>
      </c>
      <c r="AA293" s="94">
        <v>14</v>
      </c>
      <c r="AB293" s="94">
        <v>14</v>
      </c>
    </row>
    <row r="294" spans="1:28" s="9" customFormat="1" ht="16.5">
      <c r="A294" s="84">
        <v>935</v>
      </c>
      <c r="B294" s="85" t="s">
        <v>308</v>
      </c>
      <c r="C294" s="110">
        <v>2831</v>
      </c>
      <c r="D294" s="86">
        <v>122.33397410353903</v>
      </c>
      <c r="E294" s="86">
        <v>364.18906388089476</v>
      </c>
      <c r="F294" s="86">
        <v>486.52303798443381</v>
      </c>
      <c r="G294" s="86">
        <v>150.56127890169884</v>
      </c>
      <c r="H294" s="86">
        <v>637.08431688613268</v>
      </c>
      <c r="I294" s="86">
        <v>41.731896856234549</v>
      </c>
      <c r="J294" s="86">
        <v>678.81621374236727</v>
      </c>
      <c r="K294" s="86">
        <f t="shared" si="4"/>
        <v>-92.521102764103489</v>
      </c>
      <c r="L294" s="94">
        <v>8</v>
      </c>
      <c r="M294" s="94">
        <v>8</v>
      </c>
      <c r="N294" s="15"/>
      <c r="O294" s="101">
        <v>935</v>
      </c>
      <c r="P294" s="49" t="s">
        <v>308</v>
      </c>
      <c r="Q294" s="87">
        <v>2927</v>
      </c>
      <c r="R294" s="110">
        <v>196.48077828879747</v>
      </c>
      <c r="S294" s="110">
        <v>398.29905937510364</v>
      </c>
      <c r="T294" s="110">
        <v>594.77983766390116</v>
      </c>
      <c r="U294" s="110">
        <v>134.82558198633504</v>
      </c>
      <c r="V294" s="110">
        <v>729.60541965023617</v>
      </c>
      <c r="W294" s="110">
        <v>41.731896856234549</v>
      </c>
      <c r="X294" s="110">
        <v>771.33731650647076</v>
      </c>
      <c r="Y294" s="110">
        <v>446.69161051926307</v>
      </c>
      <c r="Z294" s="110">
        <v>1218.0289270257338</v>
      </c>
      <c r="AA294" s="94">
        <v>8</v>
      </c>
      <c r="AB294" s="94">
        <v>8</v>
      </c>
    </row>
    <row r="295" spans="1:28" s="9" customFormat="1" ht="16.5">
      <c r="A295" s="84">
        <v>936</v>
      </c>
      <c r="B295" s="85" t="s">
        <v>309</v>
      </c>
      <c r="C295" s="110">
        <v>6190</v>
      </c>
      <c r="D295" s="86">
        <v>626.58213117399828</v>
      </c>
      <c r="E295" s="86">
        <v>366.11316850448947</v>
      </c>
      <c r="F295" s="86">
        <v>992.6952996784878</v>
      </c>
      <c r="G295" s="86">
        <v>181.12174945233787</v>
      </c>
      <c r="H295" s="86">
        <v>1173.8170491308256</v>
      </c>
      <c r="I295" s="86">
        <v>96.250726978998387</v>
      </c>
      <c r="J295" s="86">
        <v>1270.0677761098241</v>
      </c>
      <c r="K295" s="86">
        <f t="shared" si="4"/>
        <v>-18.544832810948265</v>
      </c>
      <c r="L295" s="94">
        <v>6</v>
      </c>
      <c r="M295" s="94">
        <v>6</v>
      </c>
      <c r="N295" s="15"/>
      <c r="O295" s="101">
        <v>936</v>
      </c>
      <c r="P295" s="49" t="s">
        <v>309</v>
      </c>
      <c r="Q295" s="87">
        <v>6275</v>
      </c>
      <c r="R295" s="110">
        <v>640.53922292516859</v>
      </c>
      <c r="S295" s="110">
        <v>383.91086697937106</v>
      </c>
      <c r="T295" s="110">
        <v>1024.4500899045397</v>
      </c>
      <c r="U295" s="110">
        <v>167.91179203723445</v>
      </c>
      <c r="V295" s="110">
        <v>1192.3618819417741</v>
      </c>
      <c r="W295" s="110">
        <v>96.250726978998387</v>
      </c>
      <c r="X295" s="110">
        <v>1288.6126089207723</v>
      </c>
      <c r="Y295" s="110">
        <v>14.425471290070362</v>
      </c>
      <c r="Z295" s="110">
        <v>1303.0380802108427</v>
      </c>
      <c r="AA295" s="94">
        <v>6</v>
      </c>
      <c r="AB295" s="94">
        <v>6</v>
      </c>
    </row>
    <row r="296" spans="1:28" s="9" customFormat="1" ht="16.5">
      <c r="A296" s="84">
        <v>946</v>
      </c>
      <c r="B296" s="85" t="s">
        <v>310</v>
      </c>
      <c r="C296" s="110">
        <v>6210</v>
      </c>
      <c r="D296" s="86">
        <v>882.02429462431837</v>
      </c>
      <c r="E296" s="86">
        <v>376.93982056844004</v>
      </c>
      <c r="F296" s="86">
        <v>1258.9641151927585</v>
      </c>
      <c r="G296" s="86">
        <v>157.66836070504436</v>
      </c>
      <c r="H296" s="86">
        <v>1416.6324758978028</v>
      </c>
      <c r="I296" s="86">
        <v>128.73993558776166</v>
      </c>
      <c r="J296" s="86">
        <v>1545.3724114855645</v>
      </c>
      <c r="K296" s="86">
        <f t="shared" si="4"/>
        <v>21.095430062676996</v>
      </c>
      <c r="L296" s="94">
        <v>15</v>
      </c>
      <c r="M296" s="94">
        <v>15</v>
      </c>
      <c r="N296" s="15"/>
      <c r="O296" s="101">
        <v>946</v>
      </c>
      <c r="P296" s="49" t="s">
        <v>310</v>
      </c>
      <c r="Q296" s="87">
        <v>6291</v>
      </c>
      <c r="R296" s="110">
        <v>889.88951461180682</v>
      </c>
      <c r="S296" s="110">
        <v>359.33721180441546</v>
      </c>
      <c r="T296" s="110">
        <v>1249.2267264162224</v>
      </c>
      <c r="U296" s="110">
        <v>146.3103194189035</v>
      </c>
      <c r="V296" s="110">
        <v>1395.5370458351258</v>
      </c>
      <c r="W296" s="110">
        <v>128.73993558776166</v>
      </c>
      <c r="X296" s="110">
        <v>1524.2769814228875</v>
      </c>
      <c r="Y296" s="110">
        <v>-26.516187386670918</v>
      </c>
      <c r="Z296" s="110">
        <v>1497.7607940362166</v>
      </c>
      <c r="AA296" s="94">
        <v>15</v>
      </c>
      <c r="AB296" s="94">
        <v>15</v>
      </c>
    </row>
    <row r="297" spans="1:28" s="9" customFormat="1" ht="16.5">
      <c r="A297" s="84">
        <v>976</v>
      </c>
      <c r="B297" s="85" t="s">
        <v>311</v>
      </c>
      <c r="C297" s="110">
        <v>3721</v>
      </c>
      <c r="D297" s="86">
        <v>653.25094369145347</v>
      </c>
      <c r="E297" s="86">
        <v>545.37275815265116</v>
      </c>
      <c r="F297" s="86">
        <v>1198.6237018441047</v>
      </c>
      <c r="G297" s="86">
        <v>168.37405094932325</v>
      </c>
      <c r="H297" s="86">
        <v>1366.9977527934279</v>
      </c>
      <c r="I297" s="86">
        <v>-172.71324912657889</v>
      </c>
      <c r="J297" s="86">
        <v>1194.2845036668491</v>
      </c>
      <c r="K297" s="86">
        <f t="shared" si="4"/>
        <v>64.852217028931136</v>
      </c>
      <c r="L297" s="94">
        <v>19</v>
      </c>
      <c r="M297" s="94">
        <v>19</v>
      </c>
      <c r="N297" s="15"/>
      <c r="O297" s="101">
        <v>976</v>
      </c>
      <c r="P297" s="49" t="s">
        <v>311</v>
      </c>
      <c r="Q297" s="87">
        <v>3765</v>
      </c>
      <c r="R297" s="110">
        <v>631.23783680357678</v>
      </c>
      <c r="S297" s="110">
        <v>513.62418108947463</v>
      </c>
      <c r="T297" s="110">
        <v>1144.8620178930514</v>
      </c>
      <c r="U297" s="110">
        <v>157.2835178714455</v>
      </c>
      <c r="V297" s="110">
        <v>1302.1455357644968</v>
      </c>
      <c r="W297" s="110">
        <v>-172.71324912657889</v>
      </c>
      <c r="X297" s="110">
        <v>1129.432286637918</v>
      </c>
      <c r="Y297" s="110">
        <v>-12.915278563885954</v>
      </c>
      <c r="Z297" s="110">
        <v>1116.517008074032</v>
      </c>
      <c r="AA297" s="94">
        <v>19</v>
      </c>
      <c r="AB297" s="94">
        <v>19</v>
      </c>
    </row>
    <row r="298" spans="1:28" s="9" customFormat="1" ht="16.5">
      <c r="A298" s="84">
        <v>977</v>
      </c>
      <c r="B298" s="85" t="s">
        <v>312</v>
      </c>
      <c r="C298" s="110">
        <v>15406</v>
      </c>
      <c r="D298" s="86">
        <v>648.46795346572969</v>
      </c>
      <c r="E298" s="86">
        <v>403.957926224213</v>
      </c>
      <c r="F298" s="86">
        <v>1052.4258796899426</v>
      </c>
      <c r="G298" s="86">
        <v>73.056776399302734</v>
      </c>
      <c r="H298" s="86">
        <v>1125.4826560892452</v>
      </c>
      <c r="I298" s="86">
        <v>33.931455277164744</v>
      </c>
      <c r="J298" s="86">
        <v>1159.41411136641</v>
      </c>
      <c r="K298" s="86">
        <f t="shared" si="4"/>
        <v>28.673440500057723</v>
      </c>
      <c r="L298" s="94">
        <v>17</v>
      </c>
      <c r="M298" s="94">
        <v>17</v>
      </c>
      <c r="N298" s="15"/>
      <c r="O298" s="101">
        <v>977</v>
      </c>
      <c r="P298" s="49" t="s">
        <v>312</v>
      </c>
      <c r="Q298" s="87">
        <v>15369</v>
      </c>
      <c r="R298" s="110">
        <v>646.50959565995163</v>
      </c>
      <c r="S298" s="110">
        <v>385.69518828262017</v>
      </c>
      <c r="T298" s="110">
        <v>1032.2047839425718</v>
      </c>
      <c r="U298" s="110">
        <v>64.604431646615609</v>
      </c>
      <c r="V298" s="110">
        <v>1096.8092155891875</v>
      </c>
      <c r="W298" s="110">
        <v>33.931455277164744</v>
      </c>
      <c r="X298" s="110">
        <v>1130.7406708663523</v>
      </c>
      <c r="Y298" s="110">
        <v>13.96492610998496</v>
      </c>
      <c r="Z298" s="110">
        <v>1144.7055969763373</v>
      </c>
      <c r="AA298" s="94">
        <v>17</v>
      </c>
      <c r="AB298" s="94">
        <v>17</v>
      </c>
    </row>
    <row r="299" spans="1:28" s="9" customFormat="1" ht="16.5">
      <c r="A299" s="84">
        <v>980</v>
      </c>
      <c r="B299" s="85" t="s">
        <v>313</v>
      </c>
      <c r="C299" s="110">
        <v>33704</v>
      </c>
      <c r="D299" s="86">
        <v>730.07490045172494</v>
      </c>
      <c r="E299" s="86">
        <v>157.90242253044187</v>
      </c>
      <c r="F299" s="86">
        <v>887.97732298216681</v>
      </c>
      <c r="G299" s="86">
        <v>53.108549356005426</v>
      </c>
      <c r="H299" s="86">
        <v>941.08587233817229</v>
      </c>
      <c r="I299" s="86">
        <v>-109.09681343460717</v>
      </c>
      <c r="J299" s="86">
        <v>831.98905890356514</v>
      </c>
      <c r="K299" s="86">
        <f t="shared" si="4"/>
        <v>21.948438670141513</v>
      </c>
      <c r="L299" s="94">
        <v>6</v>
      </c>
      <c r="M299" s="94">
        <v>6</v>
      </c>
      <c r="N299" s="15"/>
      <c r="O299" s="101">
        <v>980</v>
      </c>
      <c r="P299" s="49" t="s">
        <v>313</v>
      </c>
      <c r="Q299" s="87">
        <v>33677</v>
      </c>
      <c r="R299" s="110">
        <v>720.0888234426219</v>
      </c>
      <c r="S299" s="110">
        <v>149.73724483883646</v>
      </c>
      <c r="T299" s="110">
        <v>869.82606828145833</v>
      </c>
      <c r="U299" s="110">
        <v>49.31136538657244</v>
      </c>
      <c r="V299" s="110">
        <v>919.13743366803078</v>
      </c>
      <c r="W299" s="110">
        <v>-109.09681343460717</v>
      </c>
      <c r="X299" s="110">
        <v>810.04062023342362</v>
      </c>
      <c r="Y299" s="110">
        <v>-25.563818398547919</v>
      </c>
      <c r="Z299" s="110">
        <v>784.47680183487569</v>
      </c>
      <c r="AA299" s="94">
        <v>6</v>
      </c>
      <c r="AB299" s="94">
        <v>6</v>
      </c>
    </row>
    <row r="300" spans="1:28" s="9" customFormat="1" ht="16.5">
      <c r="A300" s="84">
        <v>981</v>
      </c>
      <c r="B300" s="85" t="s">
        <v>314</v>
      </c>
      <c r="C300" s="110">
        <v>2193</v>
      </c>
      <c r="D300" s="86">
        <v>343.31464841920786</v>
      </c>
      <c r="E300" s="86">
        <v>555.73315836240397</v>
      </c>
      <c r="F300" s="86">
        <v>899.04780678161183</v>
      </c>
      <c r="G300" s="86">
        <v>176.26676850518203</v>
      </c>
      <c r="H300" s="86">
        <v>1075.3145752867938</v>
      </c>
      <c r="I300" s="86">
        <v>-243.63793889648883</v>
      </c>
      <c r="J300" s="86">
        <v>831.67663639030502</v>
      </c>
      <c r="K300" s="86">
        <f t="shared" si="4"/>
        <v>-47.191281044315247</v>
      </c>
      <c r="L300" s="94">
        <v>5</v>
      </c>
      <c r="M300" s="94">
        <v>5</v>
      </c>
      <c r="N300" s="15"/>
      <c r="O300" s="101">
        <v>981</v>
      </c>
      <c r="P300" s="49" t="s">
        <v>314</v>
      </c>
      <c r="Q300" s="87">
        <v>2207</v>
      </c>
      <c r="R300" s="110">
        <v>412.80044074516081</v>
      </c>
      <c r="S300" s="110">
        <v>545.73075469630282</v>
      </c>
      <c r="T300" s="110">
        <v>958.53119544146364</v>
      </c>
      <c r="U300" s="110">
        <v>163.97466088964546</v>
      </c>
      <c r="V300" s="110">
        <v>1122.505856331109</v>
      </c>
      <c r="W300" s="110">
        <v>-243.63793889648883</v>
      </c>
      <c r="X300" s="110">
        <v>878.86791743462027</v>
      </c>
      <c r="Y300" s="110">
        <v>-24.660058113544935</v>
      </c>
      <c r="Z300" s="110">
        <v>854.20785932107538</v>
      </c>
      <c r="AA300" s="94">
        <v>5</v>
      </c>
      <c r="AB300" s="94">
        <v>5</v>
      </c>
    </row>
    <row r="301" spans="1:28" s="9" customFormat="1" ht="16.5">
      <c r="A301" s="84">
        <v>989</v>
      </c>
      <c r="B301" s="85" t="s">
        <v>315</v>
      </c>
      <c r="C301" s="110">
        <v>5220</v>
      </c>
      <c r="D301" s="86">
        <v>-68.830514376616051</v>
      </c>
      <c r="E301" s="86">
        <v>459.08754337563693</v>
      </c>
      <c r="F301" s="86">
        <v>390.25702899902086</v>
      </c>
      <c r="G301" s="86">
        <v>140.98507879577278</v>
      </c>
      <c r="H301" s="86">
        <v>531.24210779479358</v>
      </c>
      <c r="I301" s="86">
        <v>-19.659770114942528</v>
      </c>
      <c r="J301" s="86">
        <v>511.58233767985104</v>
      </c>
      <c r="K301" s="86">
        <f t="shared" si="4"/>
        <v>-37.556674700751785</v>
      </c>
      <c r="L301" s="94">
        <v>14</v>
      </c>
      <c r="M301" s="94">
        <v>14</v>
      </c>
      <c r="N301" s="15"/>
      <c r="O301" s="101">
        <v>989</v>
      </c>
      <c r="P301" s="49" t="s">
        <v>315</v>
      </c>
      <c r="Q301" s="87">
        <v>5316</v>
      </c>
      <c r="R301" s="110">
        <v>15.308152774635513</v>
      </c>
      <c r="S301" s="110">
        <v>426.17486501009796</v>
      </c>
      <c r="T301" s="110">
        <v>441.48301778473348</v>
      </c>
      <c r="U301" s="110">
        <v>127.31576471081185</v>
      </c>
      <c r="V301" s="110">
        <v>568.79878249554531</v>
      </c>
      <c r="W301" s="110">
        <v>-19.659770114942528</v>
      </c>
      <c r="X301" s="110">
        <v>549.13901238060282</v>
      </c>
      <c r="Y301" s="110">
        <v>20.977164909359963</v>
      </c>
      <c r="Z301" s="110">
        <v>570.11617728996282</v>
      </c>
      <c r="AA301" s="94">
        <v>14</v>
      </c>
      <c r="AB301" s="94">
        <v>14</v>
      </c>
    </row>
    <row r="302" spans="1:28" s="9" customFormat="1" ht="16.5">
      <c r="A302" s="84">
        <v>992</v>
      </c>
      <c r="B302" s="85" t="s">
        <v>316</v>
      </c>
      <c r="C302" s="110">
        <v>17740</v>
      </c>
      <c r="D302" s="86">
        <v>308.93089200196414</v>
      </c>
      <c r="E302" s="86">
        <v>218.9914339014791</v>
      </c>
      <c r="F302" s="86">
        <v>527.92232590344327</v>
      </c>
      <c r="G302" s="86">
        <v>93.736099258108695</v>
      </c>
      <c r="H302" s="86">
        <v>621.65842516155192</v>
      </c>
      <c r="I302" s="86">
        <v>-1.1723788049605413</v>
      </c>
      <c r="J302" s="86">
        <v>620.48604635659137</v>
      </c>
      <c r="K302" s="86">
        <f t="shared" si="4"/>
        <v>-18.133160235592072</v>
      </c>
      <c r="L302" s="94">
        <v>13</v>
      </c>
      <c r="M302" s="94">
        <v>13</v>
      </c>
      <c r="N302" s="15"/>
      <c r="O302" s="101">
        <v>992</v>
      </c>
      <c r="P302" s="49" t="s">
        <v>316</v>
      </c>
      <c r="Q302" s="87">
        <v>17971</v>
      </c>
      <c r="R302" s="110">
        <v>329.33579953970616</v>
      </c>
      <c r="S302" s="110">
        <v>226.12565310479908</v>
      </c>
      <c r="T302" s="110">
        <v>555.46145264450524</v>
      </c>
      <c r="U302" s="110">
        <v>84.330132752638804</v>
      </c>
      <c r="V302" s="110">
        <v>639.79158539714399</v>
      </c>
      <c r="W302" s="110">
        <v>-1.1723788049605413</v>
      </c>
      <c r="X302" s="110">
        <v>638.61920659218345</v>
      </c>
      <c r="Y302" s="110">
        <v>-10.123068951434874</v>
      </c>
      <c r="Z302" s="110">
        <v>628.49613764074854</v>
      </c>
      <c r="AA302" s="94">
        <v>13</v>
      </c>
      <c r="AB302" s="94">
        <v>13</v>
      </c>
    </row>
  </sheetData>
  <autoFilter ref="A10:AB10" xr:uid="{CCB35BFF-2FE8-4C6E-B887-1766FF9A5084}">
    <sortState xmlns:xlrd2="http://schemas.microsoft.com/office/spreadsheetml/2017/richdata2" ref="A11:AB302">
      <sortCondition ref="A10"/>
    </sortState>
  </autoFilter>
  <conditionalFormatting sqref="Q11:Q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S303"/>
  <sheetViews>
    <sheetView workbookViewId="0">
      <pane ySplit="10" topLeftCell="A11" activePane="bottomLeft" state="frozen"/>
      <selection activeCell="I19" sqref="I19"/>
      <selection pane="bottomLeft" activeCell="A291" sqref="A291:XFD291"/>
    </sheetView>
  </sheetViews>
  <sheetFormatPr defaultColWidth="9.140625" defaultRowHeight="12.75"/>
  <cols>
    <col min="1" max="1" width="6.28515625" style="10" customWidth="1"/>
    <col min="2" max="2" width="4.140625" style="1" bestFit="1" customWidth="1"/>
    <col min="3" max="3" width="4.85546875" style="1" bestFit="1" customWidth="1"/>
    <col min="4" max="4" width="18" style="8" bestFit="1" customWidth="1"/>
    <col min="5" max="5" width="12.7109375" style="1" bestFit="1" customWidth="1"/>
    <col min="6" max="6" width="12.7109375" bestFit="1" customWidth="1"/>
    <col min="7" max="7" width="14.85546875" style="1" bestFit="1" customWidth="1"/>
    <col min="8" max="8" width="10.42578125" style="1" bestFit="1" customWidth="1"/>
    <col min="9" max="9" width="10.7109375" style="1" bestFit="1" customWidth="1"/>
    <col min="10" max="10" width="9" style="1" bestFit="1" customWidth="1"/>
    <col min="11" max="11" width="8" style="1" customWidth="1"/>
    <col min="12" max="12" width="12.7109375" bestFit="1" customWidth="1"/>
    <col min="13" max="13" width="14.85546875" bestFit="1" customWidth="1"/>
    <col min="14" max="14" width="10.140625" bestFit="1" customWidth="1"/>
    <col min="15" max="15" width="10.85546875" customWidth="1"/>
    <col min="16" max="16" width="3.5703125" style="1" bestFit="1" customWidth="1"/>
    <col min="17" max="17" width="4.28515625" style="1" bestFit="1" customWidth="1"/>
    <col min="18" max="16384" width="9.140625" style="1"/>
  </cols>
  <sheetData>
    <row r="1" spans="1:17" s="131" customFormat="1" ht="35.25">
      <c r="A1" s="130" t="s">
        <v>524</v>
      </c>
      <c r="B1" s="1"/>
      <c r="C1" s="1"/>
      <c r="N1" s="230"/>
      <c r="O1" s="230"/>
    </row>
    <row r="2" spans="1:17" s="99" customFormat="1" ht="15.75">
      <c r="A2" s="206" t="s">
        <v>590</v>
      </c>
      <c r="B2" s="1"/>
      <c r="C2" s="1"/>
    </row>
    <row r="3" spans="1:17" s="99" customFormat="1" ht="15.75">
      <c r="A3" s="111"/>
      <c r="B3" s="1"/>
      <c r="C3" s="1"/>
    </row>
    <row r="4" spans="1:17" s="99" customFormat="1" ht="15.75">
      <c r="A4" s="111"/>
      <c r="B4" s="1"/>
      <c r="C4" s="1"/>
    </row>
    <row r="5" spans="1:17" s="99" customFormat="1" ht="15.75">
      <c r="B5" s="1"/>
      <c r="C5" s="1"/>
    </row>
    <row r="6" spans="1:17" s="99" customFormat="1" ht="15.75">
      <c r="A6" s="111"/>
      <c r="B6" s="1"/>
      <c r="C6" s="1"/>
    </row>
    <row r="7" spans="1:17" s="99" customFormat="1" ht="15.75">
      <c r="A7" s="111"/>
      <c r="B7" s="1"/>
      <c r="C7" s="1"/>
    </row>
    <row r="8" spans="1:17" s="99" customFormat="1" ht="15.75">
      <c r="B8" s="1"/>
      <c r="C8" s="1"/>
    </row>
    <row r="9" spans="1:17" s="103" customFormat="1" ht="33">
      <c r="A9" s="419" t="s">
        <v>11</v>
      </c>
      <c r="B9" s="227" t="s">
        <v>601</v>
      </c>
      <c r="C9" s="227" t="s">
        <v>600</v>
      </c>
      <c r="D9" s="416" t="s">
        <v>12</v>
      </c>
      <c r="E9" s="124" t="s">
        <v>367</v>
      </c>
      <c r="F9" s="125" t="s">
        <v>525</v>
      </c>
      <c r="G9" s="126" t="s">
        <v>543</v>
      </c>
      <c r="H9" s="124" t="s">
        <v>320</v>
      </c>
      <c r="I9" s="126" t="s">
        <v>362</v>
      </c>
      <c r="J9" s="124" t="s">
        <v>529</v>
      </c>
      <c r="K9" s="124" t="s">
        <v>354</v>
      </c>
      <c r="L9" s="124" t="s">
        <v>527</v>
      </c>
      <c r="M9" s="124" t="s">
        <v>528</v>
      </c>
      <c r="N9" s="124" t="s">
        <v>363</v>
      </c>
      <c r="O9" s="124" t="s">
        <v>526</v>
      </c>
      <c r="P9" s="127" t="s">
        <v>356</v>
      </c>
      <c r="Q9" s="127" t="s">
        <v>355</v>
      </c>
    </row>
    <row r="10" spans="1:17" s="80" customFormat="1" ht="30.75" customHeight="1">
      <c r="A10" s="113">
        <v>0</v>
      </c>
      <c r="B10" s="267">
        <v>0</v>
      </c>
      <c r="C10" s="226">
        <v>0</v>
      </c>
      <c r="D10" s="114" t="s">
        <v>353</v>
      </c>
      <c r="E10" s="116">
        <v>4040893376.0851898</v>
      </c>
      <c r="F10" s="93">
        <v>4206886939.6345744</v>
      </c>
      <c r="G10" s="115">
        <f>F10-E10</f>
        <v>165993563.54938459</v>
      </c>
      <c r="H10" s="170">
        <f>G10/E10</f>
        <v>4.1078431945709704E-2</v>
      </c>
      <c r="I10" s="116">
        <f>E10/N10</f>
        <v>725.04371299733725</v>
      </c>
      <c r="J10" s="116">
        <f>F10/O10</f>
        <v>750.51722135154432</v>
      </c>
      <c r="K10" s="128">
        <f>J10-I10</f>
        <v>25.47350835420707</v>
      </c>
      <c r="L10" s="129">
        <f>F10/$F$10</f>
        <v>1</v>
      </c>
      <c r="M10" s="129">
        <v>1</v>
      </c>
      <c r="N10" s="115">
        <v>5573310</v>
      </c>
      <c r="O10" s="115">
        <v>5605317</v>
      </c>
      <c r="P10" s="115">
        <v>0</v>
      </c>
      <c r="Q10" s="116">
        <v>0</v>
      </c>
    </row>
    <row r="11" spans="1:17" ht="16.5">
      <c r="A11" s="88">
        <v>5</v>
      </c>
      <c r="B11" s="94">
        <v>14</v>
      </c>
      <c r="C11" s="94">
        <v>14</v>
      </c>
      <c r="D11" s="89" t="s">
        <v>24</v>
      </c>
      <c r="E11" s="86">
        <v>14237895.536367653</v>
      </c>
      <c r="F11" s="229">
        <v>13958800.760759842</v>
      </c>
      <c r="G11" s="110">
        <f t="shared" ref="G11:G74" si="0">F11-E11</f>
        <v>-279094.77560781129</v>
      </c>
      <c r="H11" s="185">
        <f t="shared" ref="H11:H74" si="1">G11/E11</f>
        <v>-1.9602249145242251E-2</v>
      </c>
      <c r="I11" s="86">
        <f t="shared" ref="I11:J11" si="2">E11/N11</f>
        <v>1562.3719451736697</v>
      </c>
      <c r="J11" s="86">
        <f t="shared" si="2"/>
        <v>1537.6515488829964</v>
      </c>
      <c r="K11" s="231">
        <f t="shared" ref="K11:K74" si="3">J11-I11</f>
        <v>-24.720396290673307</v>
      </c>
      <c r="L11" s="112">
        <f t="shared" ref="L11:L74" si="4">F11/$F$10</f>
        <v>3.3180831719647674E-3</v>
      </c>
      <c r="M11" s="112">
        <v>1.6195337391266185E-3</v>
      </c>
      <c r="N11" s="110">
        <v>9113</v>
      </c>
      <c r="O11" s="110">
        <v>9078</v>
      </c>
      <c r="P11" s="97">
        <v>14</v>
      </c>
      <c r="Q11" s="97">
        <v>14</v>
      </c>
    </row>
    <row r="12" spans="1:17" ht="16.5">
      <c r="A12" s="84">
        <v>9</v>
      </c>
      <c r="B12" s="94">
        <v>17</v>
      </c>
      <c r="C12" s="94">
        <v>17</v>
      </c>
      <c r="D12" s="85" t="s">
        <v>25</v>
      </c>
      <c r="E12" s="86">
        <v>3815997.7724275533</v>
      </c>
      <c r="F12" s="229">
        <v>3805606.9829905955</v>
      </c>
      <c r="G12" s="110">
        <f t="shared" si="0"/>
        <v>-10390.789436957799</v>
      </c>
      <c r="H12" s="185">
        <f t="shared" si="1"/>
        <v>-2.7229547962622841E-3</v>
      </c>
      <c r="I12" s="86">
        <f t="shared" ref="I12:I75" si="5">E12/N12</f>
        <v>1565.8587494573464</v>
      </c>
      <c r="J12" s="86">
        <f t="shared" ref="J12:J75" si="6">F12/O12</f>
        <v>1579.0900344359318</v>
      </c>
      <c r="K12" s="231">
        <f t="shared" si="3"/>
        <v>13.231284978585336</v>
      </c>
      <c r="L12" s="112">
        <f t="shared" si="4"/>
        <v>9.0461356285490393E-4</v>
      </c>
      <c r="M12" s="112">
        <v>4.2994892171129663E-4</v>
      </c>
      <c r="N12" s="110">
        <v>2437</v>
      </c>
      <c r="O12" s="110">
        <v>2410</v>
      </c>
      <c r="P12" s="94">
        <v>17</v>
      </c>
      <c r="Q12" s="94">
        <v>17</v>
      </c>
    </row>
    <row r="13" spans="1:17" ht="16.5">
      <c r="A13" s="84">
        <v>10</v>
      </c>
      <c r="B13" s="94">
        <v>14</v>
      </c>
      <c r="C13" s="94">
        <v>14</v>
      </c>
      <c r="D13" s="85" t="s">
        <v>26</v>
      </c>
      <c r="E13" s="86">
        <v>11841956.494761324</v>
      </c>
      <c r="F13" s="229">
        <v>12050571.523097606</v>
      </c>
      <c r="G13" s="110">
        <f t="shared" si="0"/>
        <v>208615.02833628282</v>
      </c>
      <c r="H13" s="185">
        <f t="shared" si="1"/>
        <v>1.7616601482075236E-2</v>
      </c>
      <c r="I13" s="86">
        <f t="shared" si="5"/>
        <v>1083.1387994842516</v>
      </c>
      <c r="J13" s="86">
        <f t="shared" si="6"/>
        <v>1117.8637776528392</v>
      </c>
      <c r="K13" s="231">
        <f t="shared" si="3"/>
        <v>34.72497816858754</v>
      </c>
      <c r="L13" s="112">
        <f t="shared" si="4"/>
        <v>2.8644866610426103E-3</v>
      </c>
      <c r="M13" s="112">
        <v>1.9231740149575839E-3</v>
      </c>
      <c r="N13" s="110">
        <v>10933</v>
      </c>
      <c r="O13" s="110">
        <v>10780</v>
      </c>
      <c r="P13" s="94">
        <v>14</v>
      </c>
      <c r="Q13" s="94">
        <v>14</v>
      </c>
    </row>
    <row r="14" spans="1:17" ht="16.5">
      <c r="A14" s="84">
        <v>16</v>
      </c>
      <c r="B14" s="94">
        <v>7</v>
      </c>
      <c r="C14" s="94">
        <v>7</v>
      </c>
      <c r="D14" s="85" t="s">
        <v>27</v>
      </c>
      <c r="E14" s="86">
        <v>8507217.1614501197</v>
      </c>
      <c r="F14" s="229">
        <v>8104009.4359936193</v>
      </c>
      <c r="G14" s="110">
        <f t="shared" si="0"/>
        <v>-403207.72545650043</v>
      </c>
      <c r="H14" s="185">
        <f t="shared" si="1"/>
        <v>-4.7395960136483763E-2</v>
      </c>
      <c r="I14" s="86">
        <f t="shared" si="5"/>
        <v>1067.6728365273746</v>
      </c>
      <c r="J14" s="86">
        <f t="shared" si="6"/>
        <v>1027.2543333747774</v>
      </c>
      <c r="K14" s="231">
        <f t="shared" si="3"/>
        <v>-40.418503152597168</v>
      </c>
      <c r="L14" s="112">
        <f t="shared" si="4"/>
        <v>1.9263673001627096E-3</v>
      </c>
      <c r="M14" s="112">
        <v>1.4074137109462319E-3</v>
      </c>
      <c r="N14" s="110">
        <v>7968</v>
      </c>
      <c r="O14" s="110">
        <v>7889</v>
      </c>
      <c r="P14" s="94">
        <v>7</v>
      </c>
      <c r="Q14" s="94">
        <v>7</v>
      </c>
    </row>
    <row r="15" spans="1:17" ht="16.5">
      <c r="A15" s="84">
        <v>18</v>
      </c>
      <c r="B15" s="94">
        <v>1</v>
      </c>
      <c r="C15" s="95">
        <v>34</v>
      </c>
      <c r="D15" s="85" t="s">
        <v>28</v>
      </c>
      <c r="E15" s="86">
        <v>3400467.1984347231</v>
      </c>
      <c r="F15" s="229">
        <v>3404322.4585518409</v>
      </c>
      <c r="G15" s="110">
        <f t="shared" si="0"/>
        <v>3855.2601171177812</v>
      </c>
      <c r="H15" s="185">
        <f t="shared" si="1"/>
        <v>1.1337442451709004E-3</v>
      </c>
      <c r="I15" s="86">
        <f t="shared" si="5"/>
        <v>723.50365924143046</v>
      </c>
      <c r="J15" s="86">
        <f t="shared" si="6"/>
        <v>731.95494701179121</v>
      </c>
      <c r="K15" s="231">
        <f t="shared" si="3"/>
        <v>8.4512877703607501</v>
      </c>
      <c r="L15" s="112">
        <f t="shared" si="4"/>
        <v>8.0922603992004429E-4</v>
      </c>
      <c r="M15" s="112">
        <v>8.2974789829014131E-4</v>
      </c>
      <c r="N15" s="110">
        <v>4700</v>
      </c>
      <c r="O15" s="110">
        <v>4651</v>
      </c>
      <c r="P15" s="94">
        <v>1</v>
      </c>
      <c r="Q15" s="95">
        <v>34</v>
      </c>
    </row>
    <row r="16" spans="1:17" ht="16.5">
      <c r="A16" s="84">
        <v>19</v>
      </c>
      <c r="B16" s="94">
        <v>2</v>
      </c>
      <c r="C16" s="94">
        <v>2</v>
      </c>
      <c r="D16" s="85" t="s">
        <v>29</v>
      </c>
      <c r="E16" s="86">
        <v>2148083.6718568373</v>
      </c>
      <c r="F16" s="229">
        <v>2299541.7632481912</v>
      </c>
      <c r="G16" s="110">
        <f t="shared" si="0"/>
        <v>151458.09139135387</v>
      </c>
      <c r="H16" s="185">
        <f t="shared" si="1"/>
        <v>7.0508469188460945E-2</v>
      </c>
      <c r="I16" s="86">
        <f t="shared" si="5"/>
        <v>542.30842510902232</v>
      </c>
      <c r="J16" s="86">
        <f t="shared" si="6"/>
        <v>579.81385861023477</v>
      </c>
      <c r="K16" s="231">
        <f t="shared" si="3"/>
        <v>37.505433501212451</v>
      </c>
      <c r="L16" s="112">
        <f t="shared" si="4"/>
        <v>5.4661363527110562E-4</v>
      </c>
      <c r="M16" s="112">
        <v>7.0754249938049889E-4</v>
      </c>
      <c r="N16" s="110">
        <v>3961</v>
      </c>
      <c r="O16" s="110">
        <v>3966</v>
      </c>
      <c r="P16" s="94">
        <v>2</v>
      </c>
      <c r="Q16" s="94">
        <v>2</v>
      </c>
    </row>
    <row r="17" spans="1:17" ht="16.5">
      <c r="A17" s="84">
        <v>20</v>
      </c>
      <c r="B17" s="94">
        <v>6</v>
      </c>
      <c r="C17" s="94">
        <v>6</v>
      </c>
      <c r="D17" s="85" t="s">
        <v>30</v>
      </c>
      <c r="E17" s="86">
        <v>6322737.1329859141</v>
      </c>
      <c r="F17" s="229">
        <v>7020345.1177776214</v>
      </c>
      <c r="G17" s="110">
        <f t="shared" si="0"/>
        <v>697607.98479170725</v>
      </c>
      <c r="H17" s="185">
        <f t="shared" si="1"/>
        <v>0.11033322596194375</v>
      </c>
      <c r="I17" s="86">
        <f t="shared" si="5"/>
        <v>385.41524736275005</v>
      </c>
      <c r="J17" s="86">
        <f t="shared" si="6"/>
        <v>428.40941708534945</v>
      </c>
      <c r="K17" s="231">
        <f t="shared" si="3"/>
        <v>42.994169722599395</v>
      </c>
      <c r="L17" s="112">
        <f t="shared" si="4"/>
        <v>1.6687743736672502E-3</v>
      </c>
      <c r="M17" s="112">
        <v>2.9234742655946133E-3</v>
      </c>
      <c r="N17" s="110">
        <v>16405</v>
      </c>
      <c r="O17" s="110">
        <v>16387</v>
      </c>
      <c r="P17" s="94">
        <v>6</v>
      </c>
      <c r="Q17" s="94">
        <v>6</v>
      </c>
    </row>
    <row r="18" spans="1:17" ht="16.5">
      <c r="A18" s="84">
        <v>46</v>
      </c>
      <c r="B18" s="94">
        <v>10</v>
      </c>
      <c r="C18" s="94">
        <v>10</v>
      </c>
      <c r="D18" s="85" t="s">
        <v>31</v>
      </c>
      <c r="E18" s="86">
        <v>2082657.5111373486</v>
      </c>
      <c r="F18" s="229">
        <v>2004834.7801458645</v>
      </c>
      <c r="G18" s="110">
        <f t="shared" si="0"/>
        <v>-77822.730991484132</v>
      </c>
      <c r="H18" s="185">
        <f t="shared" si="1"/>
        <v>-3.736703254150741E-2</v>
      </c>
      <c r="I18" s="86">
        <f t="shared" si="5"/>
        <v>1577.7708417707186</v>
      </c>
      <c r="J18" s="86">
        <f t="shared" si="6"/>
        <v>1556.5487423492737</v>
      </c>
      <c r="K18" s="231">
        <f t="shared" si="3"/>
        <v>-21.222099421444909</v>
      </c>
      <c r="L18" s="112">
        <f t="shared" si="4"/>
        <v>4.7656017594806379E-4</v>
      </c>
      <c r="M18" s="112">
        <v>2.2978183035856847E-4</v>
      </c>
      <c r="N18" s="110">
        <v>1320</v>
      </c>
      <c r="O18" s="110">
        <v>1288</v>
      </c>
      <c r="P18" s="94">
        <v>10</v>
      </c>
      <c r="Q18" s="94">
        <v>10</v>
      </c>
    </row>
    <row r="19" spans="1:17" ht="16.5">
      <c r="A19" s="84">
        <v>47</v>
      </c>
      <c r="B19" s="94">
        <v>19</v>
      </c>
      <c r="C19" s="94">
        <v>19</v>
      </c>
      <c r="D19" s="85" t="s">
        <v>32</v>
      </c>
      <c r="E19" s="86">
        <v>3461835.760958211</v>
      </c>
      <c r="F19" s="229">
        <v>3379736.5718290121</v>
      </c>
      <c r="G19" s="110">
        <f t="shared" si="0"/>
        <v>-82099.189129198901</v>
      </c>
      <c r="H19" s="185">
        <f t="shared" si="1"/>
        <v>-2.3715506684370967E-2</v>
      </c>
      <c r="I19" s="86">
        <f t="shared" si="5"/>
        <v>1954.735042890012</v>
      </c>
      <c r="J19" s="86">
        <f t="shared" si="6"/>
        <v>1918.1251826498367</v>
      </c>
      <c r="K19" s="231">
        <f t="shared" si="3"/>
        <v>-36.609860240175294</v>
      </c>
      <c r="L19" s="112">
        <f t="shared" si="4"/>
        <v>8.0338184037876434E-4</v>
      </c>
      <c r="M19" s="112">
        <v>3.1434439836319696E-4</v>
      </c>
      <c r="N19" s="110">
        <v>1771</v>
      </c>
      <c r="O19" s="110">
        <v>1762</v>
      </c>
      <c r="P19" s="94">
        <v>19</v>
      </c>
      <c r="Q19" s="94">
        <v>19</v>
      </c>
    </row>
    <row r="20" spans="1:17" ht="16.5">
      <c r="A20" s="84">
        <v>49</v>
      </c>
      <c r="B20" s="94">
        <v>1</v>
      </c>
      <c r="C20" s="95">
        <v>33</v>
      </c>
      <c r="D20" s="85" t="s">
        <v>33</v>
      </c>
      <c r="E20" s="86">
        <v>454260354.20340872</v>
      </c>
      <c r="F20" s="229">
        <v>466287703.2193166</v>
      </c>
      <c r="G20" s="110">
        <f t="shared" si="0"/>
        <v>12027349.015907884</v>
      </c>
      <c r="H20" s="185">
        <f t="shared" si="1"/>
        <v>2.6476774617496725E-2</v>
      </c>
      <c r="I20" s="86">
        <f t="shared" si="5"/>
        <v>1446.5784596190379</v>
      </c>
      <c r="J20" s="86">
        <f t="shared" si="6"/>
        <v>1452.9219776815471</v>
      </c>
      <c r="K20" s="231">
        <f t="shared" si="3"/>
        <v>6.3435180625092471</v>
      </c>
      <c r="L20" s="112">
        <f t="shared" si="4"/>
        <v>0.11083913352323656</v>
      </c>
      <c r="M20" s="112">
        <v>5.7254745806526196E-2</v>
      </c>
      <c r="N20" s="110">
        <v>314024</v>
      </c>
      <c r="O20" s="110">
        <v>320931</v>
      </c>
      <c r="P20" s="94">
        <v>1</v>
      </c>
      <c r="Q20" s="95">
        <v>33</v>
      </c>
    </row>
    <row r="21" spans="1:17" ht="16.5">
      <c r="A21" s="84">
        <v>50</v>
      </c>
      <c r="B21" s="94">
        <v>4</v>
      </c>
      <c r="C21" s="94">
        <v>4</v>
      </c>
      <c r="D21" s="85" t="s">
        <v>34</v>
      </c>
      <c r="E21" s="86">
        <v>4846927.6965788314</v>
      </c>
      <c r="F21" s="229">
        <v>5385440.4315834697</v>
      </c>
      <c r="G21" s="110">
        <f t="shared" si="0"/>
        <v>538512.73500463832</v>
      </c>
      <c r="H21" s="185">
        <f t="shared" si="1"/>
        <v>0.11110393402087339</v>
      </c>
      <c r="I21" s="86">
        <f t="shared" si="5"/>
        <v>433.38051650382971</v>
      </c>
      <c r="J21" s="86">
        <f t="shared" si="6"/>
        <v>485.87517426772553</v>
      </c>
      <c r="K21" s="231">
        <f t="shared" si="3"/>
        <v>52.494657763895816</v>
      </c>
      <c r="L21" s="112">
        <f t="shared" si="4"/>
        <v>1.2801486012959666E-3</v>
      </c>
      <c r="M21" s="112">
        <v>1.9774082357875565E-3</v>
      </c>
      <c r="N21" s="110">
        <v>11184</v>
      </c>
      <c r="O21" s="110">
        <v>11084</v>
      </c>
      <c r="P21" s="94">
        <v>4</v>
      </c>
      <c r="Q21" s="94">
        <v>4</v>
      </c>
    </row>
    <row r="22" spans="1:17" ht="16.5">
      <c r="A22" s="84">
        <v>51</v>
      </c>
      <c r="B22" s="94">
        <v>4</v>
      </c>
      <c r="C22" s="94">
        <v>4</v>
      </c>
      <c r="D22" s="85" t="s">
        <v>35</v>
      </c>
      <c r="E22" s="86">
        <v>-4129996.122975789</v>
      </c>
      <c r="F22" s="229">
        <v>-4198050.978693855</v>
      </c>
      <c r="G22" s="110">
        <f t="shared" si="0"/>
        <v>-68054.855718065985</v>
      </c>
      <c r="H22" s="185">
        <f t="shared" si="1"/>
        <v>1.647818876619922E-2</v>
      </c>
      <c r="I22" s="86">
        <f t="shared" si="5"/>
        <v>-451.71126796191504</v>
      </c>
      <c r="J22" s="86">
        <f t="shared" si="6"/>
        <v>-463.77054559145546</v>
      </c>
      <c r="K22" s="231">
        <f t="shared" si="3"/>
        <v>-12.059277629540418</v>
      </c>
      <c r="L22" s="112">
        <f t="shared" si="4"/>
        <v>-9.9789964382986551E-4</v>
      </c>
      <c r="M22" s="112">
        <v>1.6148952860293182E-3</v>
      </c>
      <c r="N22" s="110">
        <v>9143</v>
      </c>
      <c r="O22" s="110">
        <v>9052</v>
      </c>
      <c r="P22" s="94">
        <v>4</v>
      </c>
      <c r="Q22" s="94">
        <v>4</v>
      </c>
    </row>
    <row r="23" spans="1:17" ht="16.5">
      <c r="A23" s="84">
        <v>52</v>
      </c>
      <c r="B23" s="94">
        <v>14</v>
      </c>
      <c r="C23" s="94">
        <v>14</v>
      </c>
      <c r="D23" s="85" t="s">
        <v>36</v>
      </c>
      <c r="E23" s="86">
        <v>3457110.6835286068</v>
      </c>
      <c r="F23" s="229">
        <v>3365653.4196513603</v>
      </c>
      <c r="G23" s="110">
        <f t="shared" si="0"/>
        <v>-91457.263877246529</v>
      </c>
      <c r="H23" s="185">
        <f t="shared" si="1"/>
        <v>-2.645482666001826E-2</v>
      </c>
      <c r="I23" s="86">
        <f t="shared" si="5"/>
        <v>1508.337994558729</v>
      </c>
      <c r="J23" s="86">
        <f t="shared" si="6"/>
        <v>1481.3615403395072</v>
      </c>
      <c r="K23" s="231">
        <f t="shared" si="3"/>
        <v>-26.97645421922175</v>
      </c>
      <c r="L23" s="112">
        <f t="shared" si="4"/>
        <v>8.0003419819590232E-4</v>
      </c>
      <c r="M23" s="112">
        <v>4.053294398871643E-4</v>
      </c>
      <c r="N23" s="110">
        <v>2292</v>
      </c>
      <c r="O23" s="110">
        <v>2272</v>
      </c>
      <c r="P23" s="94">
        <v>14</v>
      </c>
      <c r="Q23" s="94">
        <v>14</v>
      </c>
    </row>
    <row r="24" spans="1:17" ht="16.5">
      <c r="A24" s="84">
        <v>61</v>
      </c>
      <c r="B24" s="94">
        <v>5</v>
      </c>
      <c r="C24" s="94">
        <v>5</v>
      </c>
      <c r="D24" s="85" t="s">
        <v>37</v>
      </c>
      <c r="E24" s="86">
        <v>13075269.578333724</v>
      </c>
      <c r="F24" s="229">
        <v>14294350.735410251</v>
      </c>
      <c r="G24" s="110">
        <f t="shared" si="0"/>
        <v>1219081.1570765264</v>
      </c>
      <c r="H24" s="185">
        <f t="shared" si="1"/>
        <v>9.3235642276668279E-2</v>
      </c>
      <c r="I24" s="86">
        <f t="shared" si="5"/>
        <v>793.93221071915264</v>
      </c>
      <c r="J24" s="86">
        <f t="shared" si="6"/>
        <v>867.48092823220361</v>
      </c>
      <c r="K24" s="231">
        <f t="shared" si="3"/>
        <v>73.548717513050974</v>
      </c>
      <c r="L24" s="112">
        <f t="shared" si="4"/>
        <v>3.3978452334285716E-3</v>
      </c>
      <c r="M24" s="112">
        <v>2.9397088514351642E-3</v>
      </c>
      <c r="N24" s="110">
        <v>16469</v>
      </c>
      <c r="O24" s="110">
        <v>16478</v>
      </c>
      <c r="P24" s="94">
        <v>5</v>
      </c>
      <c r="Q24" s="94">
        <v>5</v>
      </c>
    </row>
    <row r="25" spans="1:17" ht="16.5">
      <c r="A25" s="84">
        <v>69</v>
      </c>
      <c r="B25" s="94">
        <v>17</v>
      </c>
      <c r="C25" s="94">
        <v>17</v>
      </c>
      <c r="D25" s="85" t="s">
        <v>38</v>
      </c>
      <c r="E25" s="86">
        <v>4908192.1094764415</v>
      </c>
      <c r="F25" s="229">
        <v>5182474.8183841975</v>
      </c>
      <c r="G25" s="110">
        <f t="shared" si="0"/>
        <v>274282.70890775602</v>
      </c>
      <c r="H25" s="185">
        <f t="shared" si="1"/>
        <v>5.5882635151584127E-2</v>
      </c>
      <c r="I25" s="86">
        <f t="shared" si="5"/>
        <v>748.42819601653571</v>
      </c>
      <c r="J25" s="86">
        <f t="shared" si="6"/>
        <v>798.28632445844073</v>
      </c>
      <c r="K25" s="231">
        <f t="shared" si="3"/>
        <v>49.858128441905023</v>
      </c>
      <c r="L25" s="112">
        <f t="shared" si="4"/>
        <v>1.2319025666124429E-3</v>
      </c>
      <c r="M25" s="112">
        <v>1.158186057987443E-3</v>
      </c>
      <c r="N25" s="110">
        <v>6558</v>
      </c>
      <c r="O25" s="110">
        <v>6492</v>
      </c>
      <c r="P25" s="94">
        <v>17</v>
      </c>
      <c r="Q25" s="94">
        <v>17</v>
      </c>
    </row>
    <row r="26" spans="1:17" ht="16.5">
      <c r="A26" s="84">
        <v>71</v>
      </c>
      <c r="B26" s="94">
        <v>17</v>
      </c>
      <c r="C26" s="94">
        <v>17</v>
      </c>
      <c r="D26" s="85" t="s">
        <v>39</v>
      </c>
      <c r="E26" s="86">
        <v>9771227.8432158045</v>
      </c>
      <c r="F26" s="229">
        <v>10066769.460007112</v>
      </c>
      <c r="G26" s="110">
        <f t="shared" si="0"/>
        <v>295541.61679130793</v>
      </c>
      <c r="H26" s="185">
        <f t="shared" si="1"/>
        <v>3.0246108425002437E-2</v>
      </c>
      <c r="I26" s="86">
        <f t="shared" si="5"/>
        <v>1509.5362031848917</v>
      </c>
      <c r="J26" s="86">
        <f t="shared" si="6"/>
        <v>1581.5820047143932</v>
      </c>
      <c r="K26" s="231">
        <f t="shared" si="3"/>
        <v>72.045801529501432</v>
      </c>
      <c r="L26" s="112">
        <f t="shared" si="4"/>
        <v>2.3929260768014719E-3</v>
      </c>
      <c r="M26" s="112">
        <v>1.1355289986275531E-3</v>
      </c>
      <c r="N26" s="110">
        <v>6473</v>
      </c>
      <c r="O26" s="110">
        <v>6365</v>
      </c>
      <c r="P26" s="94">
        <v>17</v>
      </c>
      <c r="Q26" s="94">
        <v>17</v>
      </c>
    </row>
    <row r="27" spans="1:17" ht="16.5">
      <c r="A27" s="84">
        <v>72</v>
      </c>
      <c r="B27" s="94">
        <v>17</v>
      </c>
      <c r="C27" s="94">
        <v>17</v>
      </c>
      <c r="D27" s="85" t="s">
        <v>40</v>
      </c>
      <c r="E27" s="86">
        <v>1394754.0853222781</v>
      </c>
      <c r="F27" s="229">
        <v>1346749.6605820451</v>
      </c>
      <c r="G27" s="110">
        <f t="shared" si="0"/>
        <v>-48004.424740232993</v>
      </c>
      <c r="H27" s="185">
        <f t="shared" si="1"/>
        <v>-3.4417841285003928E-2</v>
      </c>
      <c r="I27" s="86">
        <f t="shared" si="5"/>
        <v>1471.2595836732892</v>
      </c>
      <c r="J27" s="86">
        <f t="shared" si="6"/>
        <v>1452.8043803474056</v>
      </c>
      <c r="K27" s="231">
        <f t="shared" si="3"/>
        <v>-18.455203325883531</v>
      </c>
      <c r="L27" s="112">
        <f t="shared" si="4"/>
        <v>3.2012974912490246E-4</v>
      </c>
      <c r="M27" s="112">
        <v>1.6537869312297591E-4</v>
      </c>
      <c r="N27" s="110">
        <v>948</v>
      </c>
      <c r="O27" s="110">
        <v>927</v>
      </c>
      <c r="P27" s="94">
        <v>17</v>
      </c>
      <c r="Q27" s="94">
        <v>17</v>
      </c>
    </row>
    <row r="28" spans="1:17" ht="16.5">
      <c r="A28" s="84">
        <v>74</v>
      </c>
      <c r="B28" s="94">
        <v>16</v>
      </c>
      <c r="C28" s="94">
        <v>16</v>
      </c>
      <c r="D28" s="85" t="s">
        <v>41</v>
      </c>
      <c r="E28" s="86">
        <v>1329590.1351008653</v>
      </c>
      <c r="F28" s="229">
        <v>1346290.4779611172</v>
      </c>
      <c r="G28" s="110">
        <f t="shared" si="0"/>
        <v>16700.342860251898</v>
      </c>
      <c r="H28" s="185">
        <f t="shared" si="1"/>
        <v>1.2560519531069609E-2</v>
      </c>
      <c r="I28" s="86">
        <f t="shared" si="5"/>
        <v>1312.5272804549509</v>
      </c>
      <c r="J28" s="86">
        <f t="shared" si="6"/>
        <v>1366.7923634123017</v>
      </c>
      <c r="K28" s="231">
        <f t="shared" si="3"/>
        <v>54.265082957350842</v>
      </c>
      <c r="L28" s="112">
        <f t="shared" si="4"/>
        <v>3.2002059890824186E-4</v>
      </c>
      <c r="M28" s="112">
        <v>1.7572601157079965E-4</v>
      </c>
      <c r="N28" s="110">
        <v>1013</v>
      </c>
      <c r="O28" s="110">
        <v>985</v>
      </c>
      <c r="P28" s="94">
        <v>16</v>
      </c>
      <c r="Q28" s="94">
        <v>16</v>
      </c>
    </row>
    <row r="29" spans="1:17" ht="16.5">
      <c r="A29" s="84">
        <v>75</v>
      </c>
      <c r="B29" s="94">
        <v>8</v>
      </c>
      <c r="C29" s="94">
        <v>8</v>
      </c>
      <c r="D29" s="85" t="s">
        <v>42</v>
      </c>
      <c r="E29" s="86">
        <v>-1620127.1331464055</v>
      </c>
      <c r="F29" s="229">
        <v>1989686.3880706588</v>
      </c>
      <c r="G29" s="110">
        <f t="shared" si="0"/>
        <v>3609813.521217064</v>
      </c>
      <c r="H29" s="185">
        <f t="shared" si="1"/>
        <v>-2.2281050958059954</v>
      </c>
      <c r="I29" s="86">
        <f t="shared" si="5"/>
        <v>-82.938831429630667</v>
      </c>
      <c r="J29" s="86">
        <f t="shared" si="6"/>
        <v>103.03383501997094</v>
      </c>
      <c r="K29" s="231">
        <f t="shared" si="3"/>
        <v>185.9726664496016</v>
      </c>
      <c r="L29" s="112">
        <f t="shared" si="4"/>
        <v>4.7295932042411634E-4</v>
      </c>
      <c r="M29" s="112">
        <v>3.4451218369986924E-3</v>
      </c>
      <c r="N29" s="110">
        <v>19534</v>
      </c>
      <c r="O29" s="110">
        <v>19311</v>
      </c>
      <c r="P29" s="94">
        <v>8</v>
      </c>
      <c r="Q29" s="94">
        <v>8</v>
      </c>
    </row>
    <row r="30" spans="1:17" ht="16.5">
      <c r="A30" s="84">
        <v>77</v>
      </c>
      <c r="B30" s="94">
        <v>13</v>
      </c>
      <c r="C30" s="94">
        <v>13</v>
      </c>
      <c r="D30" s="85" t="s">
        <v>43</v>
      </c>
      <c r="E30" s="86">
        <v>4427762.2405540086</v>
      </c>
      <c r="F30" s="229">
        <v>4018271.4742570315</v>
      </c>
      <c r="G30" s="110">
        <f t="shared" si="0"/>
        <v>-409490.76629697718</v>
      </c>
      <c r="H30" s="185">
        <f t="shared" si="1"/>
        <v>-9.2482555306705225E-2</v>
      </c>
      <c r="I30" s="86">
        <f t="shared" si="5"/>
        <v>973.34848110661869</v>
      </c>
      <c r="J30" s="86">
        <f t="shared" si="6"/>
        <v>891.16688273609032</v>
      </c>
      <c r="K30" s="231">
        <f t="shared" si="3"/>
        <v>-82.181598370528377</v>
      </c>
      <c r="L30" s="112">
        <f t="shared" si="4"/>
        <v>9.5516507382203931E-4</v>
      </c>
      <c r="M30" s="112">
        <v>8.0441480829719354E-4</v>
      </c>
      <c r="N30" s="110">
        <v>4549</v>
      </c>
      <c r="O30" s="110">
        <v>4509</v>
      </c>
      <c r="P30" s="94">
        <v>13</v>
      </c>
      <c r="Q30" s="94">
        <v>13</v>
      </c>
    </row>
    <row r="31" spans="1:17" ht="16.5">
      <c r="A31" s="84">
        <v>78</v>
      </c>
      <c r="B31" s="94">
        <v>1</v>
      </c>
      <c r="C31" s="95">
        <v>33</v>
      </c>
      <c r="D31" s="85" t="s">
        <v>44</v>
      </c>
      <c r="E31" s="86">
        <v>-1061230.0763838966</v>
      </c>
      <c r="F31" s="229">
        <v>-823343.43292577902</v>
      </c>
      <c r="G31" s="110">
        <f t="shared" si="0"/>
        <v>237886.64345811761</v>
      </c>
      <c r="H31" s="185">
        <f t="shared" si="1"/>
        <v>-0.22416123397925905</v>
      </c>
      <c r="I31" s="86">
        <f t="shared" si="5"/>
        <v>-137.44723175545869</v>
      </c>
      <c r="J31" s="86">
        <f t="shared" si="6"/>
        <v>-106.89995234040236</v>
      </c>
      <c r="K31" s="231">
        <f t="shared" si="3"/>
        <v>30.547279415056323</v>
      </c>
      <c r="L31" s="112">
        <f t="shared" si="4"/>
        <v>-1.9571323041006128E-4</v>
      </c>
      <c r="M31" s="112">
        <v>1.3740525290541106E-3</v>
      </c>
      <c r="N31" s="110">
        <v>7721</v>
      </c>
      <c r="O31" s="110">
        <v>7702</v>
      </c>
      <c r="P31" s="94">
        <v>1</v>
      </c>
      <c r="Q31" s="95">
        <v>33</v>
      </c>
    </row>
    <row r="32" spans="1:17" ht="16.5">
      <c r="A32" s="84">
        <v>79</v>
      </c>
      <c r="B32" s="94">
        <v>4</v>
      </c>
      <c r="C32" s="94">
        <v>4</v>
      </c>
      <c r="D32" s="85" t="s">
        <v>45</v>
      </c>
      <c r="E32" s="86">
        <v>-649999.3656660415</v>
      </c>
      <c r="F32" s="229">
        <v>-313495.17942469765</v>
      </c>
      <c r="G32" s="110">
        <f t="shared" si="0"/>
        <v>336504.18624134385</v>
      </c>
      <c r="H32" s="185">
        <f t="shared" si="1"/>
        <v>-0.51769925328547772</v>
      </c>
      <c r="I32" s="86">
        <f t="shared" si="5"/>
        <v>-96.971410661799425</v>
      </c>
      <c r="J32" s="86">
        <f t="shared" si="6"/>
        <v>-47.163408970166643</v>
      </c>
      <c r="K32" s="231">
        <f t="shared" si="3"/>
        <v>49.808001691632782</v>
      </c>
      <c r="L32" s="112">
        <f t="shared" si="4"/>
        <v>-7.4519516194064634E-5</v>
      </c>
      <c r="M32" s="112">
        <v>1.1858383745290408E-3</v>
      </c>
      <c r="N32" s="110">
        <v>6703</v>
      </c>
      <c r="O32" s="110">
        <v>6647</v>
      </c>
      <c r="P32" s="94">
        <v>4</v>
      </c>
      <c r="Q32" s="94">
        <v>4</v>
      </c>
    </row>
    <row r="33" spans="1:17" ht="16.5">
      <c r="A33" s="84">
        <v>81</v>
      </c>
      <c r="B33" s="94">
        <v>7</v>
      </c>
      <c r="C33" s="94">
        <v>7</v>
      </c>
      <c r="D33" s="85" t="s">
        <v>46</v>
      </c>
      <c r="E33" s="86">
        <v>272477.47787198739</v>
      </c>
      <c r="F33" s="229">
        <v>149279.63664221414</v>
      </c>
      <c r="G33" s="110">
        <f t="shared" si="0"/>
        <v>-123197.84122977324</v>
      </c>
      <c r="H33" s="185">
        <f t="shared" si="1"/>
        <v>-0.45213953898844</v>
      </c>
      <c r="I33" s="86">
        <f t="shared" si="5"/>
        <v>107.65605605372872</v>
      </c>
      <c r="J33" s="86">
        <f t="shared" si="6"/>
        <v>60.144897921923508</v>
      </c>
      <c r="K33" s="231">
        <f t="shared" si="3"/>
        <v>-47.51115813180521</v>
      </c>
      <c r="L33" s="112">
        <f t="shared" si="4"/>
        <v>3.5484584868634746E-5</v>
      </c>
      <c r="M33" s="112">
        <v>4.4279386874997433E-4</v>
      </c>
      <c r="N33" s="110">
        <v>2531</v>
      </c>
      <c r="O33" s="110">
        <v>2482</v>
      </c>
      <c r="P33" s="94">
        <v>7</v>
      </c>
      <c r="Q33" s="94">
        <v>7</v>
      </c>
    </row>
    <row r="34" spans="1:17" ht="16.5">
      <c r="A34" s="84">
        <v>82</v>
      </c>
      <c r="B34" s="94">
        <v>5</v>
      </c>
      <c r="C34" s="94">
        <v>5</v>
      </c>
      <c r="D34" s="85" t="s">
        <v>47</v>
      </c>
      <c r="E34" s="86">
        <v>2534954.9079927169</v>
      </c>
      <c r="F34" s="229">
        <v>2882100.2503943052</v>
      </c>
      <c r="G34" s="110">
        <f t="shared" si="0"/>
        <v>347145.34240158834</v>
      </c>
      <c r="H34" s="185">
        <f t="shared" si="1"/>
        <v>0.13694339939027653</v>
      </c>
      <c r="I34" s="86">
        <f t="shared" si="5"/>
        <v>270.5106080453225</v>
      </c>
      <c r="J34" s="86">
        <f t="shared" si="6"/>
        <v>307.88379984983499</v>
      </c>
      <c r="K34" s="231">
        <f t="shared" si="3"/>
        <v>37.373191804512487</v>
      </c>
      <c r="L34" s="112">
        <f t="shared" si="4"/>
        <v>6.8509096910616171E-4</v>
      </c>
      <c r="M34" s="112">
        <v>1.6700215170703102E-3</v>
      </c>
      <c r="N34" s="110">
        <v>9371</v>
      </c>
      <c r="O34" s="110">
        <v>9361</v>
      </c>
      <c r="P34" s="94">
        <v>5</v>
      </c>
      <c r="Q34" s="94">
        <v>5</v>
      </c>
    </row>
    <row r="35" spans="1:17" ht="16.5">
      <c r="A35" s="84">
        <v>86</v>
      </c>
      <c r="B35" s="94">
        <v>5</v>
      </c>
      <c r="C35" s="94">
        <v>5</v>
      </c>
      <c r="D35" s="85" t="s">
        <v>48</v>
      </c>
      <c r="E35" s="86">
        <v>4736604.4353025053</v>
      </c>
      <c r="F35" s="229">
        <v>4504471.5211122744</v>
      </c>
      <c r="G35" s="110">
        <f t="shared" si="0"/>
        <v>-232132.91419023089</v>
      </c>
      <c r="H35" s="185">
        <f t="shared" si="1"/>
        <v>-4.9008296420134906E-2</v>
      </c>
      <c r="I35" s="86">
        <f t="shared" si="5"/>
        <v>592.22361031539197</v>
      </c>
      <c r="J35" s="86">
        <f t="shared" si="6"/>
        <v>570.11410215317994</v>
      </c>
      <c r="K35" s="231">
        <f t="shared" si="3"/>
        <v>-22.109508162212023</v>
      </c>
      <c r="L35" s="112">
        <f t="shared" si="4"/>
        <v>1.0707374801718701E-3</v>
      </c>
      <c r="M35" s="112">
        <v>1.4095545354526782E-3</v>
      </c>
      <c r="N35" s="110">
        <v>7998</v>
      </c>
      <c r="O35" s="110">
        <v>7901</v>
      </c>
      <c r="P35" s="94">
        <v>5</v>
      </c>
      <c r="Q35" s="94">
        <v>5</v>
      </c>
    </row>
    <row r="36" spans="1:17" ht="16.5">
      <c r="A36" s="84">
        <v>90</v>
      </c>
      <c r="B36" s="94">
        <v>12</v>
      </c>
      <c r="C36" s="94">
        <v>12</v>
      </c>
      <c r="D36" s="85" t="s">
        <v>49</v>
      </c>
      <c r="E36" s="86">
        <v>810315.87185444636</v>
      </c>
      <c r="F36" s="229">
        <v>819500.7332867661</v>
      </c>
      <c r="G36" s="110">
        <f t="shared" si="0"/>
        <v>9184.8614323197398</v>
      </c>
      <c r="H36" s="185">
        <f t="shared" si="1"/>
        <v>1.1334914878687676E-2</v>
      </c>
      <c r="I36" s="86">
        <f t="shared" si="5"/>
        <v>270.01528552297447</v>
      </c>
      <c r="J36" s="86">
        <f t="shared" si="6"/>
        <v>279.78857401391809</v>
      </c>
      <c r="K36" s="231">
        <f t="shared" si="3"/>
        <v>9.7732884909436279</v>
      </c>
      <c r="L36" s="112">
        <f t="shared" si="4"/>
        <v>1.9479979972030124E-4</v>
      </c>
      <c r="M36" s="112">
        <v>5.2253958161509867E-4</v>
      </c>
      <c r="N36" s="110">
        <v>3001</v>
      </c>
      <c r="O36" s="110">
        <v>2929</v>
      </c>
      <c r="P36" s="94">
        <v>12</v>
      </c>
      <c r="Q36" s="94">
        <v>12</v>
      </c>
    </row>
    <row r="37" spans="1:17" ht="16.5">
      <c r="A37" s="84">
        <v>91</v>
      </c>
      <c r="B37" s="94">
        <v>1</v>
      </c>
      <c r="C37" s="95">
        <v>31</v>
      </c>
      <c r="D37" s="85" t="s">
        <v>50</v>
      </c>
      <c r="E37" s="86">
        <v>423154824.20772541</v>
      </c>
      <c r="F37" s="229">
        <v>465051167.1056484</v>
      </c>
      <c r="G37" s="110">
        <f t="shared" si="0"/>
        <v>41896342.897922993</v>
      </c>
      <c r="H37" s="185">
        <f t="shared" si="1"/>
        <v>9.9009488965098522E-2</v>
      </c>
      <c r="I37" s="86">
        <f t="shared" si="5"/>
        <v>627.36074752813261</v>
      </c>
      <c r="J37" s="86">
        <f t="shared" si="6"/>
        <v>679.88147549574489</v>
      </c>
      <c r="K37" s="231">
        <f t="shared" si="3"/>
        <v>52.520727967612288</v>
      </c>
      <c r="L37" s="112">
        <f t="shared" si="4"/>
        <v>0.110545202136106</v>
      </c>
      <c r="M37" s="112">
        <v>0.12203020810419821</v>
      </c>
      <c r="N37" s="110">
        <v>674500</v>
      </c>
      <c r="O37" s="110">
        <v>684018</v>
      </c>
      <c r="P37" s="94">
        <v>1</v>
      </c>
      <c r="Q37" s="95">
        <v>31</v>
      </c>
    </row>
    <row r="38" spans="1:17" ht="16.5">
      <c r="A38" s="84">
        <v>92</v>
      </c>
      <c r="B38" s="94">
        <v>1</v>
      </c>
      <c r="C38" s="95">
        <v>32</v>
      </c>
      <c r="D38" s="85" t="s">
        <v>51</v>
      </c>
      <c r="E38" s="86">
        <v>237056698.36089423</v>
      </c>
      <c r="F38" s="229">
        <v>257773162.20454368</v>
      </c>
      <c r="G38" s="110">
        <f t="shared" si="0"/>
        <v>20716463.843649447</v>
      </c>
      <c r="H38" s="185">
        <f t="shared" si="1"/>
        <v>8.7390333143469251E-2</v>
      </c>
      <c r="I38" s="86">
        <f t="shared" si="5"/>
        <v>958.02547803289735</v>
      </c>
      <c r="J38" s="86">
        <f t="shared" si="6"/>
        <v>1025.8852552624624</v>
      </c>
      <c r="K38" s="231">
        <f t="shared" si="3"/>
        <v>67.859777229564997</v>
      </c>
      <c r="L38" s="112">
        <f t="shared" si="4"/>
        <v>6.1274088394430395E-2</v>
      </c>
      <c r="M38" s="112">
        <v>4.4826902742521074E-2</v>
      </c>
      <c r="N38" s="110">
        <v>247443</v>
      </c>
      <c r="O38" s="110">
        <v>251269</v>
      </c>
      <c r="P38" s="94">
        <v>1</v>
      </c>
      <c r="Q38" s="95">
        <v>32</v>
      </c>
    </row>
    <row r="39" spans="1:17" ht="16.5">
      <c r="A39" s="84">
        <v>97</v>
      </c>
      <c r="B39" s="94">
        <v>10</v>
      </c>
      <c r="C39" s="94">
        <v>10</v>
      </c>
      <c r="D39" s="85" t="s">
        <v>52</v>
      </c>
      <c r="E39" s="86">
        <v>260321.39892604598</v>
      </c>
      <c r="F39" s="229">
        <v>315098.77536522341</v>
      </c>
      <c r="G39" s="110">
        <f t="shared" si="0"/>
        <v>54777.376439177431</v>
      </c>
      <c r="H39" s="185">
        <f t="shared" si="1"/>
        <v>0.2104221038499374</v>
      </c>
      <c r="I39" s="86">
        <f t="shared" si="5"/>
        <v>126.24704118624926</v>
      </c>
      <c r="J39" s="86">
        <f t="shared" si="6"/>
        <v>153.0348593323086</v>
      </c>
      <c r="K39" s="231">
        <f t="shared" si="3"/>
        <v>26.787818146059337</v>
      </c>
      <c r="L39" s="112">
        <f t="shared" si="4"/>
        <v>7.4900699706608711E-5</v>
      </c>
      <c r="M39" s="112">
        <v>3.6732980489774265E-4</v>
      </c>
      <c r="N39" s="110">
        <v>2062</v>
      </c>
      <c r="O39" s="110">
        <v>2059</v>
      </c>
      <c r="P39" s="94">
        <v>10</v>
      </c>
      <c r="Q39" s="94">
        <v>10</v>
      </c>
    </row>
    <row r="40" spans="1:17" ht="16.5">
      <c r="A40" s="84">
        <v>98</v>
      </c>
      <c r="B40" s="94">
        <v>7</v>
      </c>
      <c r="C40" s="94">
        <v>7</v>
      </c>
      <c r="D40" s="85" t="s">
        <v>53</v>
      </c>
      <c r="E40" s="86">
        <v>18419667.293340154</v>
      </c>
      <c r="F40" s="229">
        <v>18145791.835584052</v>
      </c>
      <c r="G40" s="110">
        <f t="shared" si="0"/>
        <v>-273875.45775610209</v>
      </c>
      <c r="H40" s="185">
        <f t="shared" si="1"/>
        <v>-1.4868643032174906E-2</v>
      </c>
      <c r="I40" s="86">
        <f t="shared" si="5"/>
        <v>804.87949719642359</v>
      </c>
      <c r="J40" s="86">
        <f t="shared" si="6"/>
        <v>794.16131277447823</v>
      </c>
      <c r="K40" s="231">
        <f t="shared" si="3"/>
        <v>-10.718184421945352</v>
      </c>
      <c r="L40" s="112">
        <f t="shared" si="4"/>
        <v>4.3133538162450028E-3</v>
      </c>
      <c r="M40" s="112">
        <v>4.0763082623159405E-3</v>
      </c>
      <c r="N40" s="110">
        <v>22885</v>
      </c>
      <c r="O40" s="110">
        <v>22849</v>
      </c>
      <c r="P40" s="94">
        <v>7</v>
      </c>
      <c r="Q40" s="94">
        <v>7</v>
      </c>
    </row>
    <row r="41" spans="1:17" ht="16.5">
      <c r="A41" s="84">
        <v>102</v>
      </c>
      <c r="B41" s="94">
        <v>4</v>
      </c>
      <c r="C41" s="94">
        <v>4</v>
      </c>
      <c r="D41" s="85" t="s">
        <v>54</v>
      </c>
      <c r="E41" s="86">
        <v>8563924.6547048632</v>
      </c>
      <c r="F41" s="229">
        <v>8863388.0070957765</v>
      </c>
      <c r="G41" s="110">
        <f t="shared" si="0"/>
        <v>299463.35239091329</v>
      </c>
      <c r="H41" s="185">
        <f t="shared" si="1"/>
        <v>3.4968004094523837E-2</v>
      </c>
      <c r="I41" s="86">
        <f t="shared" si="5"/>
        <v>887.82134093975355</v>
      </c>
      <c r="J41" s="86">
        <f t="shared" si="6"/>
        <v>927.6177924747019</v>
      </c>
      <c r="K41" s="231">
        <f t="shared" si="3"/>
        <v>39.796451534948346</v>
      </c>
      <c r="L41" s="112">
        <f t="shared" si="4"/>
        <v>2.1068757335954654E-3</v>
      </c>
      <c r="M41" s="112">
        <v>1.7046315132578586E-3</v>
      </c>
      <c r="N41" s="110">
        <v>9646</v>
      </c>
      <c r="O41" s="110">
        <v>9555</v>
      </c>
      <c r="P41" s="94">
        <v>4</v>
      </c>
      <c r="Q41" s="94">
        <v>4</v>
      </c>
    </row>
    <row r="42" spans="1:17" ht="16.5">
      <c r="A42" s="84">
        <v>103</v>
      </c>
      <c r="B42" s="94">
        <v>5</v>
      </c>
      <c r="C42" s="94">
        <v>5</v>
      </c>
      <c r="D42" s="85" t="s">
        <v>55</v>
      </c>
      <c r="E42" s="86">
        <v>1362963.3671485179</v>
      </c>
      <c r="F42" s="229">
        <v>1253132.0157540173</v>
      </c>
      <c r="G42" s="110">
        <f t="shared" si="0"/>
        <v>-109831.35139450058</v>
      </c>
      <c r="H42" s="185">
        <f t="shared" si="1"/>
        <v>-8.0582761093778252E-2</v>
      </c>
      <c r="I42" s="86">
        <f t="shared" si="5"/>
        <v>641.3945257169496</v>
      </c>
      <c r="J42" s="86">
        <f t="shared" si="6"/>
        <v>598.43935804871887</v>
      </c>
      <c r="K42" s="231">
        <f t="shared" si="3"/>
        <v>-42.955167668230729</v>
      </c>
      <c r="L42" s="112">
        <f t="shared" si="4"/>
        <v>2.9787632368909558E-4</v>
      </c>
      <c r="M42" s="112">
        <v>3.7357387637487765E-4</v>
      </c>
      <c r="N42" s="110">
        <v>2125</v>
      </c>
      <c r="O42" s="110">
        <v>2094</v>
      </c>
      <c r="P42" s="94">
        <v>5</v>
      </c>
      <c r="Q42" s="94">
        <v>5</v>
      </c>
    </row>
    <row r="43" spans="1:17" ht="16.5">
      <c r="A43" s="84">
        <v>105</v>
      </c>
      <c r="B43" s="94">
        <v>18</v>
      </c>
      <c r="C43" s="94">
        <v>18</v>
      </c>
      <c r="D43" s="85" t="s">
        <v>56</v>
      </c>
      <c r="E43" s="86">
        <v>2972255.04473643</v>
      </c>
      <c r="F43" s="229">
        <v>2887305.7362408433</v>
      </c>
      <c r="G43" s="110">
        <f t="shared" si="0"/>
        <v>-84949.308495586738</v>
      </c>
      <c r="H43" s="185">
        <f t="shared" si="1"/>
        <v>-2.8580760135649721E-2</v>
      </c>
      <c r="I43" s="86">
        <f t="shared" si="5"/>
        <v>1440.7440837306981</v>
      </c>
      <c r="J43" s="86">
        <f t="shared" si="6"/>
        <v>1442.2106574629588</v>
      </c>
      <c r="K43" s="231">
        <f t="shared" si="3"/>
        <v>1.4665737322607129</v>
      </c>
      <c r="L43" s="112">
        <f t="shared" si="4"/>
        <v>6.8632834151983297E-4</v>
      </c>
      <c r="M43" s="112">
        <v>3.5716088849212273E-4</v>
      </c>
      <c r="N43" s="110">
        <v>2063</v>
      </c>
      <c r="O43" s="110">
        <v>2002</v>
      </c>
      <c r="P43" s="94">
        <v>18</v>
      </c>
      <c r="Q43" s="94">
        <v>18</v>
      </c>
    </row>
    <row r="44" spans="1:17" ht="16.5">
      <c r="A44" s="84">
        <v>106</v>
      </c>
      <c r="B44" s="94">
        <v>1</v>
      </c>
      <c r="C44" s="95">
        <v>35</v>
      </c>
      <c r="D44" s="85" t="s">
        <v>57</v>
      </c>
      <c r="E44" s="86">
        <v>15947491.428012956</v>
      </c>
      <c r="F44" s="229">
        <v>16520644.805214189</v>
      </c>
      <c r="G44" s="110">
        <f t="shared" si="0"/>
        <v>573153.37720123306</v>
      </c>
      <c r="H44" s="185">
        <f t="shared" si="1"/>
        <v>3.594003356505629E-2</v>
      </c>
      <c r="I44" s="86">
        <f t="shared" si="5"/>
        <v>340.02455018044299</v>
      </c>
      <c r="J44" s="86">
        <f t="shared" si="6"/>
        <v>351.27139132092003</v>
      </c>
      <c r="K44" s="231">
        <f t="shared" si="3"/>
        <v>11.246841140477045</v>
      </c>
      <c r="L44" s="112">
        <f t="shared" si="4"/>
        <v>3.9270474919511937E-3</v>
      </c>
      <c r="M44" s="112">
        <v>8.390426446889622E-3</v>
      </c>
      <c r="N44" s="110">
        <v>46901</v>
      </c>
      <c r="O44" s="110">
        <v>47031</v>
      </c>
      <c r="P44" s="94">
        <v>1</v>
      </c>
      <c r="Q44" s="95">
        <v>35</v>
      </c>
    </row>
    <row r="45" spans="1:17" ht="16.5">
      <c r="A45" s="84">
        <v>108</v>
      </c>
      <c r="B45" s="94">
        <v>6</v>
      </c>
      <c r="C45" s="94">
        <v>6</v>
      </c>
      <c r="D45" s="85" t="s">
        <v>58</v>
      </c>
      <c r="E45" s="86">
        <v>8547272.5469400324</v>
      </c>
      <c r="F45" s="229">
        <v>9396576.8394832648</v>
      </c>
      <c r="G45" s="110">
        <f t="shared" si="0"/>
        <v>849304.29254323244</v>
      </c>
      <c r="H45" s="185">
        <f t="shared" si="1"/>
        <v>9.9365533025770628E-2</v>
      </c>
      <c r="I45" s="86">
        <f t="shared" si="5"/>
        <v>828.30434605485345</v>
      </c>
      <c r="J45" s="86">
        <f t="shared" si="6"/>
        <v>908.05729024770631</v>
      </c>
      <c r="K45" s="231">
        <f t="shared" si="3"/>
        <v>79.752944192852851</v>
      </c>
      <c r="L45" s="112">
        <f t="shared" si="4"/>
        <v>2.2336176308792094E-3</v>
      </c>
      <c r="M45" s="112">
        <v>1.8461043327255176E-3</v>
      </c>
      <c r="N45" s="110">
        <v>10319</v>
      </c>
      <c r="O45" s="110">
        <v>10348</v>
      </c>
      <c r="P45" s="94">
        <v>6</v>
      </c>
      <c r="Q45" s="94">
        <v>6</v>
      </c>
    </row>
    <row r="46" spans="1:17" ht="16.5">
      <c r="A46" s="84">
        <v>109</v>
      </c>
      <c r="B46" s="94">
        <v>5</v>
      </c>
      <c r="C46" s="94">
        <v>5</v>
      </c>
      <c r="D46" s="85" t="s">
        <v>59</v>
      </c>
      <c r="E46" s="86">
        <v>17435951.812233258</v>
      </c>
      <c r="F46" s="229">
        <v>16322857.742838714</v>
      </c>
      <c r="G46" s="110">
        <f t="shared" si="0"/>
        <v>-1113094.0693945438</v>
      </c>
      <c r="H46" s="185">
        <f t="shared" si="1"/>
        <v>-6.3839019594765373E-2</v>
      </c>
      <c r="I46" s="86">
        <f t="shared" si="5"/>
        <v>255.21380307430229</v>
      </c>
      <c r="J46" s="86">
        <f t="shared" si="6"/>
        <v>238.5231941145166</v>
      </c>
      <c r="K46" s="231">
        <f t="shared" si="3"/>
        <v>-16.690608959785692</v>
      </c>
      <c r="L46" s="112">
        <f t="shared" si="4"/>
        <v>3.88003242707934E-3</v>
      </c>
      <c r="M46" s="112">
        <v>1.2208586954136581E-2</v>
      </c>
      <c r="N46" s="110">
        <v>68319</v>
      </c>
      <c r="O46" s="110">
        <v>68433</v>
      </c>
      <c r="P46" s="94">
        <v>5</v>
      </c>
      <c r="Q46" s="94">
        <v>5</v>
      </c>
    </row>
    <row r="47" spans="1:17" ht="16.5">
      <c r="A47" s="84">
        <v>111</v>
      </c>
      <c r="B47" s="94">
        <v>7</v>
      </c>
      <c r="C47" s="94">
        <v>7</v>
      </c>
      <c r="D47" s="85" t="s">
        <v>60</v>
      </c>
      <c r="E47" s="86">
        <v>10155686.393230747</v>
      </c>
      <c r="F47" s="229">
        <v>9143024.2057681382</v>
      </c>
      <c r="G47" s="110">
        <f t="shared" si="0"/>
        <v>-1012662.1874626093</v>
      </c>
      <c r="H47" s="185">
        <f t="shared" si="1"/>
        <v>-9.971381039666577E-2</v>
      </c>
      <c r="I47" s="86">
        <f t="shared" si="5"/>
        <v>565.68185780820738</v>
      </c>
      <c r="J47" s="86">
        <f t="shared" si="6"/>
        <v>512.8175559912579</v>
      </c>
      <c r="K47" s="231">
        <f t="shared" si="3"/>
        <v>-52.864301816949478</v>
      </c>
      <c r="L47" s="112">
        <f t="shared" si="4"/>
        <v>2.1733467851556606E-3</v>
      </c>
      <c r="M47" s="112">
        <v>3.1807300104525755E-3</v>
      </c>
      <c r="N47" s="110">
        <v>17953</v>
      </c>
      <c r="O47" s="110">
        <v>17829</v>
      </c>
      <c r="P47" s="94">
        <v>7</v>
      </c>
      <c r="Q47" s="94">
        <v>7</v>
      </c>
    </row>
    <row r="48" spans="1:17" ht="16.5">
      <c r="A48" s="84">
        <v>139</v>
      </c>
      <c r="B48" s="94">
        <v>17</v>
      </c>
      <c r="C48" s="94">
        <v>17</v>
      </c>
      <c r="D48" s="85" t="s">
        <v>61</v>
      </c>
      <c r="E48" s="86">
        <v>13891163.784589646</v>
      </c>
      <c r="F48" s="229">
        <v>14521157.818966843</v>
      </c>
      <c r="G48" s="110">
        <f t="shared" si="0"/>
        <v>629994.0343771968</v>
      </c>
      <c r="H48" s="185">
        <f t="shared" si="1"/>
        <v>4.5352142134850455E-2</v>
      </c>
      <c r="I48" s="86">
        <f t="shared" si="5"/>
        <v>1422.4005513608076</v>
      </c>
      <c r="J48" s="86">
        <f t="shared" si="6"/>
        <v>1480.8441585730006</v>
      </c>
      <c r="K48" s="231">
        <f t="shared" si="3"/>
        <v>58.443607212193001</v>
      </c>
      <c r="L48" s="112">
        <f t="shared" si="4"/>
        <v>3.4517585158179232E-3</v>
      </c>
      <c r="M48" s="112">
        <v>1.7494104258510268E-3</v>
      </c>
      <c r="N48" s="110">
        <v>9766</v>
      </c>
      <c r="O48" s="110">
        <v>9806</v>
      </c>
      <c r="P48" s="94">
        <v>17</v>
      </c>
      <c r="Q48" s="94">
        <v>17</v>
      </c>
    </row>
    <row r="49" spans="1:17" ht="16.5">
      <c r="A49" s="84">
        <v>140</v>
      </c>
      <c r="B49" s="94">
        <v>11</v>
      </c>
      <c r="C49" s="94">
        <v>11</v>
      </c>
      <c r="D49" s="85" t="s">
        <v>62</v>
      </c>
      <c r="E49" s="86">
        <v>22775714.483298663</v>
      </c>
      <c r="F49" s="229">
        <v>22607582.045443643</v>
      </c>
      <c r="G49" s="110">
        <f t="shared" si="0"/>
        <v>-168132.43785502017</v>
      </c>
      <c r="H49" s="185">
        <f t="shared" si="1"/>
        <v>-7.382092797936635E-3</v>
      </c>
      <c r="I49" s="86">
        <f t="shared" si="5"/>
        <v>1104.6519780433923</v>
      </c>
      <c r="J49" s="86">
        <f t="shared" si="6"/>
        <v>1104.8029147946852</v>
      </c>
      <c r="K49" s="231">
        <f t="shared" si="3"/>
        <v>0.15093675129287476</v>
      </c>
      <c r="L49" s="112">
        <f t="shared" si="4"/>
        <v>5.373945715642983E-3</v>
      </c>
      <c r="M49" s="112">
        <v>3.6506409896175365E-3</v>
      </c>
      <c r="N49" s="110">
        <v>20618</v>
      </c>
      <c r="O49" s="110">
        <v>20463</v>
      </c>
      <c r="P49" s="94">
        <v>11</v>
      </c>
      <c r="Q49" s="94">
        <v>11</v>
      </c>
    </row>
    <row r="50" spans="1:17" ht="16.5">
      <c r="A50" s="84">
        <v>142</v>
      </c>
      <c r="B50" s="94">
        <v>7</v>
      </c>
      <c r="C50" s="94">
        <v>7</v>
      </c>
      <c r="D50" s="85" t="s">
        <v>63</v>
      </c>
      <c r="E50" s="86">
        <v>4315025.3545017894</v>
      </c>
      <c r="F50" s="229">
        <v>4261679.8735527415</v>
      </c>
      <c r="G50" s="110">
        <f t="shared" si="0"/>
        <v>-53345.480949047953</v>
      </c>
      <c r="H50" s="185">
        <f t="shared" si="1"/>
        <v>-1.2362727114313143E-2</v>
      </c>
      <c r="I50" s="86">
        <f t="shared" si="5"/>
        <v>669.61908046272333</v>
      </c>
      <c r="J50" s="86">
        <f t="shared" si="6"/>
        <v>665.78345157830677</v>
      </c>
      <c r="K50" s="231">
        <f t="shared" si="3"/>
        <v>-3.8356288844165647</v>
      </c>
      <c r="L50" s="112">
        <f t="shared" si="4"/>
        <v>1.0130245796248869E-3</v>
      </c>
      <c r="M50" s="112">
        <v>1.1419514721468919E-3</v>
      </c>
      <c r="N50" s="110">
        <v>6444</v>
      </c>
      <c r="O50" s="110">
        <v>6401</v>
      </c>
      <c r="P50" s="94">
        <v>7</v>
      </c>
      <c r="Q50" s="94">
        <v>7</v>
      </c>
    </row>
    <row r="51" spans="1:17" ht="16.5">
      <c r="A51" s="84">
        <v>143</v>
      </c>
      <c r="B51" s="94">
        <v>6</v>
      </c>
      <c r="C51" s="94">
        <v>6</v>
      </c>
      <c r="D51" s="85" t="s">
        <v>64</v>
      </c>
      <c r="E51" s="86">
        <v>3545195.691084641</v>
      </c>
      <c r="F51" s="229">
        <v>3877600.7408506954</v>
      </c>
      <c r="G51" s="110">
        <f t="shared" si="0"/>
        <v>332405.04976605438</v>
      </c>
      <c r="H51" s="185">
        <f t="shared" si="1"/>
        <v>9.376211603832682E-2</v>
      </c>
      <c r="I51" s="86">
        <f t="shared" si="5"/>
        <v>517.54681621673592</v>
      </c>
      <c r="J51" s="86">
        <f t="shared" si="6"/>
        <v>573.77933424840126</v>
      </c>
      <c r="K51" s="231">
        <f t="shared" si="3"/>
        <v>56.232518031665336</v>
      </c>
      <c r="L51" s="112">
        <f t="shared" si="4"/>
        <v>9.2172687226710164E-4</v>
      </c>
      <c r="M51" s="112">
        <v>1.2056410012136691E-3</v>
      </c>
      <c r="N51" s="110">
        <v>6850</v>
      </c>
      <c r="O51" s="110">
        <v>6758</v>
      </c>
      <c r="P51" s="94">
        <v>6</v>
      </c>
      <c r="Q51" s="94">
        <v>6</v>
      </c>
    </row>
    <row r="52" spans="1:17" ht="16.5">
      <c r="A52" s="84">
        <v>145</v>
      </c>
      <c r="B52" s="94">
        <v>14</v>
      </c>
      <c r="C52" s="94">
        <v>14</v>
      </c>
      <c r="D52" s="85" t="s">
        <v>65</v>
      </c>
      <c r="E52" s="86">
        <v>14434963.258791743</v>
      </c>
      <c r="F52" s="229">
        <v>15109773.044521959</v>
      </c>
      <c r="G52" s="110">
        <f t="shared" si="0"/>
        <v>674809.78573021665</v>
      </c>
      <c r="H52" s="185">
        <f t="shared" si="1"/>
        <v>4.6748285647295829E-2</v>
      </c>
      <c r="I52" s="86">
        <f t="shared" si="5"/>
        <v>1169.4858023812478</v>
      </c>
      <c r="J52" s="86">
        <f t="shared" si="6"/>
        <v>1215.6869454116952</v>
      </c>
      <c r="K52" s="231">
        <f t="shared" si="3"/>
        <v>46.201143030447383</v>
      </c>
      <c r="L52" s="112">
        <f t="shared" si="4"/>
        <v>3.5916755694495677E-3</v>
      </c>
      <c r="M52" s="112">
        <v>2.2173589825517453E-3</v>
      </c>
      <c r="N52" s="110">
        <v>12343</v>
      </c>
      <c r="O52" s="110">
        <v>12429</v>
      </c>
      <c r="P52" s="94">
        <v>14</v>
      </c>
      <c r="Q52" s="94">
        <v>14</v>
      </c>
    </row>
    <row r="53" spans="1:17" ht="16.5">
      <c r="A53" s="84">
        <v>146</v>
      </c>
      <c r="B53" s="94">
        <v>12</v>
      </c>
      <c r="C53" s="94">
        <v>12</v>
      </c>
      <c r="D53" s="85" t="s">
        <v>66</v>
      </c>
      <c r="E53" s="86">
        <v>4213955.0988182761</v>
      </c>
      <c r="F53" s="229">
        <v>4084318.0616076589</v>
      </c>
      <c r="G53" s="110">
        <f t="shared" si="0"/>
        <v>-129637.03721061721</v>
      </c>
      <c r="H53" s="185">
        <f t="shared" si="1"/>
        <v>-3.0763744313975123E-2</v>
      </c>
      <c r="I53" s="86">
        <f t="shared" si="5"/>
        <v>956.41286854704401</v>
      </c>
      <c r="J53" s="86">
        <f t="shared" si="6"/>
        <v>932.06710671101303</v>
      </c>
      <c r="K53" s="231">
        <f t="shared" si="3"/>
        <v>-24.345761836030988</v>
      </c>
      <c r="L53" s="112">
        <f t="shared" si="4"/>
        <v>9.7086470832573356E-4</v>
      </c>
      <c r="M53" s="112">
        <v>7.8175774893730367E-4</v>
      </c>
      <c r="N53" s="110">
        <v>4406</v>
      </c>
      <c r="O53" s="110">
        <v>4382</v>
      </c>
      <c r="P53" s="94">
        <v>12</v>
      </c>
      <c r="Q53" s="94">
        <v>12</v>
      </c>
    </row>
    <row r="54" spans="1:17" ht="16.5">
      <c r="A54" s="84">
        <v>148</v>
      </c>
      <c r="B54" s="94">
        <v>19</v>
      </c>
      <c r="C54" s="94">
        <v>19</v>
      </c>
      <c r="D54" s="85" t="s">
        <v>67</v>
      </c>
      <c r="E54" s="86">
        <v>12410513.423124122</v>
      </c>
      <c r="F54" s="229">
        <v>12555098.881970424</v>
      </c>
      <c r="G54" s="110">
        <f t="shared" si="0"/>
        <v>144585.4588463027</v>
      </c>
      <c r="H54" s="185">
        <f t="shared" si="1"/>
        <v>1.1650239914885483E-2</v>
      </c>
      <c r="I54" s="86">
        <f t="shared" si="5"/>
        <v>1741.3376488177523</v>
      </c>
      <c r="J54" s="86">
        <f t="shared" si="6"/>
        <v>1737.9704986116312</v>
      </c>
      <c r="K54" s="231">
        <f t="shared" si="3"/>
        <v>-3.3671502061210958</v>
      </c>
      <c r="L54" s="112">
        <f t="shared" si="4"/>
        <v>2.9844155695472542E-3</v>
      </c>
      <c r="M54" s="112">
        <v>1.2887763528806667E-3</v>
      </c>
      <c r="N54" s="110">
        <v>7127</v>
      </c>
      <c r="O54" s="110">
        <v>7224</v>
      </c>
      <c r="P54" s="94">
        <v>19</v>
      </c>
      <c r="Q54" s="94">
        <v>19</v>
      </c>
    </row>
    <row r="55" spans="1:17" ht="16.5">
      <c r="A55" s="84">
        <v>149</v>
      </c>
      <c r="B55" s="94">
        <v>1</v>
      </c>
      <c r="C55" s="95">
        <v>33</v>
      </c>
      <c r="D55" s="85" t="s">
        <v>68</v>
      </c>
      <c r="E55" s="86">
        <v>2459179.6315054144</v>
      </c>
      <c r="F55" s="229">
        <v>2141665.6827100758</v>
      </c>
      <c r="G55" s="110">
        <f t="shared" si="0"/>
        <v>-317513.94879533863</v>
      </c>
      <c r="H55" s="185">
        <f t="shared" si="1"/>
        <v>-0.12911376815567105</v>
      </c>
      <c r="I55" s="86">
        <f t="shared" si="5"/>
        <v>457.18156376750591</v>
      </c>
      <c r="J55" s="86">
        <f t="shared" si="6"/>
        <v>396.45791979083225</v>
      </c>
      <c r="K55" s="231">
        <f t="shared" si="3"/>
        <v>-60.723643976673657</v>
      </c>
      <c r="L55" s="112">
        <f t="shared" si="4"/>
        <v>5.090856287419288E-4</v>
      </c>
      <c r="M55" s="112">
        <v>9.6372783198523835E-4</v>
      </c>
      <c r="N55" s="110">
        <v>5379</v>
      </c>
      <c r="O55" s="110">
        <v>5402</v>
      </c>
      <c r="P55" s="94">
        <v>1</v>
      </c>
      <c r="Q55" s="95">
        <v>33</v>
      </c>
    </row>
    <row r="56" spans="1:17" ht="16.5">
      <c r="A56" s="84">
        <v>151</v>
      </c>
      <c r="B56" s="94">
        <v>14</v>
      </c>
      <c r="C56" s="94">
        <v>14</v>
      </c>
      <c r="D56" s="85" t="s">
        <v>69</v>
      </c>
      <c r="E56" s="86">
        <v>533318.57574598433</v>
      </c>
      <c r="F56" s="229">
        <v>510067.39997509308</v>
      </c>
      <c r="G56" s="110">
        <f t="shared" si="0"/>
        <v>-23251.175770891248</v>
      </c>
      <c r="H56" s="185">
        <f t="shared" si="1"/>
        <v>-4.35971609246283E-2</v>
      </c>
      <c r="I56" s="86">
        <f t="shared" si="5"/>
        <v>294.00141992612146</v>
      </c>
      <c r="J56" s="86">
        <f t="shared" si="6"/>
        <v>284.31850611766617</v>
      </c>
      <c r="K56" s="231">
        <f t="shared" si="3"/>
        <v>-9.6829138084552824</v>
      </c>
      <c r="L56" s="112">
        <f t="shared" si="4"/>
        <v>1.2124580652966144E-4</v>
      </c>
      <c r="M56" s="112">
        <v>3.200532637137204E-4</v>
      </c>
      <c r="N56" s="110">
        <v>1814</v>
      </c>
      <c r="O56" s="110">
        <v>1794</v>
      </c>
      <c r="P56" s="94">
        <v>14</v>
      </c>
      <c r="Q56" s="94">
        <v>14</v>
      </c>
    </row>
    <row r="57" spans="1:17" ht="16.5">
      <c r="A57" s="84">
        <v>152</v>
      </c>
      <c r="B57" s="94">
        <v>14</v>
      </c>
      <c r="C57" s="94">
        <v>14</v>
      </c>
      <c r="D57" s="85" t="s">
        <v>70</v>
      </c>
      <c r="E57" s="86">
        <v>4435432.8490187265</v>
      </c>
      <c r="F57" s="229">
        <v>4511431.2277927194</v>
      </c>
      <c r="G57" s="110">
        <f t="shared" si="0"/>
        <v>75998.378773992881</v>
      </c>
      <c r="H57" s="185">
        <f t="shared" si="1"/>
        <v>1.7134377040745052E-2</v>
      </c>
      <c r="I57" s="86">
        <f t="shared" si="5"/>
        <v>1018.0015719574768</v>
      </c>
      <c r="J57" s="86">
        <f t="shared" si="6"/>
        <v>1044.5545792527714</v>
      </c>
      <c r="K57" s="231">
        <f t="shared" si="3"/>
        <v>26.553007295294606</v>
      </c>
      <c r="L57" s="112">
        <f t="shared" si="4"/>
        <v>1.0723918404578277E-3</v>
      </c>
      <c r="M57" s="112">
        <v>7.7051842027846056E-4</v>
      </c>
      <c r="N57" s="110">
        <v>4357</v>
      </c>
      <c r="O57" s="110">
        <v>4319</v>
      </c>
      <c r="P57" s="94">
        <v>14</v>
      </c>
      <c r="Q57" s="94">
        <v>14</v>
      </c>
    </row>
    <row r="58" spans="1:17" ht="16.5">
      <c r="A58" s="84">
        <v>153</v>
      </c>
      <c r="B58" s="94">
        <v>9</v>
      </c>
      <c r="C58" s="94">
        <v>9</v>
      </c>
      <c r="D58" s="85" t="s">
        <v>71</v>
      </c>
      <c r="E58" s="86">
        <v>21082174.069782659</v>
      </c>
      <c r="F58" s="229">
        <v>21223101.245501779</v>
      </c>
      <c r="G58" s="110">
        <f t="shared" si="0"/>
        <v>140927.17571911961</v>
      </c>
      <c r="H58" s="185">
        <f t="shared" si="1"/>
        <v>6.6846604744200582E-3</v>
      </c>
      <c r="I58" s="86">
        <f t="shared" si="5"/>
        <v>846.02809381526788</v>
      </c>
      <c r="J58" s="86">
        <f t="shared" si="6"/>
        <v>858.40079459237097</v>
      </c>
      <c r="K58" s="231">
        <f t="shared" si="3"/>
        <v>12.372700777103091</v>
      </c>
      <c r="L58" s="112">
        <f t="shared" si="4"/>
        <v>5.0448470686367663E-3</v>
      </c>
      <c r="M58" s="112">
        <v>4.4108120914481729E-3</v>
      </c>
      <c r="N58" s="110">
        <v>24919</v>
      </c>
      <c r="O58" s="110">
        <v>24724</v>
      </c>
      <c r="P58" s="94">
        <v>9</v>
      </c>
      <c r="Q58" s="94">
        <v>9</v>
      </c>
    </row>
    <row r="59" spans="1:17" ht="16.5">
      <c r="A59" s="84">
        <v>165</v>
      </c>
      <c r="B59" s="94">
        <v>5</v>
      </c>
      <c r="C59" s="94">
        <v>5</v>
      </c>
      <c r="D59" s="85" t="s">
        <v>72</v>
      </c>
      <c r="E59" s="86">
        <v>9497376.3991533164</v>
      </c>
      <c r="F59" s="229">
        <v>9275189.9497667644</v>
      </c>
      <c r="G59" s="110">
        <f t="shared" si="0"/>
        <v>-222186.44938655198</v>
      </c>
      <c r="H59" s="185">
        <f t="shared" si="1"/>
        <v>-2.3394508130304251E-2</v>
      </c>
      <c r="I59" s="86">
        <f t="shared" si="5"/>
        <v>589.05764430647628</v>
      </c>
      <c r="J59" s="86">
        <f t="shared" si="6"/>
        <v>579.15641272349455</v>
      </c>
      <c r="K59" s="231">
        <f t="shared" si="3"/>
        <v>-9.9012315829817226</v>
      </c>
      <c r="L59" s="112">
        <f t="shared" si="4"/>
        <v>2.204763304281346E-3</v>
      </c>
      <c r="M59" s="112">
        <v>2.8571087058947781E-3</v>
      </c>
      <c r="N59" s="110">
        <v>16123</v>
      </c>
      <c r="O59" s="110">
        <v>16015</v>
      </c>
      <c r="P59" s="94">
        <v>5</v>
      </c>
      <c r="Q59" s="94">
        <v>5</v>
      </c>
    </row>
    <row r="60" spans="1:17" ht="16.5">
      <c r="A60" s="84">
        <v>167</v>
      </c>
      <c r="B60" s="94">
        <v>12</v>
      </c>
      <c r="C60" s="94">
        <v>12</v>
      </c>
      <c r="D60" s="85" t="s">
        <v>73</v>
      </c>
      <c r="E60" s="86">
        <v>52297334.769290626</v>
      </c>
      <c r="F60" s="229">
        <v>58076652.512110204</v>
      </c>
      <c r="G60" s="110">
        <f t="shared" si="0"/>
        <v>5779317.7428195775</v>
      </c>
      <c r="H60" s="185">
        <f t="shared" si="1"/>
        <v>0.11050883889810069</v>
      </c>
      <c r="I60" s="86">
        <f t="shared" si="5"/>
        <v>669.94612960583413</v>
      </c>
      <c r="J60" s="86">
        <f t="shared" si="6"/>
        <v>737.56559495193358</v>
      </c>
      <c r="K60" s="231">
        <f t="shared" si="3"/>
        <v>67.619465346099446</v>
      </c>
      <c r="L60" s="112">
        <f t="shared" si="4"/>
        <v>1.3805137467553371E-2</v>
      </c>
      <c r="M60" s="112">
        <v>1.4047555205173945E-2</v>
      </c>
      <c r="N60" s="110">
        <v>78062</v>
      </c>
      <c r="O60" s="110">
        <v>78741</v>
      </c>
      <c r="P60" s="94">
        <v>12</v>
      </c>
      <c r="Q60" s="94">
        <v>12</v>
      </c>
    </row>
    <row r="61" spans="1:17" ht="16.5">
      <c r="A61" s="84">
        <v>169</v>
      </c>
      <c r="B61" s="94">
        <v>5</v>
      </c>
      <c r="C61" s="94">
        <v>5</v>
      </c>
      <c r="D61" s="85" t="s">
        <v>74</v>
      </c>
      <c r="E61" s="86">
        <v>2973928.7180785006</v>
      </c>
      <c r="F61" s="229">
        <v>2891742.9683243674</v>
      </c>
      <c r="G61" s="110">
        <f t="shared" si="0"/>
        <v>-82185.749754133169</v>
      </c>
      <c r="H61" s="185">
        <f t="shared" si="1"/>
        <v>-2.7635413469908113E-2</v>
      </c>
      <c r="I61" s="86">
        <f t="shared" si="5"/>
        <v>604.94888488171284</v>
      </c>
      <c r="J61" s="86">
        <f t="shared" si="6"/>
        <v>596.48163538043877</v>
      </c>
      <c r="K61" s="231">
        <f t="shared" si="3"/>
        <v>-8.4672495012740683</v>
      </c>
      <c r="L61" s="112">
        <f t="shared" si="4"/>
        <v>6.8738309581848538E-4</v>
      </c>
      <c r="M61" s="112">
        <v>8.6489310060430119E-4</v>
      </c>
      <c r="N61" s="110">
        <v>4916</v>
      </c>
      <c r="O61" s="110">
        <v>4848</v>
      </c>
      <c r="P61" s="94">
        <v>5</v>
      </c>
      <c r="Q61" s="94">
        <v>5</v>
      </c>
    </row>
    <row r="62" spans="1:17" ht="16.5">
      <c r="A62" s="84">
        <v>171</v>
      </c>
      <c r="B62" s="94">
        <v>11</v>
      </c>
      <c r="C62" s="94">
        <v>11</v>
      </c>
      <c r="D62" s="85" t="s">
        <v>75</v>
      </c>
      <c r="E62" s="86">
        <v>3576948.5927614239</v>
      </c>
      <c r="F62" s="229">
        <v>3801064.782396202</v>
      </c>
      <c r="G62" s="110">
        <f t="shared" si="0"/>
        <v>224116.18963477807</v>
      </c>
      <c r="H62" s="185">
        <f t="shared" si="1"/>
        <v>6.2655692085795162E-2</v>
      </c>
      <c r="I62" s="86">
        <f t="shared" si="5"/>
        <v>779.29163240989624</v>
      </c>
      <c r="J62" s="86">
        <f t="shared" si="6"/>
        <v>835.03180632605495</v>
      </c>
      <c r="K62" s="231">
        <f t="shared" si="3"/>
        <v>55.74017391615871</v>
      </c>
      <c r="L62" s="112">
        <f t="shared" si="4"/>
        <v>9.035338569679689E-4</v>
      </c>
      <c r="M62" s="112">
        <v>8.1208609611195938E-4</v>
      </c>
      <c r="N62" s="110">
        <v>4590</v>
      </c>
      <c r="O62" s="110">
        <v>4552</v>
      </c>
      <c r="P62" s="94">
        <v>11</v>
      </c>
      <c r="Q62" s="94">
        <v>11</v>
      </c>
    </row>
    <row r="63" spans="1:17" ht="16.5">
      <c r="A63" s="84">
        <v>172</v>
      </c>
      <c r="B63" s="94">
        <v>13</v>
      </c>
      <c r="C63" s="94">
        <v>13</v>
      </c>
      <c r="D63" s="85" t="s">
        <v>76</v>
      </c>
      <c r="E63" s="86">
        <v>4044137.6556783151</v>
      </c>
      <c r="F63" s="229">
        <v>4155614.4468327621</v>
      </c>
      <c r="G63" s="110">
        <f t="shared" si="0"/>
        <v>111476.79115444701</v>
      </c>
      <c r="H63" s="185">
        <f t="shared" si="1"/>
        <v>2.7565033795999516E-2</v>
      </c>
      <c r="I63" s="86">
        <f t="shared" si="5"/>
        <v>991.45321296354871</v>
      </c>
      <c r="J63" s="86">
        <f t="shared" si="6"/>
        <v>1013.8117703910129</v>
      </c>
      <c r="K63" s="231">
        <f t="shared" si="3"/>
        <v>22.358557427464234</v>
      </c>
      <c r="L63" s="112">
        <f t="shared" si="4"/>
        <v>9.8781224845413467E-4</v>
      </c>
      <c r="M63" s="112">
        <v>7.3126997099361201E-4</v>
      </c>
      <c r="N63" s="110">
        <v>4079</v>
      </c>
      <c r="O63" s="110">
        <v>4099</v>
      </c>
      <c r="P63" s="94">
        <v>13</v>
      </c>
      <c r="Q63" s="94">
        <v>13</v>
      </c>
    </row>
    <row r="64" spans="1:17" ht="16.5">
      <c r="A64" s="84">
        <v>176</v>
      </c>
      <c r="B64" s="94">
        <v>12</v>
      </c>
      <c r="C64" s="94">
        <v>12</v>
      </c>
      <c r="D64" s="85" t="s">
        <v>77</v>
      </c>
      <c r="E64" s="86">
        <v>2833385.4652880691</v>
      </c>
      <c r="F64" s="229">
        <v>2657601.9333800012</v>
      </c>
      <c r="G64" s="110">
        <f t="shared" si="0"/>
        <v>-175783.53190806787</v>
      </c>
      <c r="H64" s="185">
        <f t="shared" si="1"/>
        <v>-6.2040105048042249E-2</v>
      </c>
      <c r="I64" s="86">
        <f t="shared" si="5"/>
        <v>665.27012568397959</v>
      </c>
      <c r="J64" s="86">
        <f t="shared" si="6"/>
        <v>638.84661860096185</v>
      </c>
      <c r="K64" s="231">
        <f t="shared" si="3"/>
        <v>-26.423507083017739</v>
      </c>
      <c r="L64" s="112">
        <f t="shared" si="4"/>
        <v>6.3172649313243733E-4</v>
      </c>
      <c r="M64" s="112">
        <v>7.4215249556804726E-4</v>
      </c>
      <c r="N64" s="110">
        <v>4259</v>
      </c>
      <c r="O64" s="110">
        <v>4160</v>
      </c>
      <c r="P64" s="94">
        <v>12</v>
      </c>
      <c r="Q64" s="94">
        <v>12</v>
      </c>
    </row>
    <row r="65" spans="1:17" ht="16.5">
      <c r="A65" s="84">
        <v>177</v>
      </c>
      <c r="B65" s="94">
        <v>6</v>
      </c>
      <c r="C65" s="94">
        <v>6</v>
      </c>
      <c r="D65" s="85" t="s">
        <v>78</v>
      </c>
      <c r="E65" s="86">
        <v>1227753.1738928047</v>
      </c>
      <c r="F65" s="229">
        <v>705473.6605324999</v>
      </c>
      <c r="G65" s="110">
        <f t="shared" si="0"/>
        <v>-522279.51336030476</v>
      </c>
      <c r="H65" s="185">
        <f t="shared" si="1"/>
        <v>-0.42539455361726075</v>
      </c>
      <c r="I65" s="86">
        <f t="shared" si="5"/>
        <v>718.82504326276614</v>
      </c>
      <c r="J65" s="86">
        <f t="shared" si="6"/>
        <v>422.94583964778172</v>
      </c>
      <c r="K65" s="231">
        <f t="shared" si="3"/>
        <v>-295.87920361498442</v>
      </c>
      <c r="L65" s="112">
        <f t="shared" si="4"/>
        <v>1.6769494180744014E-4</v>
      </c>
      <c r="M65" s="112">
        <v>2.9757460639603435E-4</v>
      </c>
      <c r="N65" s="110">
        <v>1708</v>
      </c>
      <c r="O65" s="110">
        <v>1668</v>
      </c>
      <c r="P65" s="94">
        <v>6</v>
      </c>
      <c r="Q65" s="94">
        <v>6</v>
      </c>
    </row>
    <row r="66" spans="1:17" ht="16.5">
      <c r="A66" s="84">
        <v>178</v>
      </c>
      <c r="B66" s="94">
        <v>10</v>
      </c>
      <c r="C66" s="94">
        <v>10</v>
      </c>
      <c r="D66" s="85" t="s">
        <v>79</v>
      </c>
      <c r="E66" s="86">
        <v>3933697.5807342771</v>
      </c>
      <c r="F66" s="229">
        <v>4103221.2145010028</v>
      </c>
      <c r="G66" s="110">
        <f t="shared" si="0"/>
        <v>169523.63376672566</v>
      </c>
      <c r="H66" s="185">
        <f t="shared" si="1"/>
        <v>4.309523807752446E-2</v>
      </c>
      <c r="I66" s="86">
        <f t="shared" si="5"/>
        <v>686.03027218944487</v>
      </c>
      <c r="J66" s="86">
        <f t="shared" si="6"/>
        <v>723.16200467060321</v>
      </c>
      <c r="K66" s="231">
        <f t="shared" si="3"/>
        <v>37.131732481158338</v>
      </c>
      <c r="L66" s="112">
        <f t="shared" si="4"/>
        <v>9.7535809100147194E-4</v>
      </c>
      <c r="M66" s="112">
        <v>1.0122531874646875E-3</v>
      </c>
      <c r="N66" s="110">
        <v>5734</v>
      </c>
      <c r="O66" s="110">
        <v>5674</v>
      </c>
      <c r="P66" s="94">
        <v>10</v>
      </c>
      <c r="Q66" s="94">
        <v>10</v>
      </c>
    </row>
    <row r="67" spans="1:17" ht="16.5">
      <c r="A67" s="84">
        <v>179</v>
      </c>
      <c r="B67" s="94">
        <v>13</v>
      </c>
      <c r="C67" s="94">
        <v>13</v>
      </c>
      <c r="D67" s="85" t="s">
        <v>80</v>
      </c>
      <c r="E67" s="86">
        <v>48761577.487152845</v>
      </c>
      <c r="F67" s="229">
        <v>56878965.199781865</v>
      </c>
      <c r="G67" s="110">
        <f t="shared" si="0"/>
        <v>8117387.7126290202</v>
      </c>
      <c r="H67" s="185">
        <f t="shared" si="1"/>
        <v>0.16647098250190323</v>
      </c>
      <c r="I67" s="86">
        <f t="shared" si="5"/>
        <v>330.03653220495204</v>
      </c>
      <c r="J67" s="86">
        <f t="shared" si="6"/>
        <v>381.24163974276354</v>
      </c>
      <c r="K67" s="231">
        <f t="shared" si="3"/>
        <v>51.2051075378115</v>
      </c>
      <c r="L67" s="112">
        <f t="shared" si="4"/>
        <v>1.3520440652660511E-2</v>
      </c>
      <c r="M67" s="112">
        <v>2.6616514284562319E-2</v>
      </c>
      <c r="N67" s="110">
        <v>147746</v>
      </c>
      <c r="O67" s="110">
        <v>149194</v>
      </c>
      <c r="P67" s="94">
        <v>13</v>
      </c>
      <c r="Q67" s="94">
        <v>13</v>
      </c>
    </row>
    <row r="68" spans="1:17" ht="16.5">
      <c r="A68" s="84">
        <v>181</v>
      </c>
      <c r="B68" s="94">
        <v>4</v>
      </c>
      <c r="C68" s="94">
        <v>4</v>
      </c>
      <c r="D68" s="85" t="s">
        <v>81</v>
      </c>
      <c r="E68" s="86">
        <v>1972234.1295618932</v>
      </c>
      <c r="F68" s="229">
        <v>1968187.9013686292</v>
      </c>
      <c r="G68" s="110">
        <f t="shared" si="0"/>
        <v>-4046.2281932639889</v>
      </c>
      <c r="H68" s="185">
        <f t="shared" si="1"/>
        <v>-2.0515962748108448E-3</v>
      </c>
      <c r="I68" s="86">
        <f t="shared" si="5"/>
        <v>1172.5529902270471</v>
      </c>
      <c r="J68" s="86">
        <f t="shared" si="6"/>
        <v>1187.0855858676896</v>
      </c>
      <c r="K68" s="231">
        <f t="shared" si="3"/>
        <v>14.532595640642512</v>
      </c>
      <c r="L68" s="112">
        <f t="shared" si="4"/>
        <v>4.6784901272854109E-4</v>
      </c>
      <c r="M68" s="112">
        <v>2.9579058597399577E-4</v>
      </c>
      <c r="N68" s="110">
        <v>1682</v>
      </c>
      <c r="O68" s="110">
        <v>1658</v>
      </c>
      <c r="P68" s="94">
        <v>4</v>
      </c>
      <c r="Q68" s="94">
        <v>4</v>
      </c>
    </row>
    <row r="69" spans="1:17" ht="16.5">
      <c r="A69" s="84">
        <v>182</v>
      </c>
      <c r="B69" s="94">
        <v>13</v>
      </c>
      <c r="C69" s="94">
        <v>13</v>
      </c>
      <c r="D69" s="85" t="s">
        <v>82</v>
      </c>
      <c r="E69" s="86">
        <v>4014974.3452204317</v>
      </c>
      <c r="F69" s="229">
        <v>4026620.1039357763</v>
      </c>
      <c r="G69" s="110">
        <f t="shared" si="0"/>
        <v>11645.758715344593</v>
      </c>
      <c r="H69" s="185">
        <f t="shared" si="1"/>
        <v>2.9005811031415727E-3</v>
      </c>
      <c r="I69" s="86">
        <f t="shared" si="5"/>
        <v>209.30947477950326</v>
      </c>
      <c r="J69" s="86">
        <f t="shared" si="6"/>
        <v>210.64135299936055</v>
      </c>
      <c r="K69" s="231">
        <f t="shared" si="3"/>
        <v>1.3318782198572876</v>
      </c>
      <c r="L69" s="112">
        <f t="shared" si="4"/>
        <v>9.571495886898123E-4</v>
      </c>
      <c r="M69" s="112">
        <v>3.4103334387689402E-3</v>
      </c>
      <c r="N69" s="110">
        <v>19182</v>
      </c>
      <c r="O69" s="110">
        <v>19116</v>
      </c>
      <c r="P69" s="94">
        <v>13</v>
      </c>
      <c r="Q69" s="94">
        <v>13</v>
      </c>
    </row>
    <row r="70" spans="1:17" ht="16.5">
      <c r="A70" s="84">
        <v>186</v>
      </c>
      <c r="B70" s="94">
        <v>1</v>
      </c>
      <c r="C70" s="95">
        <v>35</v>
      </c>
      <c r="D70" s="85" t="s">
        <v>83</v>
      </c>
      <c r="E70" s="86">
        <v>18861331.471003871</v>
      </c>
      <c r="F70" s="229">
        <v>20662868.701331183</v>
      </c>
      <c r="G70" s="110">
        <f t="shared" si="0"/>
        <v>1801537.2303273119</v>
      </c>
      <c r="H70" s="185">
        <f t="shared" si="1"/>
        <v>9.5514849155632131E-2</v>
      </c>
      <c r="I70" s="86">
        <f t="shared" si="5"/>
        <v>405.70728051202133</v>
      </c>
      <c r="J70" s="86">
        <f t="shared" si="6"/>
        <v>440.84548444307103</v>
      </c>
      <c r="K70" s="231">
        <f t="shared" si="3"/>
        <v>35.138203931049702</v>
      </c>
      <c r="L70" s="112">
        <f t="shared" si="4"/>
        <v>4.9116767333723579E-3</v>
      </c>
      <c r="M70" s="112">
        <v>8.3618821201370055E-3</v>
      </c>
      <c r="N70" s="110">
        <v>46490</v>
      </c>
      <c r="O70" s="110">
        <v>46871</v>
      </c>
      <c r="P70" s="94">
        <v>1</v>
      </c>
      <c r="Q70" s="95">
        <v>35</v>
      </c>
    </row>
    <row r="71" spans="1:17" ht="16.5">
      <c r="A71" s="84">
        <v>202</v>
      </c>
      <c r="B71" s="94">
        <v>2</v>
      </c>
      <c r="C71" s="94">
        <v>2</v>
      </c>
      <c r="D71" s="85" t="s">
        <v>84</v>
      </c>
      <c r="E71" s="86">
        <v>26742887.652394362</v>
      </c>
      <c r="F71" s="229">
        <v>27419778.755509064</v>
      </c>
      <c r="G71" s="110">
        <f t="shared" si="0"/>
        <v>676891.10311470181</v>
      </c>
      <c r="H71" s="185">
        <f t="shared" si="1"/>
        <v>2.5311070065169194E-2</v>
      </c>
      <c r="I71" s="86">
        <f t="shared" si="5"/>
        <v>735.92800166197094</v>
      </c>
      <c r="J71" s="86">
        <f t="shared" si="6"/>
        <v>750.17862043470939</v>
      </c>
      <c r="K71" s="231">
        <f t="shared" si="3"/>
        <v>14.250618772738449</v>
      </c>
      <c r="L71" s="112">
        <f t="shared" si="4"/>
        <v>6.5178311537630353E-3</v>
      </c>
      <c r="M71" s="112">
        <v>6.520773044593196E-3</v>
      </c>
      <c r="N71" s="110">
        <v>36339</v>
      </c>
      <c r="O71" s="110">
        <v>36551</v>
      </c>
      <c r="P71" s="94">
        <v>2</v>
      </c>
      <c r="Q71" s="94">
        <v>2</v>
      </c>
    </row>
    <row r="72" spans="1:17" ht="16.5">
      <c r="A72" s="84">
        <v>204</v>
      </c>
      <c r="B72" s="94">
        <v>11</v>
      </c>
      <c r="C72" s="94">
        <v>11</v>
      </c>
      <c r="D72" s="85" t="s">
        <v>85</v>
      </c>
      <c r="E72" s="86">
        <v>-470253.36921349057</v>
      </c>
      <c r="F72" s="229">
        <v>-117791.50832812453</v>
      </c>
      <c r="G72" s="110">
        <f t="shared" si="0"/>
        <v>352461.86088536604</v>
      </c>
      <c r="H72" s="185">
        <f t="shared" si="1"/>
        <v>-0.74951480193510678</v>
      </c>
      <c r="I72" s="86">
        <f t="shared" si="5"/>
        <v>-178.93963820909079</v>
      </c>
      <c r="J72" s="86">
        <f t="shared" si="6"/>
        <v>-45.496913220596575</v>
      </c>
      <c r="K72" s="231">
        <f t="shared" si="3"/>
        <v>133.44272498849421</v>
      </c>
      <c r="L72" s="112">
        <f t="shared" si="4"/>
        <v>-2.7999684806921941E-5</v>
      </c>
      <c r="M72" s="112">
        <v>4.6188288726578709E-4</v>
      </c>
      <c r="N72" s="110">
        <v>2628</v>
      </c>
      <c r="O72" s="110">
        <v>2589</v>
      </c>
      <c r="P72" s="94">
        <v>11</v>
      </c>
      <c r="Q72" s="94">
        <v>11</v>
      </c>
    </row>
    <row r="73" spans="1:17" ht="16.5">
      <c r="A73" s="84">
        <v>205</v>
      </c>
      <c r="B73" s="94">
        <v>18</v>
      </c>
      <c r="C73" s="94">
        <v>18</v>
      </c>
      <c r="D73" s="85" t="s">
        <v>86</v>
      </c>
      <c r="E73" s="86">
        <v>53556689.030371368</v>
      </c>
      <c r="F73" s="229">
        <v>52571304.030919373</v>
      </c>
      <c r="G73" s="110">
        <f t="shared" si="0"/>
        <v>-985384.9994519949</v>
      </c>
      <c r="H73" s="185">
        <f t="shared" si="1"/>
        <v>-1.8398915565769846E-2</v>
      </c>
      <c r="I73" s="86">
        <f t="shared" si="5"/>
        <v>1466.7841325109241</v>
      </c>
      <c r="J73" s="86">
        <f t="shared" si="6"/>
        <v>1442.9584176685798</v>
      </c>
      <c r="K73" s="231">
        <f t="shared" si="3"/>
        <v>-23.825714842344269</v>
      </c>
      <c r="L73" s="112">
        <f t="shared" si="4"/>
        <v>1.2496486068029656E-2</v>
      </c>
      <c r="M73" s="112">
        <v>6.4997216036131412E-3</v>
      </c>
      <c r="N73" s="110">
        <v>36513</v>
      </c>
      <c r="O73" s="110">
        <v>36433</v>
      </c>
      <c r="P73" s="94">
        <v>18</v>
      </c>
      <c r="Q73" s="94">
        <v>18</v>
      </c>
    </row>
    <row r="74" spans="1:17" ht="16.5">
      <c r="A74" s="84">
        <v>208</v>
      </c>
      <c r="B74" s="94">
        <v>17</v>
      </c>
      <c r="C74" s="94">
        <v>17</v>
      </c>
      <c r="D74" s="85" t="s">
        <v>87</v>
      </c>
      <c r="E74" s="86">
        <v>14531299.041003752</v>
      </c>
      <c r="F74" s="229">
        <v>14518327.980663564</v>
      </c>
      <c r="G74" s="110">
        <f t="shared" si="0"/>
        <v>-12971.060340188444</v>
      </c>
      <c r="H74" s="185">
        <f t="shared" si="1"/>
        <v>-8.9262909692982716E-4</v>
      </c>
      <c r="I74" s="86">
        <f t="shared" si="5"/>
        <v>1174.5311219692655</v>
      </c>
      <c r="J74" s="86">
        <f t="shared" si="6"/>
        <v>1183.1413886939583</v>
      </c>
      <c r="K74" s="231">
        <f t="shared" si="3"/>
        <v>8.6102667246927922</v>
      </c>
      <c r="L74" s="112">
        <f t="shared" si="4"/>
        <v>3.4510858477990567E-3</v>
      </c>
      <c r="M74" s="112">
        <v>2.1891714598835355E-3</v>
      </c>
      <c r="N74" s="110">
        <v>12372</v>
      </c>
      <c r="O74" s="110">
        <v>12271</v>
      </c>
      <c r="P74" s="94">
        <v>17</v>
      </c>
      <c r="Q74" s="94">
        <v>17</v>
      </c>
    </row>
    <row r="75" spans="1:17" ht="16.5">
      <c r="A75" s="84">
        <v>211</v>
      </c>
      <c r="B75" s="94">
        <v>6</v>
      </c>
      <c r="C75" s="94">
        <v>6</v>
      </c>
      <c r="D75" s="85" t="s">
        <v>88</v>
      </c>
      <c r="E75" s="86">
        <v>19820693.205583524</v>
      </c>
      <c r="F75" s="229">
        <v>20712112.584283549</v>
      </c>
      <c r="G75" s="110">
        <f t="shared" ref="G75:G138" si="7">F75-E75</f>
        <v>891419.37870002538</v>
      </c>
      <c r="H75" s="185">
        <f t="shared" ref="H75:H138" si="8">G75/E75</f>
        <v>4.4974177716897962E-2</v>
      </c>
      <c r="I75" s="86">
        <f t="shared" si="5"/>
        <v>592.13973069588997</v>
      </c>
      <c r="J75" s="86">
        <f t="shared" si="6"/>
        <v>610.05898454488965</v>
      </c>
      <c r="K75" s="231">
        <f t="shared" ref="K75:K138" si="9">J75-I75</f>
        <v>17.919253848999688</v>
      </c>
      <c r="L75" s="112">
        <f t="shared" ref="L75:L138" si="10">F75/$F$10</f>
        <v>4.9233822732784637E-3</v>
      </c>
      <c r="M75" s="112">
        <v>6.0569277348631661E-3</v>
      </c>
      <c r="N75" s="110">
        <v>33473</v>
      </c>
      <c r="O75" s="110">
        <v>33951</v>
      </c>
      <c r="P75" s="94">
        <v>6</v>
      </c>
      <c r="Q75" s="94">
        <v>6</v>
      </c>
    </row>
    <row r="76" spans="1:17" ht="16.5">
      <c r="A76" s="84">
        <v>213</v>
      </c>
      <c r="B76" s="94">
        <v>10</v>
      </c>
      <c r="C76" s="94">
        <v>10</v>
      </c>
      <c r="D76" s="85" t="s">
        <v>89</v>
      </c>
      <c r="E76" s="86">
        <v>2387021.8792693941</v>
      </c>
      <c r="F76" s="229">
        <v>2473821.8219930138</v>
      </c>
      <c r="G76" s="110">
        <f t="shared" si="7"/>
        <v>86799.942723619752</v>
      </c>
      <c r="H76" s="185">
        <f t="shared" si="8"/>
        <v>3.6363279062271089E-2</v>
      </c>
      <c r="I76" s="86">
        <f t="shared" ref="I76:I139" si="11">E76/N76</f>
        <v>466.7621977452863</v>
      </c>
      <c r="J76" s="86">
        <f t="shared" ref="J76:J139" si="12">F76/O76</f>
        <v>488.70442947313586</v>
      </c>
      <c r="K76" s="231">
        <f t="shared" si="9"/>
        <v>21.94223172784956</v>
      </c>
      <c r="L76" s="112">
        <f t="shared" si="10"/>
        <v>5.8804095700463468E-4</v>
      </c>
      <c r="M76" s="112">
        <v>9.0307113763592672E-4</v>
      </c>
      <c r="N76" s="110">
        <v>5114</v>
      </c>
      <c r="O76" s="110">
        <v>5062</v>
      </c>
      <c r="P76" s="94">
        <v>10</v>
      </c>
      <c r="Q76" s="94">
        <v>10</v>
      </c>
    </row>
    <row r="77" spans="1:17" ht="16.5">
      <c r="A77" s="84">
        <v>214</v>
      </c>
      <c r="B77" s="94">
        <v>4</v>
      </c>
      <c r="C77" s="94">
        <v>4</v>
      </c>
      <c r="D77" s="85" t="s">
        <v>90</v>
      </c>
      <c r="E77" s="86">
        <v>11443043.950357717</v>
      </c>
      <c r="F77" s="229">
        <v>11958868.636413574</v>
      </c>
      <c r="G77" s="110">
        <f t="shared" si="7"/>
        <v>515824.68605585769</v>
      </c>
      <c r="H77" s="185">
        <f t="shared" si="8"/>
        <v>4.5077576237023249E-2</v>
      </c>
      <c r="I77" s="86">
        <f t="shared" si="11"/>
        <v>923.27286996592841</v>
      </c>
      <c r="J77" s="86">
        <f t="shared" si="12"/>
        <v>958.39626834537376</v>
      </c>
      <c r="K77" s="231">
        <f t="shared" si="9"/>
        <v>35.123398379445348</v>
      </c>
      <c r="L77" s="112">
        <f t="shared" si="10"/>
        <v>2.8426883840744163E-3</v>
      </c>
      <c r="M77" s="112">
        <v>2.2261006826197341E-3</v>
      </c>
      <c r="N77" s="110">
        <v>12394</v>
      </c>
      <c r="O77" s="110">
        <v>12478</v>
      </c>
      <c r="P77" s="94">
        <v>4</v>
      </c>
      <c r="Q77" s="94">
        <v>4</v>
      </c>
    </row>
    <row r="78" spans="1:17" ht="16.5">
      <c r="A78" s="84">
        <v>216</v>
      </c>
      <c r="B78" s="94">
        <v>13</v>
      </c>
      <c r="C78" s="94">
        <v>13</v>
      </c>
      <c r="D78" s="85" t="s">
        <v>91</v>
      </c>
      <c r="E78" s="86">
        <v>1326739.4217367913</v>
      </c>
      <c r="F78" s="229">
        <v>1221625.2286072685</v>
      </c>
      <c r="G78" s="110">
        <f t="shared" si="7"/>
        <v>-105114.19312952273</v>
      </c>
      <c r="H78" s="185">
        <f t="shared" si="8"/>
        <v>-7.9227458992603958E-2</v>
      </c>
      <c r="I78" s="86">
        <f t="shared" si="11"/>
        <v>1090.1720803096066</v>
      </c>
      <c r="J78" s="86">
        <f t="shared" si="12"/>
        <v>1030.0381354192821</v>
      </c>
      <c r="K78" s="231">
        <f t="shared" si="9"/>
        <v>-60.133944890324528</v>
      </c>
      <c r="L78" s="112">
        <f t="shared" si="10"/>
        <v>2.9038698832096099E-4</v>
      </c>
      <c r="M78" s="112">
        <v>2.1158482205377503E-4</v>
      </c>
      <c r="N78" s="110">
        <v>1217</v>
      </c>
      <c r="O78" s="110">
        <v>1186</v>
      </c>
      <c r="P78" s="94">
        <v>13</v>
      </c>
      <c r="Q78" s="94">
        <v>13</v>
      </c>
    </row>
    <row r="79" spans="1:17" ht="16.5">
      <c r="A79" s="84">
        <v>217</v>
      </c>
      <c r="B79" s="94">
        <v>16</v>
      </c>
      <c r="C79" s="94">
        <v>16</v>
      </c>
      <c r="D79" s="85" t="s">
        <v>92</v>
      </c>
      <c r="E79" s="86">
        <v>5045631.6177086066</v>
      </c>
      <c r="F79" s="229">
        <v>5385368.2614708841</v>
      </c>
      <c r="G79" s="110">
        <f t="shared" si="7"/>
        <v>339736.64376227744</v>
      </c>
      <c r="H79" s="185">
        <f t="shared" si="8"/>
        <v>6.7332827582954502E-2</v>
      </c>
      <c r="I79" s="86">
        <f t="shared" si="11"/>
        <v>961.80549327270433</v>
      </c>
      <c r="J79" s="86">
        <f t="shared" si="12"/>
        <v>1023.0562806745601</v>
      </c>
      <c r="K79" s="231">
        <f t="shared" si="9"/>
        <v>61.250787401855746</v>
      </c>
      <c r="L79" s="112">
        <f t="shared" si="10"/>
        <v>1.2801314460660731E-3</v>
      </c>
      <c r="M79" s="112">
        <v>9.3910835016110597E-4</v>
      </c>
      <c r="N79" s="110">
        <v>5246</v>
      </c>
      <c r="O79" s="110">
        <v>5264</v>
      </c>
      <c r="P79" s="94">
        <v>16</v>
      </c>
      <c r="Q79" s="94">
        <v>16</v>
      </c>
    </row>
    <row r="80" spans="1:17" ht="16.5">
      <c r="A80" s="84">
        <v>218</v>
      </c>
      <c r="B80" s="94">
        <v>14</v>
      </c>
      <c r="C80" s="94">
        <v>14</v>
      </c>
      <c r="D80" s="85" t="s">
        <v>93</v>
      </c>
      <c r="E80" s="86">
        <v>1169915.6104878073</v>
      </c>
      <c r="F80" s="229">
        <v>1139887.9310154845</v>
      </c>
      <c r="G80" s="110">
        <f t="shared" si="7"/>
        <v>-30027.679472322809</v>
      </c>
      <c r="H80" s="185">
        <f t="shared" si="8"/>
        <v>-2.5666534580047601E-2</v>
      </c>
      <c r="I80" s="86">
        <f t="shared" si="11"/>
        <v>984.77744990556175</v>
      </c>
      <c r="J80" s="86">
        <f t="shared" si="12"/>
        <v>983.50986282612985</v>
      </c>
      <c r="K80" s="231">
        <f t="shared" si="9"/>
        <v>-1.2675870794319053</v>
      </c>
      <c r="L80" s="112">
        <f t="shared" si="10"/>
        <v>2.7095758630359086E-4</v>
      </c>
      <c r="M80" s="112">
        <v>2.0676796691427085E-4</v>
      </c>
      <c r="N80" s="110">
        <v>1188</v>
      </c>
      <c r="O80" s="110">
        <v>1159</v>
      </c>
      <c r="P80" s="94">
        <v>14</v>
      </c>
      <c r="Q80" s="94">
        <v>14</v>
      </c>
    </row>
    <row r="81" spans="1:17" ht="16.5">
      <c r="A81" s="84">
        <v>224</v>
      </c>
      <c r="B81" s="94">
        <v>1</v>
      </c>
      <c r="C81" s="95">
        <v>33</v>
      </c>
      <c r="D81" s="85" t="s">
        <v>94</v>
      </c>
      <c r="E81" s="86">
        <v>7030314.7619628664</v>
      </c>
      <c r="F81" s="229">
        <v>7022067.8980807615</v>
      </c>
      <c r="G81" s="110">
        <f t="shared" si="7"/>
        <v>-8246.8638821048662</v>
      </c>
      <c r="H81" s="185">
        <f t="shared" si="8"/>
        <v>-1.1730433360856148E-3</v>
      </c>
      <c r="I81" s="86">
        <f t="shared" si="11"/>
        <v>819.28851671866528</v>
      </c>
      <c r="J81" s="86">
        <f t="shared" si="12"/>
        <v>831.99856612331303</v>
      </c>
      <c r="K81" s="231">
        <f t="shared" si="9"/>
        <v>12.710049404647748</v>
      </c>
      <c r="L81" s="112">
        <f t="shared" si="10"/>
        <v>1.6691838879536716E-3</v>
      </c>
      <c r="M81" s="112">
        <v>1.5057132362005575E-3</v>
      </c>
      <c r="N81" s="110">
        <v>8581</v>
      </c>
      <c r="O81" s="110">
        <v>8440</v>
      </c>
      <c r="P81" s="94">
        <v>1</v>
      </c>
      <c r="Q81" s="95">
        <v>33</v>
      </c>
    </row>
    <row r="82" spans="1:17" ht="16.5">
      <c r="A82" s="84">
        <v>226</v>
      </c>
      <c r="B82" s="94">
        <v>13</v>
      </c>
      <c r="C82" s="94">
        <v>13</v>
      </c>
      <c r="D82" s="85" t="s">
        <v>95</v>
      </c>
      <c r="E82" s="86">
        <v>3831767.0776492683</v>
      </c>
      <c r="F82" s="229">
        <v>3354225.5868944158</v>
      </c>
      <c r="G82" s="110">
        <f t="shared" si="7"/>
        <v>-477541.49075485254</v>
      </c>
      <c r="H82" s="185">
        <f t="shared" si="8"/>
        <v>-0.12462696220246693</v>
      </c>
      <c r="I82" s="86">
        <f t="shared" si="11"/>
        <v>1057.0391938342809</v>
      </c>
      <c r="J82" s="86">
        <f t="shared" si="12"/>
        <v>938.77010548402347</v>
      </c>
      <c r="K82" s="231">
        <f t="shared" si="9"/>
        <v>-118.26908835025745</v>
      </c>
      <c r="L82" s="112">
        <f t="shared" si="10"/>
        <v>7.9731773994044536E-4</v>
      </c>
      <c r="M82" s="112">
        <v>6.3743049679438289E-4</v>
      </c>
      <c r="N82" s="110">
        <v>3625</v>
      </c>
      <c r="O82" s="110">
        <v>3573</v>
      </c>
      <c r="P82" s="94">
        <v>13</v>
      </c>
      <c r="Q82" s="94">
        <v>13</v>
      </c>
    </row>
    <row r="83" spans="1:17" ht="16.5">
      <c r="A83" s="84">
        <v>230</v>
      </c>
      <c r="B83" s="94">
        <v>4</v>
      </c>
      <c r="C83" s="94">
        <v>4</v>
      </c>
      <c r="D83" s="85" t="s">
        <v>96</v>
      </c>
      <c r="E83" s="86">
        <v>2237081.029765124</v>
      </c>
      <c r="F83" s="229">
        <v>2188005.6988277743</v>
      </c>
      <c r="G83" s="110">
        <f t="shared" si="7"/>
        <v>-49075.330937349703</v>
      </c>
      <c r="H83" s="185">
        <f t="shared" si="8"/>
        <v>-2.1937216526529767E-2</v>
      </c>
      <c r="I83" s="86">
        <f t="shared" si="11"/>
        <v>1009.5131000745145</v>
      </c>
      <c r="J83" s="86">
        <f t="shared" si="12"/>
        <v>1008.2975570634904</v>
      </c>
      <c r="K83" s="231">
        <f t="shared" si="9"/>
        <v>-1.2155430110240104</v>
      </c>
      <c r="L83" s="112">
        <f t="shared" si="10"/>
        <v>5.2010090364297556E-4</v>
      </c>
      <c r="M83" s="112">
        <v>3.871324315823708E-4</v>
      </c>
      <c r="N83" s="110">
        <v>2216</v>
      </c>
      <c r="O83" s="110">
        <v>2170</v>
      </c>
      <c r="P83" s="94">
        <v>4</v>
      </c>
      <c r="Q83" s="94">
        <v>4</v>
      </c>
    </row>
    <row r="84" spans="1:17" ht="16.5">
      <c r="A84" s="84">
        <v>231</v>
      </c>
      <c r="B84" s="94">
        <v>15</v>
      </c>
      <c r="C84" s="94">
        <v>15</v>
      </c>
      <c r="D84" s="85" t="s">
        <v>97</v>
      </c>
      <c r="E84" s="86">
        <v>-862351.19331284682</v>
      </c>
      <c r="F84" s="229">
        <v>-581244.06128053379</v>
      </c>
      <c r="G84" s="110">
        <f t="shared" si="7"/>
        <v>281107.13203231303</v>
      </c>
      <c r="H84" s="185">
        <f t="shared" si="8"/>
        <v>-0.32597755324301153</v>
      </c>
      <c r="I84" s="86">
        <f t="shared" si="11"/>
        <v>-713.86688188149571</v>
      </c>
      <c r="J84" s="86">
        <f t="shared" si="12"/>
        <v>-468.36749498834308</v>
      </c>
      <c r="K84" s="231">
        <f t="shared" si="9"/>
        <v>245.49938689315263</v>
      </c>
      <c r="L84" s="112">
        <f t="shared" si="10"/>
        <v>-1.3816488762852819E-4</v>
      </c>
      <c r="M84" s="112">
        <v>2.2139693437498717E-4</v>
      </c>
      <c r="N84" s="110">
        <v>1208</v>
      </c>
      <c r="O84" s="110">
        <v>1241</v>
      </c>
      <c r="P84" s="94">
        <v>15</v>
      </c>
      <c r="Q84" s="94">
        <v>15</v>
      </c>
    </row>
    <row r="85" spans="1:17" ht="16.5">
      <c r="A85" s="84">
        <v>232</v>
      </c>
      <c r="B85" s="94">
        <v>14</v>
      </c>
      <c r="C85" s="94">
        <v>14</v>
      </c>
      <c r="D85" s="85" t="s">
        <v>98</v>
      </c>
      <c r="E85" s="86">
        <v>10959776.231806096</v>
      </c>
      <c r="F85" s="229">
        <v>11271549.340579806</v>
      </c>
      <c r="G85" s="110">
        <f t="shared" si="7"/>
        <v>311773.10877371021</v>
      </c>
      <c r="H85" s="185">
        <f t="shared" si="8"/>
        <v>2.8447032327988703E-2</v>
      </c>
      <c r="I85" s="86">
        <f t="shared" si="11"/>
        <v>868.58267806356753</v>
      </c>
      <c r="J85" s="86">
        <f t="shared" si="12"/>
        <v>900.42733188846512</v>
      </c>
      <c r="K85" s="231">
        <f t="shared" si="9"/>
        <v>31.844653824897591</v>
      </c>
      <c r="L85" s="112">
        <f t="shared" si="10"/>
        <v>2.6793088338996087E-3</v>
      </c>
      <c r="M85" s="112">
        <v>2.2332367643078882E-3</v>
      </c>
      <c r="N85" s="110">
        <v>12618</v>
      </c>
      <c r="O85" s="110">
        <v>12518</v>
      </c>
      <c r="P85" s="94">
        <v>14</v>
      </c>
      <c r="Q85" s="94">
        <v>14</v>
      </c>
    </row>
    <row r="86" spans="1:17" ht="16.5">
      <c r="A86" s="84">
        <v>233</v>
      </c>
      <c r="B86" s="94">
        <v>14</v>
      </c>
      <c r="C86" s="94">
        <v>14</v>
      </c>
      <c r="D86" s="85" t="s">
        <v>99</v>
      </c>
      <c r="E86" s="86">
        <v>15924713.061368059</v>
      </c>
      <c r="F86" s="229">
        <v>16744544.933099642</v>
      </c>
      <c r="G86" s="110">
        <f t="shared" si="7"/>
        <v>819831.87173158303</v>
      </c>
      <c r="H86" s="185">
        <f t="shared" si="8"/>
        <v>5.1481735876323098E-2</v>
      </c>
      <c r="I86" s="86">
        <f t="shared" si="11"/>
        <v>1050.0964761864859</v>
      </c>
      <c r="J86" s="86">
        <f t="shared" si="12"/>
        <v>1112.5943477142619</v>
      </c>
      <c r="K86" s="231">
        <f t="shared" si="9"/>
        <v>62.497871527775942</v>
      </c>
      <c r="L86" s="112">
        <f t="shared" si="10"/>
        <v>3.9802697751021889E-3</v>
      </c>
      <c r="M86" s="112">
        <v>2.6849507351680555E-3</v>
      </c>
      <c r="N86" s="110">
        <v>15165</v>
      </c>
      <c r="O86" s="110">
        <v>15050</v>
      </c>
      <c r="P86" s="94">
        <v>14</v>
      </c>
      <c r="Q86" s="94">
        <v>14</v>
      </c>
    </row>
    <row r="87" spans="1:17" ht="16.5">
      <c r="A87" s="84">
        <v>235</v>
      </c>
      <c r="B87" s="94">
        <v>1</v>
      </c>
      <c r="C87" s="95">
        <v>33</v>
      </c>
      <c r="D87" s="85" t="s">
        <v>100</v>
      </c>
      <c r="E87" s="86">
        <v>22370739.588083453</v>
      </c>
      <c r="F87" s="229">
        <v>21864789.122745909</v>
      </c>
      <c r="G87" s="110">
        <f t="shared" si="7"/>
        <v>-505950.46533754468</v>
      </c>
      <c r="H87" s="185">
        <f t="shared" si="8"/>
        <v>-2.2616617718220485E-2</v>
      </c>
      <c r="I87" s="86">
        <f t="shared" si="11"/>
        <v>2178.2609141269186</v>
      </c>
      <c r="J87" s="86">
        <f t="shared" si="12"/>
        <v>2132.526004364177</v>
      </c>
      <c r="K87" s="231">
        <f t="shared" si="9"/>
        <v>-45.734909762741609</v>
      </c>
      <c r="L87" s="112">
        <f t="shared" si="10"/>
        <v>5.1973797814127056E-3</v>
      </c>
      <c r="M87" s="112">
        <v>1.8291561387161512E-3</v>
      </c>
      <c r="N87" s="110">
        <v>10270</v>
      </c>
      <c r="O87" s="110">
        <v>10253</v>
      </c>
      <c r="P87" s="94">
        <v>1</v>
      </c>
      <c r="Q87" s="95">
        <v>33</v>
      </c>
    </row>
    <row r="88" spans="1:17" ht="16.5">
      <c r="A88" s="84">
        <v>236</v>
      </c>
      <c r="B88" s="94">
        <v>16</v>
      </c>
      <c r="C88" s="94">
        <v>16</v>
      </c>
      <c r="D88" s="85" t="s">
        <v>101</v>
      </c>
      <c r="E88" s="86">
        <v>6110138.2753091836</v>
      </c>
      <c r="F88" s="229">
        <v>6308274.8822550103</v>
      </c>
      <c r="G88" s="110">
        <f t="shared" si="7"/>
        <v>198136.60694582667</v>
      </c>
      <c r="H88" s="185">
        <f t="shared" si="8"/>
        <v>3.2427516042720102E-2</v>
      </c>
      <c r="I88" s="86">
        <f t="shared" si="11"/>
        <v>1476.9490634056524</v>
      </c>
      <c r="J88" s="86">
        <f t="shared" si="12"/>
        <v>1531.8783104067534</v>
      </c>
      <c r="K88" s="231">
        <f t="shared" si="9"/>
        <v>54.929247001100975</v>
      </c>
      <c r="L88" s="112">
        <f t="shared" si="10"/>
        <v>1.499511389959762E-3</v>
      </c>
      <c r="M88" s="112">
        <v>7.3465960979548529E-4</v>
      </c>
      <c r="N88" s="110">
        <v>4137</v>
      </c>
      <c r="O88" s="110">
        <v>4118</v>
      </c>
      <c r="P88" s="94">
        <v>16</v>
      </c>
      <c r="Q88" s="94">
        <v>16</v>
      </c>
    </row>
    <row r="89" spans="1:17" ht="16.5">
      <c r="A89" s="84">
        <v>239</v>
      </c>
      <c r="B89" s="94">
        <v>11</v>
      </c>
      <c r="C89" s="94">
        <v>11</v>
      </c>
      <c r="D89" s="85" t="s">
        <v>102</v>
      </c>
      <c r="E89" s="86">
        <v>764244.71684590401</v>
      </c>
      <c r="F89" s="229">
        <v>429121.56915912544</v>
      </c>
      <c r="G89" s="110">
        <f t="shared" si="7"/>
        <v>-335123.14768677857</v>
      </c>
      <c r="H89" s="185">
        <f t="shared" si="8"/>
        <v>-0.43850240675507351</v>
      </c>
      <c r="I89" s="86">
        <f t="shared" si="11"/>
        <v>375.55022940830662</v>
      </c>
      <c r="J89" s="86">
        <f t="shared" si="12"/>
        <v>216.18215070988688</v>
      </c>
      <c r="K89" s="231">
        <f t="shared" si="9"/>
        <v>-159.36807869841974</v>
      </c>
      <c r="L89" s="112">
        <f t="shared" si="10"/>
        <v>1.020045404872232E-4</v>
      </c>
      <c r="M89" s="112">
        <v>3.5412805377465719E-4</v>
      </c>
      <c r="N89" s="110">
        <v>2035</v>
      </c>
      <c r="O89" s="110">
        <v>1985</v>
      </c>
      <c r="P89" s="94">
        <v>11</v>
      </c>
      <c r="Q89" s="94">
        <v>11</v>
      </c>
    </row>
    <row r="90" spans="1:17" ht="16.5">
      <c r="A90" s="84">
        <v>240</v>
      </c>
      <c r="B90" s="94">
        <v>19</v>
      </c>
      <c r="C90" s="94">
        <v>19</v>
      </c>
      <c r="D90" s="85" t="s">
        <v>103</v>
      </c>
      <c r="E90" s="86">
        <v>338345.11719091469</v>
      </c>
      <c r="F90" s="229">
        <v>-1272165.8906575851</v>
      </c>
      <c r="G90" s="110">
        <f t="shared" si="7"/>
        <v>-1610511.0078484998</v>
      </c>
      <c r="H90" s="185">
        <f t="shared" si="8"/>
        <v>-4.7599652722038615</v>
      </c>
      <c r="I90" s="86">
        <f t="shared" si="11"/>
        <v>17.466579794069212</v>
      </c>
      <c r="J90" s="86">
        <f t="shared" si="12"/>
        <v>-65.568801703823581</v>
      </c>
      <c r="K90" s="231">
        <f t="shared" si="9"/>
        <v>-83.035381497892786</v>
      </c>
      <c r="L90" s="112">
        <f t="shared" si="10"/>
        <v>-3.0240077970055692E-4</v>
      </c>
      <c r="M90" s="112">
        <v>3.4613564228392437E-3</v>
      </c>
      <c r="N90" s="110">
        <v>19371</v>
      </c>
      <c r="O90" s="110">
        <v>19402</v>
      </c>
      <c r="P90" s="94">
        <v>19</v>
      </c>
      <c r="Q90" s="94">
        <v>19</v>
      </c>
    </row>
    <row r="91" spans="1:17" ht="16.5">
      <c r="A91" s="84">
        <v>241</v>
      </c>
      <c r="B91" s="94">
        <v>19</v>
      </c>
      <c r="C91" s="94">
        <v>19</v>
      </c>
      <c r="D91" s="85" t="s">
        <v>104</v>
      </c>
      <c r="E91" s="86">
        <v>1827468.2093277331</v>
      </c>
      <c r="F91" s="229">
        <v>1741018.1554998537</v>
      </c>
      <c r="G91" s="110">
        <f t="shared" si="7"/>
        <v>-86450.053827879485</v>
      </c>
      <c r="H91" s="185">
        <f t="shared" si="8"/>
        <v>-4.7305913934164515E-2</v>
      </c>
      <c r="I91" s="86">
        <f t="shared" si="11"/>
        <v>237.61126112699691</v>
      </c>
      <c r="J91" s="86">
        <f t="shared" si="12"/>
        <v>228.96083054969142</v>
      </c>
      <c r="K91" s="231">
        <f t="shared" si="9"/>
        <v>-8.6504305773054853</v>
      </c>
      <c r="L91" s="112">
        <f t="shared" si="10"/>
        <v>4.1384952352702993E-4</v>
      </c>
      <c r="M91" s="112">
        <v>1.3565691289181326E-3</v>
      </c>
      <c r="N91" s="110">
        <v>7691</v>
      </c>
      <c r="O91" s="110">
        <v>7604</v>
      </c>
      <c r="P91" s="94">
        <v>19</v>
      </c>
      <c r="Q91" s="94">
        <v>19</v>
      </c>
    </row>
    <row r="92" spans="1:17" ht="16.5">
      <c r="A92" s="84">
        <v>244</v>
      </c>
      <c r="B92" s="94">
        <v>17</v>
      </c>
      <c r="C92" s="94">
        <v>17</v>
      </c>
      <c r="D92" s="85" t="s">
        <v>105</v>
      </c>
      <c r="E92" s="86">
        <v>23351047.238409314</v>
      </c>
      <c r="F92" s="229">
        <v>23812765.846645761</v>
      </c>
      <c r="G92" s="110">
        <f t="shared" si="7"/>
        <v>461718.60823644698</v>
      </c>
      <c r="H92" s="185">
        <f t="shared" si="8"/>
        <v>1.9772929390377933E-2</v>
      </c>
      <c r="I92" s="86">
        <f t="shared" si="11"/>
        <v>1196.6304826488324</v>
      </c>
      <c r="J92" s="86">
        <f t="shared" si="12"/>
        <v>1211.4140431726998</v>
      </c>
      <c r="K92" s="231">
        <f t="shared" si="9"/>
        <v>14.783560523867436</v>
      </c>
      <c r="L92" s="112">
        <f t="shared" si="10"/>
        <v>5.6604244868806068E-3</v>
      </c>
      <c r="M92" s="112">
        <v>3.506848943601227E-3</v>
      </c>
      <c r="N92" s="110">
        <v>19514</v>
      </c>
      <c r="O92" s="110">
        <v>19657</v>
      </c>
      <c r="P92" s="94">
        <v>17</v>
      </c>
      <c r="Q92" s="94">
        <v>17</v>
      </c>
    </row>
    <row r="93" spans="1:17" ht="16.5">
      <c r="A93" s="84">
        <v>245</v>
      </c>
      <c r="B93" s="94">
        <v>1</v>
      </c>
      <c r="C93" s="95">
        <v>32</v>
      </c>
      <c r="D93" s="85" t="s">
        <v>106</v>
      </c>
      <c r="E93" s="86">
        <v>18949535.828147717</v>
      </c>
      <c r="F93" s="229">
        <v>22675123.335953541</v>
      </c>
      <c r="G93" s="110">
        <f t="shared" si="7"/>
        <v>3725587.5078058243</v>
      </c>
      <c r="H93" s="185">
        <f t="shared" si="8"/>
        <v>0.19660573966523345</v>
      </c>
      <c r="I93" s="86">
        <f t="shared" si="11"/>
        <v>495.91834362219561</v>
      </c>
      <c r="J93" s="86">
        <f t="shared" si="12"/>
        <v>589.56146059524042</v>
      </c>
      <c r="K93" s="231">
        <f t="shared" si="9"/>
        <v>93.643116973044812</v>
      </c>
      <c r="L93" s="112">
        <f t="shared" si="10"/>
        <v>5.3900006492504371E-3</v>
      </c>
      <c r="M93" s="112">
        <v>6.8615209452025641E-3</v>
      </c>
      <c r="N93" s="110">
        <v>38211</v>
      </c>
      <c r="O93" s="110">
        <v>38461</v>
      </c>
      <c r="P93" s="94">
        <v>1</v>
      </c>
      <c r="Q93" s="95">
        <v>32</v>
      </c>
    </row>
    <row r="94" spans="1:17" ht="16.5">
      <c r="A94" s="84">
        <v>249</v>
      </c>
      <c r="B94" s="94">
        <v>13</v>
      </c>
      <c r="C94" s="94">
        <v>13</v>
      </c>
      <c r="D94" s="85" t="s">
        <v>107</v>
      </c>
      <c r="E94" s="86">
        <v>8123537.3337581623</v>
      </c>
      <c r="F94" s="229">
        <v>8292770.0762774618</v>
      </c>
      <c r="G94" s="110">
        <f t="shared" si="7"/>
        <v>169232.7425192995</v>
      </c>
      <c r="H94" s="185">
        <f t="shared" si="8"/>
        <v>2.0832395490574789E-2</v>
      </c>
      <c r="I94" s="86">
        <f t="shared" si="11"/>
        <v>884.5315041112982</v>
      </c>
      <c r="J94" s="86">
        <f t="shared" si="12"/>
        <v>908.49803640200059</v>
      </c>
      <c r="K94" s="231">
        <f t="shared" si="9"/>
        <v>23.966532290702389</v>
      </c>
      <c r="L94" s="112">
        <f t="shared" si="10"/>
        <v>1.9712367352087198E-3</v>
      </c>
      <c r="M94" s="112">
        <v>1.6284538412368113E-3</v>
      </c>
      <c r="N94" s="110">
        <v>9184</v>
      </c>
      <c r="O94" s="110">
        <v>9128</v>
      </c>
      <c r="P94" s="94">
        <v>13</v>
      </c>
      <c r="Q94" s="94">
        <v>13</v>
      </c>
    </row>
    <row r="95" spans="1:17" ht="16.5">
      <c r="A95" s="84">
        <v>250</v>
      </c>
      <c r="B95" s="94">
        <v>6</v>
      </c>
      <c r="C95" s="94">
        <v>6</v>
      </c>
      <c r="D95" s="85" t="s">
        <v>108</v>
      </c>
      <c r="E95" s="86">
        <v>1060801.0876391656</v>
      </c>
      <c r="F95" s="229">
        <v>1191355.83621014</v>
      </c>
      <c r="G95" s="110">
        <f t="shared" si="7"/>
        <v>130554.74857097445</v>
      </c>
      <c r="H95" s="185">
        <f t="shared" si="8"/>
        <v>0.12307184644910829</v>
      </c>
      <c r="I95" s="86">
        <f t="shared" si="11"/>
        <v>606.51863215504034</v>
      </c>
      <c r="J95" s="86">
        <f t="shared" si="12"/>
        <v>699.5630277217499</v>
      </c>
      <c r="K95" s="231">
        <f t="shared" si="9"/>
        <v>93.044395566709568</v>
      </c>
      <c r="L95" s="112">
        <f t="shared" si="10"/>
        <v>2.8319178844241191E-4</v>
      </c>
      <c r="M95" s="112">
        <v>3.0381867787316935E-4</v>
      </c>
      <c r="N95" s="110">
        <v>1749</v>
      </c>
      <c r="O95" s="110">
        <v>1703</v>
      </c>
      <c r="P95" s="94">
        <v>6</v>
      </c>
      <c r="Q95" s="94">
        <v>6</v>
      </c>
    </row>
    <row r="96" spans="1:17" ht="16.5">
      <c r="A96" s="84">
        <v>256</v>
      </c>
      <c r="B96" s="94">
        <v>13</v>
      </c>
      <c r="C96" s="94">
        <v>13</v>
      </c>
      <c r="D96" s="85" t="s">
        <v>109</v>
      </c>
      <c r="E96" s="86">
        <v>2620205.8142376645</v>
      </c>
      <c r="F96" s="229">
        <v>2650908.1951891398</v>
      </c>
      <c r="G96" s="110">
        <f t="shared" si="7"/>
        <v>30702.380951475352</v>
      </c>
      <c r="H96" s="185">
        <f t="shared" si="8"/>
        <v>1.1717545539607946E-2</v>
      </c>
      <c r="I96" s="86">
        <f t="shared" si="11"/>
        <v>1720.4240408651769</v>
      </c>
      <c r="J96" s="86">
        <f t="shared" si="12"/>
        <v>1776.7481200999596</v>
      </c>
      <c r="K96" s="231">
        <f t="shared" si="9"/>
        <v>56.32407923478263</v>
      </c>
      <c r="L96" s="112">
        <f t="shared" si="10"/>
        <v>6.3013535500894811E-4</v>
      </c>
      <c r="M96" s="112">
        <v>2.6617584696815539E-4</v>
      </c>
      <c r="N96" s="110">
        <v>1523</v>
      </c>
      <c r="O96" s="110">
        <v>1492</v>
      </c>
      <c r="P96" s="94">
        <v>13</v>
      </c>
      <c r="Q96" s="94">
        <v>13</v>
      </c>
    </row>
    <row r="97" spans="1:17" ht="16.5">
      <c r="A97" s="84">
        <v>257</v>
      </c>
      <c r="B97" s="94">
        <v>1</v>
      </c>
      <c r="C97" s="95">
        <v>33</v>
      </c>
      <c r="D97" s="85" t="s">
        <v>110</v>
      </c>
      <c r="E97" s="86">
        <v>39026344.063460715</v>
      </c>
      <c r="F97" s="229">
        <v>39455618.133228384</v>
      </c>
      <c r="G97" s="110">
        <f t="shared" si="7"/>
        <v>429274.06976766884</v>
      </c>
      <c r="H97" s="185">
        <f t="shared" si="8"/>
        <v>1.09995973250691E-2</v>
      </c>
      <c r="I97" s="86">
        <f t="shared" si="11"/>
        <v>948.3001424760829</v>
      </c>
      <c r="J97" s="86">
        <f t="shared" si="12"/>
        <v>947.65505303778991</v>
      </c>
      <c r="K97" s="231">
        <f t="shared" si="9"/>
        <v>-0.6450894382929846</v>
      </c>
      <c r="L97" s="112">
        <f t="shared" si="10"/>
        <v>9.3788159033947431E-3</v>
      </c>
      <c r="M97" s="112">
        <v>7.4277690271576076E-3</v>
      </c>
      <c r="N97" s="110">
        <v>41154</v>
      </c>
      <c r="O97" s="110">
        <v>41635</v>
      </c>
      <c r="P97" s="94">
        <v>1</v>
      </c>
      <c r="Q97" s="95">
        <v>33</v>
      </c>
    </row>
    <row r="98" spans="1:17" ht="16.5">
      <c r="A98" s="84">
        <v>260</v>
      </c>
      <c r="B98" s="94">
        <v>12</v>
      </c>
      <c r="C98" s="94">
        <v>12</v>
      </c>
      <c r="D98" s="85" t="s">
        <v>111</v>
      </c>
      <c r="E98" s="86">
        <v>14214473.646364449</v>
      </c>
      <c r="F98" s="229">
        <v>14217325.200427892</v>
      </c>
      <c r="G98" s="110">
        <f t="shared" si="7"/>
        <v>2851.5540634430945</v>
      </c>
      <c r="H98" s="185">
        <f t="shared" si="8"/>
        <v>2.006091913345254E-4</v>
      </c>
      <c r="I98" s="86">
        <f t="shared" si="11"/>
        <v>1467.0733456873206</v>
      </c>
      <c r="J98" s="86">
        <f t="shared" si="12"/>
        <v>1486.2351244436434</v>
      </c>
      <c r="K98" s="231">
        <f t="shared" si="9"/>
        <v>19.161778756322747</v>
      </c>
      <c r="L98" s="112">
        <f t="shared" si="10"/>
        <v>3.3795358431151137E-3</v>
      </c>
      <c r="M98" s="112">
        <v>1.7065939357221011E-3</v>
      </c>
      <c r="N98" s="110">
        <v>9689</v>
      </c>
      <c r="O98" s="110">
        <v>9566</v>
      </c>
      <c r="P98" s="94">
        <v>12</v>
      </c>
      <c r="Q98" s="94">
        <v>12</v>
      </c>
    </row>
    <row r="99" spans="1:17" ht="16.5">
      <c r="A99" s="84">
        <v>261</v>
      </c>
      <c r="B99" s="94">
        <v>19</v>
      </c>
      <c r="C99" s="94">
        <v>19</v>
      </c>
      <c r="D99" s="85" t="s">
        <v>112</v>
      </c>
      <c r="E99" s="86">
        <v>13006021.741377253</v>
      </c>
      <c r="F99" s="229">
        <v>12833355.545170598</v>
      </c>
      <c r="G99" s="110">
        <f t="shared" si="7"/>
        <v>-172666.19620665535</v>
      </c>
      <c r="H99" s="185">
        <f t="shared" si="8"/>
        <v>-1.3275865567511431E-2</v>
      </c>
      <c r="I99" s="86">
        <f t="shared" si="11"/>
        <v>1906.4822253557979</v>
      </c>
      <c r="J99" s="86">
        <f t="shared" si="12"/>
        <v>1877.0448362104137</v>
      </c>
      <c r="K99" s="231">
        <f t="shared" si="9"/>
        <v>-29.437389145384259</v>
      </c>
      <c r="L99" s="112">
        <f t="shared" si="10"/>
        <v>3.0505586979918575E-3</v>
      </c>
      <c r="M99" s="112">
        <v>1.2197347625477739E-3</v>
      </c>
      <c r="N99" s="110">
        <v>6822</v>
      </c>
      <c r="O99" s="110">
        <v>6837</v>
      </c>
      <c r="P99" s="94">
        <v>19</v>
      </c>
      <c r="Q99" s="94">
        <v>19</v>
      </c>
    </row>
    <row r="100" spans="1:17" ht="16.5">
      <c r="A100" s="84">
        <v>263</v>
      </c>
      <c r="B100" s="94">
        <v>11</v>
      </c>
      <c r="C100" s="94">
        <v>11</v>
      </c>
      <c r="D100" s="85" t="s">
        <v>113</v>
      </c>
      <c r="E100" s="86">
        <v>9624259.7438913304</v>
      </c>
      <c r="F100" s="229">
        <v>9835412.6831523459</v>
      </c>
      <c r="G100" s="110">
        <f t="shared" si="7"/>
        <v>211152.9392610155</v>
      </c>
      <c r="H100" s="185">
        <f t="shared" si="8"/>
        <v>2.1939655088282255E-2</v>
      </c>
      <c r="I100" s="86">
        <f t="shared" si="11"/>
        <v>1287.526387142653</v>
      </c>
      <c r="J100" s="86">
        <f t="shared" si="12"/>
        <v>1337.4235359195466</v>
      </c>
      <c r="K100" s="231">
        <f t="shared" si="9"/>
        <v>49.897148776893573</v>
      </c>
      <c r="L100" s="112">
        <f t="shared" si="10"/>
        <v>2.3379313074685781E-3</v>
      </c>
      <c r="M100" s="112">
        <v>1.3119686183671682E-3</v>
      </c>
      <c r="N100" s="110">
        <v>7475</v>
      </c>
      <c r="O100" s="110">
        <v>7354</v>
      </c>
      <c r="P100" s="94">
        <v>11</v>
      </c>
      <c r="Q100" s="94">
        <v>11</v>
      </c>
    </row>
    <row r="101" spans="1:17" ht="16.5">
      <c r="A101" s="84">
        <v>265</v>
      </c>
      <c r="B101" s="94">
        <v>13</v>
      </c>
      <c r="C101" s="94">
        <v>13</v>
      </c>
      <c r="D101" s="85" t="s">
        <v>114</v>
      </c>
      <c r="E101" s="86">
        <v>1736510.4683958769</v>
      </c>
      <c r="F101" s="229">
        <v>1590563.6964651146</v>
      </c>
      <c r="G101" s="110">
        <f t="shared" si="7"/>
        <v>-145946.77193076233</v>
      </c>
      <c r="H101" s="185">
        <f t="shared" si="8"/>
        <v>-8.4046007546146537E-2</v>
      </c>
      <c r="I101" s="86">
        <f t="shared" si="11"/>
        <v>1677.7878921699294</v>
      </c>
      <c r="J101" s="86">
        <f t="shared" si="12"/>
        <v>1573.257860005059</v>
      </c>
      <c r="K101" s="231">
        <f t="shared" si="9"/>
        <v>-104.53003216487036</v>
      </c>
      <c r="L101" s="112">
        <f t="shared" si="10"/>
        <v>3.7808567695980837E-4</v>
      </c>
      <c r="M101" s="112">
        <v>1.8036446466809995E-4</v>
      </c>
      <c r="N101" s="110">
        <v>1035</v>
      </c>
      <c r="O101" s="110">
        <v>1011</v>
      </c>
      <c r="P101" s="94">
        <v>13</v>
      </c>
      <c r="Q101" s="94">
        <v>13</v>
      </c>
    </row>
    <row r="102" spans="1:17" ht="16.5">
      <c r="A102" s="84">
        <v>271</v>
      </c>
      <c r="B102" s="94">
        <v>4</v>
      </c>
      <c r="C102" s="94">
        <v>4</v>
      </c>
      <c r="D102" s="85" t="s">
        <v>115</v>
      </c>
      <c r="E102" s="86">
        <v>3407484.8076324351</v>
      </c>
      <c r="F102" s="229">
        <v>3484138.3569851271</v>
      </c>
      <c r="G102" s="110">
        <f t="shared" si="7"/>
        <v>76653.549352691974</v>
      </c>
      <c r="H102" s="185">
        <f t="shared" si="8"/>
        <v>2.2495639358683411E-2</v>
      </c>
      <c r="I102" s="86">
        <f t="shared" si="11"/>
        <v>503.61880100981898</v>
      </c>
      <c r="J102" s="86">
        <f t="shared" si="12"/>
        <v>522.51625029770958</v>
      </c>
      <c r="K102" s="231">
        <f t="shared" si="9"/>
        <v>18.897449287890595</v>
      </c>
      <c r="L102" s="112">
        <f t="shared" si="10"/>
        <v>8.2819871486438669E-4</v>
      </c>
      <c r="M102" s="112">
        <v>1.1895848174153219E-3</v>
      </c>
      <c r="N102" s="110">
        <v>6766</v>
      </c>
      <c r="O102" s="110">
        <v>6668</v>
      </c>
      <c r="P102" s="94">
        <v>4</v>
      </c>
      <c r="Q102" s="94">
        <v>4</v>
      </c>
    </row>
    <row r="103" spans="1:17" ht="16.5">
      <c r="A103" s="84">
        <v>272</v>
      </c>
      <c r="B103" s="94">
        <v>16</v>
      </c>
      <c r="C103" s="94">
        <v>16</v>
      </c>
      <c r="D103" s="85" t="s">
        <v>116</v>
      </c>
      <c r="E103" s="86">
        <v>31771150.868291359</v>
      </c>
      <c r="F103" s="229">
        <v>36307031.397191025</v>
      </c>
      <c r="G103" s="110">
        <f t="shared" si="7"/>
        <v>4535880.5288996659</v>
      </c>
      <c r="H103" s="185">
        <f t="shared" si="8"/>
        <v>0.14276727172091905</v>
      </c>
      <c r="I103" s="86">
        <f t="shared" si="11"/>
        <v>657.85590368136161</v>
      </c>
      <c r="J103" s="86">
        <f t="shared" si="12"/>
        <v>750.65708845268523</v>
      </c>
      <c r="K103" s="231">
        <f t="shared" si="9"/>
        <v>92.801184771323619</v>
      </c>
      <c r="L103" s="112">
        <f t="shared" si="10"/>
        <v>8.6303796413280329E-3</v>
      </c>
      <c r="M103" s="112">
        <v>8.6287715752739764E-3</v>
      </c>
      <c r="N103" s="110">
        <v>48295</v>
      </c>
      <c r="O103" s="110">
        <v>48367</v>
      </c>
      <c r="P103" s="94">
        <v>16</v>
      </c>
      <c r="Q103" s="94">
        <v>16</v>
      </c>
    </row>
    <row r="104" spans="1:17" ht="16.5">
      <c r="A104" s="84">
        <v>273</v>
      </c>
      <c r="B104" s="94">
        <v>19</v>
      </c>
      <c r="C104" s="94">
        <v>19</v>
      </c>
      <c r="D104" s="85" t="s">
        <v>117</v>
      </c>
      <c r="E104" s="86">
        <v>5243592.9404853387</v>
      </c>
      <c r="F104" s="229">
        <v>5272584.6661486058</v>
      </c>
      <c r="G104" s="110">
        <f t="shared" si="7"/>
        <v>28991.725663267076</v>
      </c>
      <c r="H104" s="185">
        <f t="shared" si="8"/>
        <v>5.5289809854278367E-3</v>
      </c>
      <c r="I104" s="86">
        <f t="shared" si="11"/>
        <v>1307.3031514548338</v>
      </c>
      <c r="J104" s="86">
        <f t="shared" si="12"/>
        <v>1322.444109894308</v>
      </c>
      <c r="K104" s="231">
        <f t="shared" si="9"/>
        <v>15.140958439474161</v>
      </c>
      <c r="L104" s="112">
        <f t="shared" si="10"/>
        <v>1.2533221695296146E-3</v>
      </c>
      <c r="M104" s="112">
        <v>7.1128894226677993E-4</v>
      </c>
      <c r="N104" s="110">
        <v>4011</v>
      </c>
      <c r="O104" s="110">
        <v>3987</v>
      </c>
      <c r="P104" s="94">
        <v>19</v>
      </c>
      <c r="Q104" s="94">
        <v>19</v>
      </c>
    </row>
    <row r="105" spans="1:17" ht="16.5">
      <c r="A105" s="84">
        <v>275</v>
      </c>
      <c r="B105" s="94">
        <v>13</v>
      </c>
      <c r="C105" s="94">
        <v>13</v>
      </c>
      <c r="D105" s="85" t="s">
        <v>118</v>
      </c>
      <c r="E105" s="86">
        <v>2946742.5839216826</v>
      </c>
      <c r="F105" s="229">
        <v>2933854.8072376559</v>
      </c>
      <c r="G105" s="110">
        <f t="shared" si="7"/>
        <v>-12887.7766840267</v>
      </c>
      <c r="H105" s="185">
        <f t="shared" si="8"/>
        <v>-4.3735671905467078E-3</v>
      </c>
      <c r="I105" s="86">
        <f t="shared" si="11"/>
        <v>1179.1687010490928</v>
      </c>
      <c r="J105" s="86">
        <f t="shared" si="12"/>
        <v>1201.9069263570896</v>
      </c>
      <c r="K105" s="231">
        <f t="shared" si="9"/>
        <v>22.7382253079968</v>
      </c>
      <c r="L105" s="112">
        <f t="shared" si="10"/>
        <v>6.9739330990732575E-4</v>
      </c>
      <c r="M105" s="112">
        <v>4.3547938501961619E-4</v>
      </c>
      <c r="N105" s="110">
        <v>2499</v>
      </c>
      <c r="O105" s="110">
        <v>2441</v>
      </c>
      <c r="P105" s="94">
        <v>13</v>
      </c>
      <c r="Q105" s="94">
        <v>13</v>
      </c>
    </row>
    <row r="106" spans="1:17" ht="16.5">
      <c r="A106" s="84">
        <v>276</v>
      </c>
      <c r="B106" s="94">
        <v>12</v>
      </c>
      <c r="C106" s="94">
        <v>12</v>
      </c>
      <c r="D106" s="85" t="s">
        <v>119</v>
      </c>
      <c r="E106" s="86">
        <v>17415364.374412604</v>
      </c>
      <c r="F106" s="229">
        <v>17210994.295315467</v>
      </c>
      <c r="G106" s="110">
        <f t="shared" si="7"/>
        <v>-204370.07909713686</v>
      </c>
      <c r="H106" s="185">
        <f t="shared" si="8"/>
        <v>-1.1735044682579602E-2</v>
      </c>
      <c r="I106" s="86">
        <f t="shared" si="11"/>
        <v>1150.5922551805368</v>
      </c>
      <c r="J106" s="86">
        <f t="shared" si="12"/>
        <v>1141.9941805663505</v>
      </c>
      <c r="K106" s="231">
        <f t="shared" si="9"/>
        <v>-8.5980746141863165</v>
      </c>
      <c r="L106" s="112">
        <f t="shared" si="10"/>
        <v>4.0911473358517395E-3</v>
      </c>
      <c r="M106" s="112">
        <v>2.6886971780543368E-3</v>
      </c>
      <c r="N106" s="110">
        <v>15136</v>
      </c>
      <c r="O106" s="110">
        <v>15071</v>
      </c>
      <c r="P106" s="94">
        <v>12</v>
      </c>
      <c r="Q106" s="94">
        <v>12</v>
      </c>
    </row>
    <row r="107" spans="1:17" ht="16.5">
      <c r="A107" s="84">
        <v>280</v>
      </c>
      <c r="B107" s="94">
        <v>15</v>
      </c>
      <c r="C107" s="94">
        <v>15</v>
      </c>
      <c r="D107" s="85" t="s">
        <v>120</v>
      </c>
      <c r="E107" s="86">
        <v>3042434.2489487967</v>
      </c>
      <c r="F107" s="229">
        <v>3103379.0889110849</v>
      </c>
      <c r="G107" s="110">
        <f t="shared" si="7"/>
        <v>60944.839962288272</v>
      </c>
      <c r="H107" s="185">
        <f t="shared" si="8"/>
        <v>2.00316046216432E-2</v>
      </c>
      <c r="I107" s="86">
        <f t="shared" si="11"/>
        <v>1509.8929275180133</v>
      </c>
      <c r="J107" s="86">
        <f t="shared" si="12"/>
        <v>1562.627940035793</v>
      </c>
      <c r="K107" s="231">
        <f t="shared" si="9"/>
        <v>52.735012517779751</v>
      </c>
      <c r="L107" s="112">
        <f t="shared" si="10"/>
        <v>7.3769015745896323E-4</v>
      </c>
      <c r="M107" s="112">
        <v>3.5430645581686101E-4</v>
      </c>
      <c r="N107" s="110">
        <v>2015</v>
      </c>
      <c r="O107" s="110">
        <v>1986</v>
      </c>
      <c r="P107" s="94">
        <v>15</v>
      </c>
      <c r="Q107" s="94">
        <v>15</v>
      </c>
    </row>
    <row r="108" spans="1:17" ht="16.5">
      <c r="A108" s="84">
        <v>284</v>
      </c>
      <c r="B108" s="94">
        <v>2</v>
      </c>
      <c r="C108" s="94">
        <v>2</v>
      </c>
      <c r="D108" s="85" t="s">
        <v>121</v>
      </c>
      <c r="E108" s="86">
        <v>3101423.2978633922</v>
      </c>
      <c r="F108" s="229">
        <v>2688548.8078898764</v>
      </c>
      <c r="G108" s="110">
        <f t="shared" si="7"/>
        <v>-412874.48997351574</v>
      </c>
      <c r="H108" s="185">
        <f t="shared" si="8"/>
        <v>-0.13312419825373401</v>
      </c>
      <c r="I108" s="86">
        <f t="shared" si="11"/>
        <v>1405.2665599743507</v>
      </c>
      <c r="J108" s="86">
        <f t="shared" si="12"/>
        <v>1229.8942396568511</v>
      </c>
      <c r="K108" s="231">
        <f t="shared" si="9"/>
        <v>-175.37232031749954</v>
      </c>
      <c r="L108" s="112">
        <f t="shared" si="10"/>
        <v>6.3908273420901912E-4</v>
      </c>
      <c r="M108" s="112">
        <v>3.8998686425763252E-4</v>
      </c>
      <c r="N108" s="110">
        <v>2207</v>
      </c>
      <c r="O108" s="110">
        <v>2186</v>
      </c>
      <c r="P108" s="94">
        <v>2</v>
      </c>
      <c r="Q108" s="94">
        <v>2</v>
      </c>
    </row>
    <row r="109" spans="1:17" ht="16.5">
      <c r="A109" s="84">
        <v>285</v>
      </c>
      <c r="B109" s="94">
        <v>8</v>
      </c>
      <c r="C109" s="94">
        <v>8</v>
      </c>
      <c r="D109" s="85" t="s">
        <v>122</v>
      </c>
      <c r="E109" s="86">
        <v>13704922.029220421</v>
      </c>
      <c r="F109" s="229">
        <v>16877739.389734194</v>
      </c>
      <c r="G109" s="110">
        <f t="shared" si="7"/>
        <v>3172817.3605137728</v>
      </c>
      <c r="H109" s="185">
        <f t="shared" si="8"/>
        <v>0.23150933319788122</v>
      </c>
      <c r="I109" s="86">
        <f t="shared" si="11"/>
        <v>271.38459463802815</v>
      </c>
      <c r="J109" s="86">
        <f t="shared" si="12"/>
        <v>336.14298724824124</v>
      </c>
      <c r="K109" s="231">
        <f t="shared" si="9"/>
        <v>64.758392610213093</v>
      </c>
      <c r="L109" s="112">
        <f t="shared" si="10"/>
        <v>4.0119308248393899E-3</v>
      </c>
      <c r="M109" s="112">
        <v>8.9575665390556856E-3</v>
      </c>
      <c r="N109" s="110">
        <v>50500</v>
      </c>
      <c r="O109" s="110">
        <v>50210</v>
      </c>
      <c r="P109" s="94">
        <v>8</v>
      </c>
      <c r="Q109" s="94">
        <v>8</v>
      </c>
    </row>
    <row r="110" spans="1:17" ht="16.5">
      <c r="A110" s="84">
        <v>286</v>
      </c>
      <c r="B110" s="94">
        <v>8</v>
      </c>
      <c r="C110" s="94">
        <v>8</v>
      </c>
      <c r="D110" s="85" t="s">
        <v>123</v>
      </c>
      <c r="E110" s="86">
        <v>1674014.5395304067</v>
      </c>
      <c r="F110" s="229">
        <v>5713776.0787453372</v>
      </c>
      <c r="G110" s="110">
        <f t="shared" si="7"/>
        <v>4039761.5392149305</v>
      </c>
      <c r="H110" s="185">
        <f t="shared" si="8"/>
        <v>2.4132177133587867</v>
      </c>
      <c r="I110" s="86">
        <f t="shared" si="11"/>
        <v>21.222293858144102</v>
      </c>
      <c r="J110" s="86">
        <f t="shared" si="12"/>
        <v>72.892813496610842</v>
      </c>
      <c r="K110" s="231">
        <f t="shared" si="9"/>
        <v>51.670519638466743</v>
      </c>
      <c r="L110" s="112">
        <f t="shared" si="10"/>
        <v>1.3581957777172059E-3</v>
      </c>
      <c r="M110" s="112">
        <v>1.3984222480191575E-2</v>
      </c>
      <c r="N110" s="110">
        <v>78880</v>
      </c>
      <c r="O110" s="110">
        <v>78386</v>
      </c>
      <c r="P110" s="94">
        <v>8</v>
      </c>
      <c r="Q110" s="94">
        <v>8</v>
      </c>
    </row>
    <row r="111" spans="1:17" ht="16.5">
      <c r="A111" s="84">
        <v>287</v>
      </c>
      <c r="B111" s="94">
        <v>15</v>
      </c>
      <c r="C111" s="94">
        <v>15</v>
      </c>
      <c r="D111" s="85" t="s">
        <v>124</v>
      </c>
      <c r="E111" s="86">
        <v>8116424.9318205528</v>
      </c>
      <c r="F111" s="229">
        <v>8152399.4526642226</v>
      </c>
      <c r="G111" s="110">
        <f t="shared" si="7"/>
        <v>35974.520843669772</v>
      </c>
      <c r="H111" s="185">
        <f t="shared" si="8"/>
        <v>4.4323111648123768E-3</v>
      </c>
      <c r="I111" s="86">
        <f t="shared" si="11"/>
        <v>1309.3119748057029</v>
      </c>
      <c r="J111" s="86">
        <f t="shared" si="12"/>
        <v>1331.8737873981738</v>
      </c>
      <c r="K111" s="231">
        <f t="shared" si="9"/>
        <v>22.561812592470915</v>
      </c>
      <c r="L111" s="112">
        <f t="shared" si="10"/>
        <v>1.9378698713905466E-3</v>
      </c>
      <c r="M111" s="112">
        <v>1.0919989003298118E-3</v>
      </c>
      <c r="N111" s="110">
        <v>6199</v>
      </c>
      <c r="O111" s="110">
        <v>6121</v>
      </c>
      <c r="P111" s="94">
        <v>15</v>
      </c>
      <c r="Q111" s="94">
        <v>15</v>
      </c>
    </row>
    <row r="112" spans="1:17" ht="16.5">
      <c r="A112" s="84">
        <v>288</v>
      </c>
      <c r="B112" s="94">
        <v>15</v>
      </c>
      <c r="C112" s="94">
        <v>15</v>
      </c>
      <c r="D112" s="85" t="s">
        <v>125</v>
      </c>
      <c r="E112" s="86">
        <v>8318338.3629717827</v>
      </c>
      <c r="F112" s="229">
        <v>8209549.4049214507</v>
      </c>
      <c r="G112" s="110">
        <f t="shared" si="7"/>
        <v>-108788.95805033203</v>
      </c>
      <c r="H112" s="185">
        <f t="shared" si="8"/>
        <v>-1.3078207846725105E-2</v>
      </c>
      <c r="I112" s="86">
        <f t="shared" si="11"/>
        <v>1306.271727853609</v>
      </c>
      <c r="J112" s="86">
        <f t="shared" si="12"/>
        <v>1294.4732584234391</v>
      </c>
      <c r="K112" s="231">
        <f t="shared" si="9"/>
        <v>-11.798469430169916</v>
      </c>
      <c r="L112" s="112">
        <f t="shared" si="10"/>
        <v>1.9514547271466634E-3</v>
      </c>
      <c r="M112" s="112">
        <v>1.1314257516568643E-3</v>
      </c>
      <c r="N112" s="110">
        <v>6368</v>
      </c>
      <c r="O112" s="110">
        <v>6342</v>
      </c>
      <c r="P112" s="94">
        <v>15</v>
      </c>
      <c r="Q112" s="94">
        <v>15</v>
      </c>
    </row>
    <row r="113" spans="1:17" ht="16.5">
      <c r="A113" s="84">
        <v>290</v>
      </c>
      <c r="B113" s="94">
        <v>18</v>
      </c>
      <c r="C113" s="94">
        <v>18</v>
      </c>
      <c r="D113" s="85" t="s">
        <v>126</v>
      </c>
      <c r="E113" s="86">
        <v>8213975.0409025159</v>
      </c>
      <c r="F113" s="229">
        <v>8015902.2426822707</v>
      </c>
      <c r="G113" s="110">
        <f t="shared" si="7"/>
        <v>-198072.79822024517</v>
      </c>
      <c r="H113" s="185">
        <f t="shared" si="8"/>
        <v>-2.4114122240926822E-2</v>
      </c>
      <c r="I113" s="86">
        <f t="shared" si="11"/>
        <v>1083.3520233319066</v>
      </c>
      <c r="J113" s="86">
        <f t="shared" si="12"/>
        <v>1071.2150531447642</v>
      </c>
      <c r="K113" s="231">
        <f t="shared" si="9"/>
        <v>-12.136970187142424</v>
      </c>
      <c r="L113" s="112">
        <f t="shared" si="10"/>
        <v>1.9054237391458305E-3</v>
      </c>
      <c r="M113" s="112">
        <v>1.3349824818114657E-3</v>
      </c>
      <c r="N113" s="110">
        <v>7582</v>
      </c>
      <c r="O113" s="110">
        <v>7483</v>
      </c>
      <c r="P113" s="94">
        <v>18</v>
      </c>
      <c r="Q113" s="94">
        <v>18</v>
      </c>
    </row>
    <row r="114" spans="1:17" ht="16.5">
      <c r="A114" s="84">
        <v>291</v>
      </c>
      <c r="B114" s="94">
        <v>6</v>
      </c>
      <c r="C114" s="94">
        <v>6</v>
      </c>
      <c r="D114" s="85" t="s">
        <v>127</v>
      </c>
      <c r="E114" s="86">
        <v>2795335.1526564201</v>
      </c>
      <c r="F114" s="229">
        <v>2797353.3189416029</v>
      </c>
      <c r="G114" s="110">
        <f t="shared" si="7"/>
        <v>2018.166285182815</v>
      </c>
      <c r="H114" s="185">
        <f t="shared" si="8"/>
        <v>7.2197649833328288E-4</v>
      </c>
      <c r="I114" s="86">
        <f t="shared" si="11"/>
        <v>1336.2022718242927</v>
      </c>
      <c r="J114" s="86">
        <f t="shared" si="12"/>
        <v>1372.597310569972</v>
      </c>
      <c r="K114" s="231">
        <f t="shared" si="9"/>
        <v>36.395038745679358</v>
      </c>
      <c r="L114" s="112">
        <f t="shared" si="10"/>
        <v>6.649461606839834E-4</v>
      </c>
      <c r="M114" s="112">
        <v>3.6358336201146161E-4</v>
      </c>
      <c r="N114" s="110">
        <v>2092</v>
      </c>
      <c r="O114" s="110">
        <v>2038</v>
      </c>
      <c r="P114" s="94">
        <v>6</v>
      </c>
      <c r="Q114" s="94">
        <v>6</v>
      </c>
    </row>
    <row r="115" spans="1:17" ht="16.5">
      <c r="A115" s="84">
        <v>297</v>
      </c>
      <c r="B115" s="94">
        <v>11</v>
      </c>
      <c r="C115" s="94">
        <v>11</v>
      </c>
      <c r="D115" s="85" t="s">
        <v>128</v>
      </c>
      <c r="E115" s="86">
        <v>46566567.121729359</v>
      </c>
      <c r="F115" s="229">
        <v>58794489.466614448</v>
      </c>
      <c r="G115" s="110">
        <f t="shared" si="7"/>
        <v>12227922.344885089</v>
      </c>
      <c r="H115" s="185">
        <f t="shared" si="8"/>
        <v>0.26259016072454205</v>
      </c>
      <c r="I115" s="86">
        <f t="shared" si="11"/>
        <v>375.47324341627109</v>
      </c>
      <c r="J115" s="86">
        <f t="shared" si="12"/>
        <v>467.86314091810391</v>
      </c>
      <c r="K115" s="231">
        <f t="shared" si="9"/>
        <v>92.38989750183282</v>
      </c>
      <c r="L115" s="112">
        <f t="shared" si="10"/>
        <v>1.3975771231855724E-2</v>
      </c>
      <c r="M115" s="112">
        <v>2.241907103558996E-2</v>
      </c>
      <c r="N115" s="110">
        <v>124021</v>
      </c>
      <c r="O115" s="110">
        <v>125666</v>
      </c>
      <c r="P115" s="94">
        <v>11</v>
      </c>
      <c r="Q115" s="94">
        <v>11</v>
      </c>
    </row>
    <row r="116" spans="1:17" ht="16.5">
      <c r="A116" s="84">
        <v>300</v>
      </c>
      <c r="B116" s="94">
        <v>14</v>
      </c>
      <c r="C116" s="94">
        <v>14</v>
      </c>
      <c r="D116" s="85" t="s">
        <v>129</v>
      </c>
      <c r="E116" s="86">
        <v>6680823.7762749344</v>
      </c>
      <c r="F116" s="229">
        <v>6255287.7480095588</v>
      </c>
      <c r="G116" s="110">
        <f t="shared" si="7"/>
        <v>-425536.02826537564</v>
      </c>
      <c r="H116" s="185">
        <f t="shared" si="8"/>
        <v>-6.369514337087398E-2</v>
      </c>
      <c r="I116" s="86">
        <f t="shared" si="11"/>
        <v>1975.990469173302</v>
      </c>
      <c r="J116" s="86">
        <f t="shared" si="12"/>
        <v>1875.6485001527913</v>
      </c>
      <c r="K116" s="231">
        <f t="shared" si="9"/>
        <v>-100.34196902051076</v>
      </c>
      <c r="L116" s="112">
        <f t="shared" si="10"/>
        <v>1.486916058778826E-3</v>
      </c>
      <c r="M116" s="112">
        <v>5.9497081074986482E-4</v>
      </c>
      <c r="N116" s="110">
        <v>3381</v>
      </c>
      <c r="O116" s="110">
        <v>3335</v>
      </c>
      <c r="P116" s="94">
        <v>14</v>
      </c>
      <c r="Q116" s="94">
        <v>14</v>
      </c>
    </row>
    <row r="117" spans="1:17" ht="16.5">
      <c r="A117" s="84">
        <v>301</v>
      </c>
      <c r="B117" s="94">
        <v>14</v>
      </c>
      <c r="C117" s="94">
        <v>14</v>
      </c>
      <c r="D117" s="85" t="s">
        <v>130</v>
      </c>
      <c r="E117" s="86">
        <v>13947913.59502295</v>
      </c>
      <c r="F117" s="229">
        <v>14614397.471059825</v>
      </c>
      <c r="G117" s="110">
        <f t="shared" si="7"/>
        <v>666483.87603687495</v>
      </c>
      <c r="H117" s="185">
        <f t="shared" si="8"/>
        <v>4.7783768625774763E-2</v>
      </c>
      <c r="I117" s="86">
        <f t="shared" si="11"/>
        <v>705.90179639774033</v>
      </c>
      <c r="J117" s="86">
        <f t="shared" si="12"/>
        <v>749.11053724228952</v>
      </c>
      <c r="K117" s="231">
        <f t="shared" si="9"/>
        <v>43.208740844549197</v>
      </c>
      <c r="L117" s="112">
        <f t="shared" si="10"/>
        <v>3.4739220903163338E-3</v>
      </c>
      <c r="M117" s="112">
        <v>3.4804454413550562E-3</v>
      </c>
      <c r="N117" s="110">
        <v>19759</v>
      </c>
      <c r="O117" s="110">
        <v>19509</v>
      </c>
      <c r="P117" s="94">
        <v>14</v>
      </c>
      <c r="Q117" s="94">
        <v>14</v>
      </c>
    </row>
    <row r="118" spans="1:17" ht="16.5">
      <c r="A118" s="84">
        <v>304</v>
      </c>
      <c r="B118" s="94">
        <v>2</v>
      </c>
      <c r="C118" s="94">
        <v>2</v>
      </c>
      <c r="D118" s="85" t="s">
        <v>131</v>
      </c>
      <c r="E118" s="86">
        <v>-141865.38287119422</v>
      </c>
      <c r="F118" s="229">
        <v>-187027.10097729022</v>
      </c>
      <c r="G118" s="110">
        <f t="shared" si="7"/>
        <v>-45161.718106095999</v>
      </c>
      <c r="H118" s="185">
        <f t="shared" si="8"/>
        <v>0.31834205915547625</v>
      </c>
      <c r="I118" s="86">
        <f t="shared" si="11"/>
        <v>-149.48933916880318</v>
      </c>
      <c r="J118" s="86">
        <f t="shared" si="12"/>
        <v>-192.81144430648476</v>
      </c>
      <c r="K118" s="231">
        <f t="shared" si="9"/>
        <v>-43.322105137681575</v>
      </c>
      <c r="L118" s="112">
        <f t="shared" si="10"/>
        <v>-4.4457363285721219E-5</v>
      </c>
      <c r="M118" s="112">
        <v>1.7304998093774178E-4</v>
      </c>
      <c r="N118" s="110">
        <v>949</v>
      </c>
      <c r="O118" s="110">
        <v>970</v>
      </c>
      <c r="P118" s="94">
        <v>2</v>
      </c>
      <c r="Q118" s="94">
        <v>2</v>
      </c>
    </row>
    <row r="119" spans="1:17" ht="16.5">
      <c r="A119" s="84">
        <v>305</v>
      </c>
      <c r="B119" s="94">
        <v>17</v>
      </c>
      <c r="C119" s="94">
        <v>17</v>
      </c>
      <c r="D119" s="85" t="s">
        <v>132</v>
      </c>
      <c r="E119" s="86">
        <v>15698444.317196719</v>
      </c>
      <c r="F119" s="229">
        <v>15233308.182043994</v>
      </c>
      <c r="G119" s="110">
        <f t="shared" si="7"/>
        <v>-465136.1351527255</v>
      </c>
      <c r="H119" s="185">
        <f t="shared" si="8"/>
        <v>-2.9629441348095639E-2</v>
      </c>
      <c r="I119" s="86">
        <f t="shared" si="11"/>
        <v>1045.2389850986563</v>
      </c>
      <c r="J119" s="86">
        <f t="shared" si="12"/>
        <v>1024.0191033909648</v>
      </c>
      <c r="K119" s="231">
        <f t="shared" si="9"/>
        <v>-21.219881707691457</v>
      </c>
      <c r="L119" s="112">
        <f t="shared" si="10"/>
        <v>3.6210405462827138E-3</v>
      </c>
      <c r="M119" s="112">
        <v>2.6539087798245842E-3</v>
      </c>
      <c r="N119" s="110">
        <v>15019</v>
      </c>
      <c r="O119" s="110">
        <v>14876</v>
      </c>
      <c r="P119" s="94">
        <v>17</v>
      </c>
      <c r="Q119" s="94">
        <v>17</v>
      </c>
    </row>
    <row r="120" spans="1:17" ht="16.5">
      <c r="A120" s="84">
        <v>309</v>
      </c>
      <c r="B120" s="94">
        <v>12</v>
      </c>
      <c r="C120" s="94">
        <v>12</v>
      </c>
      <c r="D120" s="85" t="s">
        <v>133</v>
      </c>
      <c r="E120" s="86">
        <v>4984394.9752243822</v>
      </c>
      <c r="F120" s="229">
        <v>5458201.3279971723</v>
      </c>
      <c r="G120" s="110">
        <f t="shared" si="7"/>
        <v>473806.35277279001</v>
      </c>
      <c r="H120" s="185">
        <f t="shared" si="8"/>
        <v>9.5057946877787444E-2</v>
      </c>
      <c r="I120" s="86">
        <f t="shared" si="11"/>
        <v>777.7180488725827</v>
      </c>
      <c r="J120" s="86">
        <f t="shared" si="12"/>
        <v>847.02069025406149</v>
      </c>
      <c r="K120" s="231">
        <f t="shared" si="9"/>
        <v>69.302641381478793</v>
      </c>
      <c r="L120" s="112">
        <f t="shared" si="10"/>
        <v>1.2974442637318157E-3</v>
      </c>
      <c r="M120" s="112">
        <v>1.1496227599616579E-3</v>
      </c>
      <c r="N120" s="110">
        <v>6409</v>
      </c>
      <c r="O120" s="110">
        <v>6444</v>
      </c>
      <c r="P120" s="94">
        <v>12</v>
      </c>
      <c r="Q120" s="94">
        <v>12</v>
      </c>
    </row>
    <row r="121" spans="1:17" ht="16.5">
      <c r="A121" s="84">
        <v>312</v>
      </c>
      <c r="B121" s="94">
        <v>13</v>
      </c>
      <c r="C121" s="94">
        <v>13</v>
      </c>
      <c r="D121" s="85" t="s">
        <v>134</v>
      </c>
      <c r="E121" s="86">
        <v>915008.51517928205</v>
      </c>
      <c r="F121" s="229">
        <v>1026566.5097910161</v>
      </c>
      <c r="G121" s="110">
        <f t="shared" si="7"/>
        <v>111557.99461173406</v>
      </c>
      <c r="H121" s="185">
        <f t="shared" si="8"/>
        <v>0.12192017097226243</v>
      </c>
      <c r="I121" s="86">
        <f t="shared" si="11"/>
        <v>779.39396522937147</v>
      </c>
      <c r="J121" s="86">
        <f t="shared" si="12"/>
        <v>888.80217297923468</v>
      </c>
      <c r="K121" s="231">
        <f t="shared" si="9"/>
        <v>109.40820774986321</v>
      </c>
      <c r="L121" s="112">
        <f t="shared" si="10"/>
        <v>2.4402046561303295E-4</v>
      </c>
      <c r="M121" s="112">
        <v>2.0605435874545544E-4</v>
      </c>
      <c r="N121" s="110">
        <v>1174</v>
      </c>
      <c r="O121" s="110">
        <v>1155</v>
      </c>
      <c r="P121" s="94">
        <v>13</v>
      </c>
      <c r="Q121" s="94">
        <v>13</v>
      </c>
    </row>
    <row r="122" spans="1:17" ht="16.5">
      <c r="A122" s="84">
        <v>316</v>
      </c>
      <c r="B122" s="94">
        <v>7</v>
      </c>
      <c r="C122" s="94">
        <v>7</v>
      </c>
      <c r="D122" s="85" t="s">
        <v>135</v>
      </c>
      <c r="E122" s="86">
        <v>1052424.4465432886</v>
      </c>
      <c r="F122" s="229">
        <v>575742.16138058994</v>
      </c>
      <c r="G122" s="110">
        <f t="shared" si="7"/>
        <v>-476682.28516269871</v>
      </c>
      <c r="H122" s="185">
        <f t="shared" si="8"/>
        <v>-0.45293729799642363</v>
      </c>
      <c r="I122" s="86">
        <f t="shared" si="11"/>
        <v>255.81537349131955</v>
      </c>
      <c r="J122" s="86">
        <f t="shared" si="12"/>
        <v>140.6650772979697</v>
      </c>
      <c r="K122" s="231">
        <f t="shared" si="9"/>
        <v>-115.15029619334985</v>
      </c>
      <c r="L122" s="112">
        <f t="shared" si="10"/>
        <v>1.368570559756001E-4</v>
      </c>
      <c r="M122" s="112">
        <v>7.3019955874038876E-4</v>
      </c>
      <c r="N122" s="110">
        <v>4114</v>
      </c>
      <c r="O122" s="110">
        <v>4093</v>
      </c>
      <c r="P122" s="94">
        <v>7</v>
      </c>
      <c r="Q122" s="94">
        <v>7</v>
      </c>
    </row>
    <row r="123" spans="1:17" ht="16.5">
      <c r="A123" s="84">
        <v>317</v>
      </c>
      <c r="B123" s="94">
        <v>17</v>
      </c>
      <c r="C123" s="94">
        <v>17</v>
      </c>
      <c r="D123" s="85" t="s">
        <v>136</v>
      </c>
      <c r="E123" s="86">
        <v>4990469.5976479985</v>
      </c>
      <c r="F123" s="229">
        <v>5006700.4988727393</v>
      </c>
      <c r="G123" s="110">
        <f t="shared" si="7"/>
        <v>16230.901224740781</v>
      </c>
      <c r="H123" s="185">
        <f t="shared" si="8"/>
        <v>3.2523795420756362E-3</v>
      </c>
      <c r="I123" s="86">
        <f t="shared" si="11"/>
        <v>2045.2744252655732</v>
      </c>
      <c r="J123" s="86">
        <f t="shared" si="12"/>
        <v>2109.8611457533666</v>
      </c>
      <c r="K123" s="231">
        <f t="shared" si="9"/>
        <v>64.5867204877934</v>
      </c>
      <c r="L123" s="112">
        <f t="shared" si="10"/>
        <v>1.1901200509342996E-3</v>
      </c>
      <c r="M123" s="112">
        <v>4.2334804614975387E-4</v>
      </c>
      <c r="N123" s="110">
        <v>2440</v>
      </c>
      <c r="O123" s="110">
        <v>2373</v>
      </c>
      <c r="P123" s="94">
        <v>17</v>
      </c>
      <c r="Q123" s="94">
        <v>17</v>
      </c>
    </row>
    <row r="124" spans="1:17" ht="16.5">
      <c r="A124" s="84">
        <v>320</v>
      </c>
      <c r="B124" s="94">
        <v>19</v>
      </c>
      <c r="C124" s="94">
        <v>19</v>
      </c>
      <c r="D124" s="85" t="s">
        <v>137</v>
      </c>
      <c r="E124" s="86">
        <v>7716944.9425480524</v>
      </c>
      <c r="F124" s="229">
        <v>7038557.2372791832</v>
      </c>
      <c r="G124" s="110">
        <f t="shared" si="7"/>
        <v>-678387.70526886918</v>
      </c>
      <c r="H124" s="185">
        <f t="shared" si="8"/>
        <v>-8.7908843502111714E-2</v>
      </c>
      <c r="I124" s="86">
        <f t="shared" si="11"/>
        <v>1097.7162080438197</v>
      </c>
      <c r="J124" s="86">
        <f t="shared" si="12"/>
        <v>1012.1595106815047</v>
      </c>
      <c r="K124" s="231">
        <f t="shared" si="9"/>
        <v>-85.556697362315049</v>
      </c>
      <c r="L124" s="112">
        <f t="shared" si="10"/>
        <v>1.6731034939319234E-3</v>
      </c>
      <c r="M124" s="112">
        <v>1.2406078014856252E-3</v>
      </c>
      <c r="N124" s="110">
        <v>7030</v>
      </c>
      <c r="O124" s="110">
        <v>6954</v>
      </c>
      <c r="P124" s="94">
        <v>19</v>
      </c>
      <c r="Q124" s="94">
        <v>19</v>
      </c>
    </row>
    <row r="125" spans="1:17" ht="16.5">
      <c r="A125" s="84">
        <v>322</v>
      </c>
      <c r="B125" s="94">
        <v>2</v>
      </c>
      <c r="C125" s="94">
        <v>2</v>
      </c>
      <c r="D125" s="85" t="s">
        <v>138</v>
      </c>
      <c r="E125" s="86">
        <v>9592506.9861717019</v>
      </c>
      <c r="F125" s="229">
        <v>9441319.4762488827</v>
      </c>
      <c r="G125" s="110">
        <f t="shared" si="7"/>
        <v>-151187.50992281921</v>
      </c>
      <c r="H125" s="185">
        <f t="shared" si="8"/>
        <v>-1.5761000762445836E-2</v>
      </c>
      <c r="I125" s="86">
        <f t="shared" si="11"/>
        <v>1484.448620577484</v>
      </c>
      <c r="J125" s="86">
        <f t="shared" si="12"/>
        <v>1481.9211232536309</v>
      </c>
      <c r="K125" s="231">
        <f t="shared" si="9"/>
        <v>-2.5274973238531402</v>
      </c>
      <c r="L125" s="112">
        <f t="shared" si="10"/>
        <v>2.2442531999847352E-3</v>
      </c>
      <c r="M125" s="112">
        <v>1.1365994108807763E-3</v>
      </c>
      <c r="N125" s="110">
        <v>6462</v>
      </c>
      <c r="O125" s="110">
        <v>6371</v>
      </c>
      <c r="P125" s="94">
        <v>2</v>
      </c>
      <c r="Q125" s="94">
        <v>2</v>
      </c>
    </row>
    <row r="126" spans="1:17" ht="16.5">
      <c r="A126" s="84">
        <v>398</v>
      </c>
      <c r="B126" s="94">
        <v>7</v>
      </c>
      <c r="C126" s="94">
        <v>7</v>
      </c>
      <c r="D126" s="85" t="s">
        <v>139</v>
      </c>
      <c r="E126" s="86">
        <v>88608937.814464211</v>
      </c>
      <c r="F126" s="229">
        <v>89856675.089903399</v>
      </c>
      <c r="G126" s="110">
        <f t="shared" si="7"/>
        <v>1247737.2754391879</v>
      </c>
      <c r="H126" s="185">
        <f t="shared" si="8"/>
        <v>1.4081392986018975E-2</v>
      </c>
      <c r="I126" s="86">
        <f t="shared" si="11"/>
        <v>734.16799494970053</v>
      </c>
      <c r="J126" s="86">
        <f t="shared" si="12"/>
        <v>740.55461310155522</v>
      </c>
      <c r="K126" s="231">
        <f t="shared" si="9"/>
        <v>6.386618151854691</v>
      </c>
      <c r="L126" s="112">
        <f t="shared" si="10"/>
        <v>2.1359422389827448E-2</v>
      </c>
      <c r="M126" s="112">
        <v>2.1646768594889461E-2</v>
      </c>
      <c r="N126" s="110">
        <v>120693</v>
      </c>
      <c r="O126" s="110">
        <v>121337</v>
      </c>
      <c r="P126" s="94">
        <v>7</v>
      </c>
      <c r="Q126" s="94">
        <v>7</v>
      </c>
    </row>
    <row r="127" spans="1:17" ht="16.5">
      <c r="A127" s="84">
        <v>399</v>
      </c>
      <c r="B127" s="94">
        <v>15</v>
      </c>
      <c r="C127" s="94">
        <v>15</v>
      </c>
      <c r="D127" s="85" t="s">
        <v>140</v>
      </c>
      <c r="E127" s="86">
        <v>4645827.0726641277</v>
      </c>
      <c r="F127" s="229">
        <v>4452539.8161387872</v>
      </c>
      <c r="G127" s="110">
        <f t="shared" si="7"/>
        <v>-193287.25652534049</v>
      </c>
      <c r="H127" s="185">
        <f t="shared" si="8"/>
        <v>-4.1604487963539466E-2</v>
      </c>
      <c r="I127" s="86">
        <f t="shared" si="11"/>
        <v>604.76790844365109</v>
      </c>
      <c r="J127" s="86">
        <f t="shared" si="12"/>
        <v>581.5752110944079</v>
      </c>
      <c r="K127" s="231">
        <f t="shared" si="9"/>
        <v>-23.19269734924319</v>
      </c>
      <c r="L127" s="112">
        <f t="shared" si="10"/>
        <v>1.0583930302927398E-3</v>
      </c>
      <c r="M127" s="112">
        <v>1.3658460351127332E-3</v>
      </c>
      <c r="N127" s="110">
        <v>7682</v>
      </c>
      <c r="O127" s="110">
        <v>7656</v>
      </c>
      <c r="P127" s="94">
        <v>15</v>
      </c>
      <c r="Q127" s="94">
        <v>15</v>
      </c>
    </row>
    <row r="128" spans="1:17" ht="16.5">
      <c r="A128" s="84">
        <v>400</v>
      </c>
      <c r="B128" s="94">
        <v>2</v>
      </c>
      <c r="C128" s="94">
        <v>2</v>
      </c>
      <c r="D128" s="85" t="s">
        <v>141</v>
      </c>
      <c r="E128" s="86">
        <v>12838432.695458852</v>
      </c>
      <c r="F128" s="229">
        <v>13332948.230566949</v>
      </c>
      <c r="G128" s="110">
        <f t="shared" si="7"/>
        <v>494515.5351080969</v>
      </c>
      <c r="H128" s="185">
        <f t="shared" si="8"/>
        <v>3.8518372673559641E-2</v>
      </c>
      <c r="I128" s="86">
        <f t="shared" si="11"/>
        <v>1520.9611059659817</v>
      </c>
      <c r="J128" s="86">
        <f t="shared" si="12"/>
        <v>1572.4670633998053</v>
      </c>
      <c r="K128" s="231">
        <f t="shared" si="9"/>
        <v>51.505957433823596</v>
      </c>
      <c r="L128" s="112">
        <f t="shared" si="10"/>
        <v>3.169314607662144E-3</v>
      </c>
      <c r="M128" s="112">
        <v>1.5126709158465078E-3</v>
      </c>
      <c r="N128" s="110">
        <v>8441</v>
      </c>
      <c r="O128" s="110">
        <v>8479</v>
      </c>
      <c r="P128" s="94">
        <v>2</v>
      </c>
      <c r="Q128" s="94">
        <v>2</v>
      </c>
    </row>
    <row r="129" spans="1:17" ht="16.5">
      <c r="A129" s="84">
        <v>402</v>
      </c>
      <c r="B129" s="94">
        <v>11</v>
      </c>
      <c r="C129" s="94">
        <v>11</v>
      </c>
      <c r="D129" s="85" t="s">
        <v>142</v>
      </c>
      <c r="E129" s="86">
        <v>6140738.1898395326</v>
      </c>
      <c r="F129" s="229">
        <v>5892915.8720753929</v>
      </c>
      <c r="G129" s="110">
        <f t="shared" si="7"/>
        <v>-247822.31776413973</v>
      </c>
      <c r="H129" s="185">
        <f t="shared" si="8"/>
        <v>-4.0357089018090139E-2</v>
      </c>
      <c r="I129" s="86">
        <f t="shared" si="11"/>
        <v>684.20481223838806</v>
      </c>
      <c r="J129" s="86">
        <f t="shared" si="12"/>
        <v>664.73952307675052</v>
      </c>
      <c r="K129" s="231">
        <f t="shared" si="9"/>
        <v>-19.465289161637543</v>
      </c>
      <c r="L129" s="112">
        <f t="shared" si="10"/>
        <v>1.4007782849013938E-3</v>
      </c>
      <c r="M129" s="112">
        <v>1.5815341041371968E-3</v>
      </c>
      <c r="N129" s="110">
        <v>8975</v>
      </c>
      <c r="O129" s="110">
        <v>8865</v>
      </c>
      <c r="P129" s="94">
        <v>11</v>
      </c>
      <c r="Q129" s="94">
        <v>11</v>
      </c>
    </row>
    <row r="130" spans="1:17" ht="16.5">
      <c r="A130" s="84">
        <v>403</v>
      </c>
      <c r="B130" s="94">
        <v>14</v>
      </c>
      <c r="C130" s="94">
        <v>14</v>
      </c>
      <c r="D130" s="85" t="s">
        <v>143</v>
      </c>
      <c r="E130" s="86">
        <v>3287539.5942598004</v>
      </c>
      <c r="F130" s="229">
        <v>3520947.4999261019</v>
      </c>
      <c r="G130" s="110">
        <f t="shared" si="7"/>
        <v>233407.90566630149</v>
      </c>
      <c r="H130" s="185">
        <f t="shared" si="8"/>
        <v>7.09977473956033E-2</v>
      </c>
      <c r="I130" s="86">
        <f t="shared" si="11"/>
        <v>1178.752095467838</v>
      </c>
      <c r="J130" s="86">
        <f t="shared" si="12"/>
        <v>1276.6307106331044</v>
      </c>
      <c r="K130" s="231">
        <f t="shared" si="9"/>
        <v>97.87861516526641</v>
      </c>
      <c r="L130" s="112">
        <f t="shared" si="10"/>
        <v>8.369484491617795E-4</v>
      </c>
      <c r="M130" s="112">
        <v>4.9203283239823898E-4</v>
      </c>
      <c r="N130" s="110">
        <v>2789</v>
      </c>
      <c r="O130" s="110">
        <v>2758</v>
      </c>
      <c r="P130" s="94">
        <v>14</v>
      </c>
      <c r="Q130" s="94">
        <v>14</v>
      </c>
    </row>
    <row r="131" spans="1:17" ht="16.5">
      <c r="A131" s="84">
        <v>405</v>
      </c>
      <c r="B131" s="94">
        <v>9</v>
      </c>
      <c r="C131" s="94">
        <v>9</v>
      </c>
      <c r="D131" s="85" t="s">
        <v>144</v>
      </c>
      <c r="E131" s="86">
        <v>30269487.200610325</v>
      </c>
      <c r="F131" s="229">
        <v>27954827.078172609</v>
      </c>
      <c r="G131" s="110">
        <f t="shared" si="7"/>
        <v>-2314660.1224377155</v>
      </c>
      <c r="H131" s="185">
        <f t="shared" si="8"/>
        <v>-7.6468428655476026E-2</v>
      </c>
      <c r="I131" s="86">
        <f t="shared" si="11"/>
        <v>414.71868253151649</v>
      </c>
      <c r="J131" s="86">
        <f t="shared" si="12"/>
        <v>381.2351122802325</v>
      </c>
      <c r="K131" s="231">
        <f t="shared" si="9"/>
        <v>-33.483570251283993</v>
      </c>
      <c r="L131" s="112">
        <f t="shared" si="10"/>
        <v>6.645015062040357E-3</v>
      </c>
      <c r="M131" s="112">
        <v>1.308168654868226E-2</v>
      </c>
      <c r="N131" s="110">
        <v>72988</v>
      </c>
      <c r="O131" s="110">
        <v>73327</v>
      </c>
      <c r="P131" s="94">
        <v>9</v>
      </c>
      <c r="Q131" s="94">
        <v>9</v>
      </c>
    </row>
    <row r="132" spans="1:17" ht="16.5">
      <c r="A132" s="84">
        <v>407</v>
      </c>
      <c r="B132" s="94">
        <v>1</v>
      </c>
      <c r="C132" s="95">
        <v>34</v>
      </c>
      <c r="D132" s="85" t="s">
        <v>145</v>
      </c>
      <c r="E132" s="86">
        <v>2274392.6538963034</v>
      </c>
      <c r="F132" s="229">
        <v>2043546.1878904905</v>
      </c>
      <c r="G132" s="110">
        <f t="shared" si="7"/>
        <v>-230846.46600581286</v>
      </c>
      <c r="H132" s="185">
        <f t="shared" si="8"/>
        <v>-0.10149807053339958</v>
      </c>
      <c r="I132" s="86">
        <f t="shared" si="11"/>
        <v>928.70259448603645</v>
      </c>
      <c r="J132" s="86">
        <f t="shared" si="12"/>
        <v>841.31172823815996</v>
      </c>
      <c r="K132" s="231">
        <f t="shared" si="9"/>
        <v>-87.390866247876488</v>
      </c>
      <c r="L132" s="112">
        <f t="shared" si="10"/>
        <v>4.8576208897784174E-4</v>
      </c>
      <c r="M132" s="112">
        <v>4.3333856051316991E-4</v>
      </c>
      <c r="N132" s="110">
        <v>2449</v>
      </c>
      <c r="O132" s="110">
        <v>2429</v>
      </c>
      <c r="P132" s="94">
        <v>1</v>
      </c>
      <c r="Q132" s="95">
        <v>34</v>
      </c>
    </row>
    <row r="133" spans="1:17" ht="16.5">
      <c r="A133" s="84">
        <v>408</v>
      </c>
      <c r="B133" s="94">
        <v>14</v>
      </c>
      <c r="C133" s="94">
        <v>14</v>
      </c>
      <c r="D133" s="85" t="s">
        <v>146</v>
      </c>
      <c r="E133" s="86">
        <v>14502643.26423686</v>
      </c>
      <c r="F133" s="229">
        <v>14809080.630888302</v>
      </c>
      <c r="G133" s="110">
        <f t="shared" si="7"/>
        <v>306437.3666514419</v>
      </c>
      <c r="H133" s="185">
        <f t="shared" si="8"/>
        <v>2.1129759662992503E-2</v>
      </c>
      <c r="I133" s="86">
        <f t="shared" si="11"/>
        <v>1034.1302955103295</v>
      </c>
      <c r="J133" s="86">
        <f t="shared" si="12"/>
        <v>1055.6801134080627</v>
      </c>
      <c r="K133" s="231">
        <f t="shared" si="9"/>
        <v>21.549817897733192</v>
      </c>
      <c r="L133" s="112">
        <f t="shared" si="10"/>
        <v>3.520199340601883E-3</v>
      </c>
      <c r="M133" s="112">
        <v>2.5026238480357131E-3</v>
      </c>
      <c r="N133" s="110">
        <v>14024</v>
      </c>
      <c r="O133" s="110">
        <v>14028</v>
      </c>
      <c r="P133" s="94">
        <v>14</v>
      </c>
      <c r="Q133" s="94">
        <v>14</v>
      </c>
    </row>
    <row r="134" spans="1:17" ht="16.5">
      <c r="A134" s="84">
        <v>410</v>
      </c>
      <c r="B134" s="94">
        <v>13</v>
      </c>
      <c r="C134" s="94">
        <v>13</v>
      </c>
      <c r="D134" s="85" t="s">
        <v>147</v>
      </c>
      <c r="E134" s="86">
        <v>18123957.697893191</v>
      </c>
      <c r="F134" s="229">
        <v>19061804.155324128</v>
      </c>
      <c r="G134" s="110">
        <f t="shared" si="7"/>
        <v>937846.4574309364</v>
      </c>
      <c r="H134" s="185">
        <f t="shared" si="8"/>
        <v>5.17462285591163E-2</v>
      </c>
      <c r="I134" s="86">
        <f t="shared" si="11"/>
        <v>965.99284180221673</v>
      </c>
      <c r="J134" s="86">
        <f t="shared" si="12"/>
        <v>1009.7364209833736</v>
      </c>
      <c r="K134" s="231">
        <f t="shared" si="9"/>
        <v>43.743579181156861</v>
      </c>
      <c r="L134" s="112">
        <f t="shared" si="10"/>
        <v>4.5310949471296953E-3</v>
      </c>
      <c r="M134" s="112">
        <v>3.3678737527244222E-3</v>
      </c>
      <c r="N134" s="110">
        <v>18762</v>
      </c>
      <c r="O134" s="110">
        <v>18878</v>
      </c>
      <c r="P134" s="94">
        <v>13</v>
      </c>
      <c r="Q134" s="94">
        <v>13</v>
      </c>
    </row>
    <row r="135" spans="1:17" ht="16.5">
      <c r="A135" s="84">
        <v>416</v>
      </c>
      <c r="B135" s="94">
        <v>9</v>
      </c>
      <c r="C135" s="94">
        <v>9</v>
      </c>
      <c r="D135" s="85" t="s">
        <v>148</v>
      </c>
      <c r="E135" s="86">
        <v>1456082.4820134207</v>
      </c>
      <c r="F135" s="229">
        <v>1546724.588612258</v>
      </c>
      <c r="G135" s="110">
        <f t="shared" si="7"/>
        <v>90642.106598837301</v>
      </c>
      <c r="H135" s="185">
        <f t="shared" si="8"/>
        <v>6.2250667608816035E-2</v>
      </c>
      <c r="I135" s="86">
        <f t="shared" si="11"/>
        <v>508.76396995577244</v>
      </c>
      <c r="J135" s="86">
        <f t="shared" si="12"/>
        <v>542.9008735037761</v>
      </c>
      <c r="K135" s="231">
        <f t="shared" si="9"/>
        <v>34.136903548003659</v>
      </c>
      <c r="L135" s="112">
        <f t="shared" si="10"/>
        <v>3.6766488161115454E-4</v>
      </c>
      <c r="M135" s="112">
        <v>5.0826741823879003E-4</v>
      </c>
      <c r="N135" s="110">
        <v>2862</v>
      </c>
      <c r="O135" s="110">
        <v>2849</v>
      </c>
      <c r="P135" s="94">
        <v>9</v>
      </c>
      <c r="Q135" s="94">
        <v>9</v>
      </c>
    </row>
    <row r="136" spans="1:17" ht="16.5">
      <c r="A136" s="84">
        <v>418</v>
      </c>
      <c r="B136" s="94">
        <v>6</v>
      </c>
      <c r="C136" s="94">
        <v>6</v>
      </c>
      <c r="D136" s="85" t="s">
        <v>149</v>
      </c>
      <c r="E136" s="86">
        <v>19274850.548855558</v>
      </c>
      <c r="F136" s="229">
        <v>19831268.080128063</v>
      </c>
      <c r="G136" s="110">
        <f t="shared" si="7"/>
        <v>556417.53127250448</v>
      </c>
      <c r="H136" s="185">
        <f t="shared" si="8"/>
        <v>2.8867540625654383E-2</v>
      </c>
      <c r="I136" s="86">
        <f t="shared" si="11"/>
        <v>780.01094851910318</v>
      </c>
      <c r="J136" s="86">
        <f t="shared" si="12"/>
        <v>797.9105206456934</v>
      </c>
      <c r="K136" s="231">
        <f t="shared" si="9"/>
        <v>17.899572126590215</v>
      </c>
      <c r="L136" s="112">
        <f t="shared" si="10"/>
        <v>4.7140007242150129E-3</v>
      </c>
      <c r="M136" s="112">
        <v>4.4340043569346746E-3</v>
      </c>
      <c r="N136" s="110">
        <v>24711</v>
      </c>
      <c r="O136" s="110">
        <v>24854</v>
      </c>
      <c r="P136" s="94">
        <v>6</v>
      </c>
      <c r="Q136" s="94">
        <v>6</v>
      </c>
    </row>
    <row r="137" spans="1:17" ht="16.5">
      <c r="A137" s="84">
        <v>420</v>
      </c>
      <c r="B137" s="94">
        <v>11</v>
      </c>
      <c r="C137" s="94">
        <v>11</v>
      </c>
      <c r="D137" s="85" t="s">
        <v>150</v>
      </c>
      <c r="E137" s="86">
        <v>4988791.3748627976</v>
      </c>
      <c r="F137" s="229">
        <v>4996898.2354436293</v>
      </c>
      <c r="G137" s="110">
        <f t="shared" si="7"/>
        <v>8106.8605808317661</v>
      </c>
      <c r="H137" s="185">
        <f t="shared" si="8"/>
        <v>1.6250149528561359E-3</v>
      </c>
      <c r="I137" s="86">
        <f t="shared" si="11"/>
        <v>551.30858380625455</v>
      </c>
      <c r="J137" s="86">
        <f t="shared" si="12"/>
        <v>557.00571122992187</v>
      </c>
      <c r="K137" s="231">
        <f t="shared" si="9"/>
        <v>5.6971274236673253</v>
      </c>
      <c r="L137" s="112">
        <f t="shared" si="10"/>
        <v>1.1877899993855499E-3</v>
      </c>
      <c r="M137" s="112">
        <v>1.6004447206108057E-3</v>
      </c>
      <c r="N137" s="110">
        <v>9049</v>
      </c>
      <c r="O137" s="110">
        <v>8971</v>
      </c>
      <c r="P137" s="94">
        <v>11</v>
      </c>
      <c r="Q137" s="94">
        <v>11</v>
      </c>
    </row>
    <row r="138" spans="1:17" ht="16.5">
      <c r="A138" s="84">
        <v>421</v>
      </c>
      <c r="B138" s="94">
        <v>16</v>
      </c>
      <c r="C138" s="94">
        <v>16</v>
      </c>
      <c r="D138" s="85" t="s">
        <v>151</v>
      </c>
      <c r="E138" s="86">
        <v>1411392.9427307858</v>
      </c>
      <c r="F138" s="229">
        <v>1205645.2574906449</v>
      </c>
      <c r="G138" s="110">
        <f t="shared" si="7"/>
        <v>-205747.68524014088</v>
      </c>
      <c r="H138" s="185">
        <f t="shared" si="8"/>
        <v>-0.14577633131851783</v>
      </c>
      <c r="I138" s="86">
        <f t="shared" si="11"/>
        <v>2069.4911183735862</v>
      </c>
      <c r="J138" s="86">
        <f t="shared" si="12"/>
        <v>1813.0003872039774</v>
      </c>
      <c r="K138" s="231">
        <f t="shared" si="9"/>
        <v>-256.49073116960881</v>
      </c>
      <c r="L138" s="112">
        <f t="shared" si="10"/>
        <v>2.8658846191748896E-4</v>
      </c>
      <c r="M138" s="112">
        <v>1.1863735806556524E-4</v>
      </c>
      <c r="N138" s="110">
        <v>682</v>
      </c>
      <c r="O138" s="110">
        <v>665</v>
      </c>
      <c r="P138" s="94">
        <v>16</v>
      </c>
      <c r="Q138" s="94">
        <v>16</v>
      </c>
    </row>
    <row r="139" spans="1:17" ht="16.5">
      <c r="A139" s="84">
        <v>422</v>
      </c>
      <c r="B139" s="94">
        <v>12</v>
      </c>
      <c r="C139" s="94">
        <v>12</v>
      </c>
      <c r="D139" s="85" t="s">
        <v>152</v>
      </c>
      <c r="E139" s="86">
        <v>7731254.9199664537</v>
      </c>
      <c r="F139" s="229">
        <v>6573668.963614759</v>
      </c>
      <c r="G139" s="110">
        <f t="shared" ref="G139:G202" si="13">F139-E139</f>
        <v>-1157585.9563516947</v>
      </c>
      <c r="H139" s="185">
        <f t="shared" ref="H139:H202" si="14">G139/E139</f>
        <v>-0.149728080154511</v>
      </c>
      <c r="I139" s="86">
        <f t="shared" si="11"/>
        <v>755.89117324662243</v>
      </c>
      <c r="J139" s="86">
        <f t="shared" si="12"/>
        <v>654.16150498703939</v>
      </c>
      <c r="K139" s="231">
        <f t="shared" ref="K139:K202" si="15">J139-I139</f>
        <v>-101.72966825958304</v>
      </c>
      <c r="L139" s="112">
        <f t="shared" ref="L139:L202" si="16">F139/$F$10</f>
        <v>1.5625970124563823E-3</v>
      </c>
      <c r="M139" s="112">
        <v>1.7927621221065643E-3</v>
      </c>
      <c r="N139" s="110">
        <v>10228</v>
      </c>
      <c r="O139" s="110">
        <v>10049</v>
      </c>
      <c r="P139" s="94">
        <v>12</v>
      </c>
      <c r="Q139" s="94">
        <v>12</v>
      </c>
    </row>
    <row r="140" spans="1:17" ht="16.5">
      <c r="A140" s="84">
        <v>423</v>
      </c>
      <c r="B140" s="94">
        <v>2</v>
      </c>
      <c r="C140" s="94">
        <v>2</v>
      </c>
      <c r="D140" s="85" t="s">
        <v>153</v>
      </c>
      <c r="E140" s="86">
        <v>15949361.491269458</v>
      </c>
      <c r="F140" s="229">
        <v>16383899.477827191</v>
      </c>
      <c r="G140" s="110">
        <f t="shared" si="13"/>
        <v>434537.98655773327</v>
      </c>
      <c r="H140" s="185">
        <f t="shared" si="14"/>
        <v>2.7244851575757161E-2</v>
      </c>
      <c r="I140" s="86">
        <f t="shared" ref="I140:I203" si="17">E140/N140</f>
        <v>772.85271557248916</v>
      </c>
      <c r="J140" s="86">
        <f t="shared" ref="J140:J203" si="18">F140/O140</f>
        <v>792.79490360143188</v>
      </c>
      <c r="K140" s="231">
        <f t="shared" si="15"/>
        <v>19.942188028942724</v>
      </c>
      <c r="L140" s="112">
        <f t="shared" si="16"/>
        <v>3.8945423808442918E-3</v>
      </c>
      <c r="M140" s="112">
        <v>3.6868566041849196E-3</v>
      </c>
      <c r="N140" s="110">
        <v>20637</v>
      </c>
      <c r="O140" s="110">
        <v>20666</v>
      </c>
      <c r="P140" s="94">
        <v>2</v>
      </c>
      <c r="Q140" s="94">
        <v>2</v>
      </c>
    </row>
    <row r="141" spans="1:17" ht="16.5">
      <c r="A141" s="84">
        <v>425</v>
      </c>
      <c r="B141" s="94">
        <v>17</v>
      </c>
      <c r="C141" s="94">
        <v>17</v>
      </c>
      <c r="D141" s="85" t="s">
        <v>154</v>
      </c>
      <c r="E141" s="86">
        <v>21988052.974344209</v>
      </c>
      <c r="F141" s="229">
        <v>22389534.183616813</v>
      </c>
      <c r="G141" s="110">
        <f t="shared" si="13"/>
        <v>401481.20927260444</v>
      </c>
      <c r="H141" s="185">
        <f t="shared" si="14"/>
        <v>1.8259061397616929E-2</v>
      </c>
      <c r="I141" s="86">
        <f t="shared" si="17"/>
        <v>2143.920921835434</v>
      </c>
      <c r="J141" s="86">
        <f t="shared" si="18"/>
        <v>2197.2064949574892</v>
      </c>
      <c r="K141" s="231">
        <f t="shared" si="15"/>
        <v>53.285573122055212</v>
      </c>
      <c r="L141" s="112">
        <f t="shared" si="16"/>
        <v>5.3221145480942377E-3</v>
      </c>
      <c r="M141" s="112">
        <v>1.8179168100573081E-3</v>
      </c>
      <c r="N141" s="110">
        <v>10256</v>
      </c>
      <c r="O141" s="110">
        <v>10190</v>
      </c>
      <c r="P141" s="94">
        <v>17</v>
      </c>
      <c r="Q141" s="94">
        <v>17</v>
      </c>
    </row>
    <row r="142" spans="1:17" ht="16.5">
      <c r="A142" s="84">
        <v>426</v>
      </c>
      <c r="B142" s="94">
        <v>12</v>
      </c>
      <c r="C142" s="94">
        <v>12</v>
      </c>
      <c r="D142" s="85" t="s">
        <v>155</v>
      </c>
      <c r="E142" s="86">
        <v>8824926.9576578643</v>
      </c>
      <c r="F142" s="229">
        <v>9138410.8594791815</v>
      </c>
      <c r="G142" s="110">
        <f t="shared" si="13"/>
        <v>313483.90182131715</v>
      </c>
      <c r="H142" s="185">
        <f t="shared" si="14"/>
        <v>3.5522549175241648E-2</v>
      </c>
      <c r="I142" s="86">
        <f t="shared" si="17"/>
        <v>737.3153110249699</v>
      </c>
      <c r="J142" s="86">
        <f t="shared" si="18"/>
        <v>767.09568198431805</v>
      </c>
      <c r="K142" s="231">
        <f t="shared" si="15"/>
        <v>29.780370959348147</v>
      </c>
      <c r="L142" s="112">
        <f t="shared" si="16"/>
        <v>2.1722501675485906E-3</v>
      </c>
      <c r="M142" s="112">
        <v>2.1253035287745548E-3</v>
      </c>
      <c r="N142" s="110">
        <v>11969</v>
      </c>
      <c r="O142" s="110">
        <v>11913</v>
      </c>
      <c r="P142" s="94">
        <v>12</v>
      </c>
      <c r="Q142" s="94">
        <v>12</v>
      </c>
    </row>
    <row r="143" spans="1:17" ht="16.5">
      <c r="A143" s="84">
        <v>430</v>
      </c>
      <c r="B143" s="94">
        <v>2</v>
      </c>
      <c r="C143" s="94">
        <v>2</v>
      </c>
      <c r="D143" s="85" t="s">
        <v>156</v>
      </c>
      <c r="E143" s="86">
        <v>11015165.280823153</v>
      </c>
      <c r="F143" s="229">
        <v>11739921.027313264</v>
      </c>
      <c r="G143" s="110">
        <f t="shared" si="13"/>
        <v>724755.74649011157</v>
      </c>
      <c r="H143" s="185">
        <f t="shared" si="14"/>
        <v>6.5796175364873991E-2</v>
      </c>
      <c r="I143" s="86">
        <f t="shared" si="17"/>
        <v>714.34275491719541</v>
      </c>
      <c r="J143" s="86">
        <f t="shared" si="18"/>
        <v>767.56593836634613</v>
      </c>
      <c r="K143" s="231">
        <f t="shared" si="15"/>
        <v>53.223183449150724</v>
      </c>
      <c r="L143" s="112">
        <f t="shared" si="16"/>
        <v>2.7906433416851075E-3</v>
      </c>
      <c r="M143" s="112">
        <v>2.7286592355080007E-3</v>
      </c>
      <c r="N143" s="110">
        <v>15420</v>
      </c>
      <c r="O143" s="110">
        <v>15295</v>
      </c>
      <c r="P143" s="94">
        <v>2</v>
      </c>
      <c r="Q143" s="94">
        <v>2</v>
      </c>
    </row>
    <row r="144" spans="1:17" ht="16.5">
      <c r="A144" s="84">
        <v>433</v>
      </c>
      <c r="B144" s="94">
        <v>5</v>
      </c>
      <c r="C144" s="94">
        <v>5</v>
      </c>
      <c r="D144" s="85" t="s">
        <v>157</v>
      </c>
      <c r="E144" s="86">
        <v>4774525.2848921586</v>
      </c>
      <c r="F144" s="229">
        <v>4979313.425968444</v>
      </c>
      <c r="G144" s="110">
        <f t="shared" si="13"/>
        <v>204788.14107628539</v>
      </c>
      <c r="H144" s="185">
        <f t="shared" si="14"/>
        <v>4.2891832979561006E-2</v>
      </c>
      <c r="I144" s="86">
        <f t="shared" si="17"/>
        <v>620.713115560603</v>
      </c>
      <c r="J144" s="86">
        <f t="shared" si="18"/>
        <v>650.29560218994959</v>
      </c>
      <c r="K144" s="231">
        <f t="shared" si="15"/>
        <v>29.58248662934659</v>
      </c>
      <c r="L144" s="112">
        <f t="shared" si="16"/>
        <v>1.1836099941399817E-3</v>
      </c>
      <c r="M144" s="112">
        <v>1.366024437154937E-3</v>
      </c>
      <c r="N144" s="110">
        <v>7692</v>
      </c>
      <c r="O144" s="110">
        <v>7657</v>
      </c>
      <c r="P144" s="94">
        <v>5</v>
      </c>
      <c r="Q144" s="94">
        <v>5</v>
      </c>
    </row>
    <row r="145" spans="1:17" ht="16.5">
      <c r="A145" s="84">
        <v>434</v>
      </c>
      <c r="B145" s="94">
        <v>1</v>
      </c>
      <c r="C145" s="95">
        <v>34</v>
      </c>
      <c r="D145" s="85" t="s">
        <v>158</v>
      </c>
      <c r="E145" s="86">
        <v>9666327.391906837</v>
      </c>
      <c r="F145" s="229">
        <v>9145543.7824149933</v>
      </c>
      <c r="G145" s="110">
        <f t="shared" si="13"/>
        <v>-520783.60949184373</v>
      </c>
      <c r="H145" s="185">
        <f t="shared" si="14"/>
        <v>-5.3876057408098081E-2</v>
      </c>
      <c r="I145" s="86">
        <f t="shared" si="17"/>
        <v>668.57984450870367</v>
      </c>
      <c r="J145" s="86">
        <f t="shared" si="18"/>
        <v>637.2313114837649</v>
      </c>
      <c r="K145" s="231">
        <f t="shared" si="15"/>
        <v>-31.348533024938774</v>
      </c>
      <c r="L145" s="112">
        <f t="shared" si="16"/>
        <v>2.1739457022844091E-3</v>
      </c>
      <c r="M145" s="112">
        <v>2.5604261097097632E-3</v>
      </c>
      <c r="N145" s="110">
        <v>14458</v>
      </c>
      <c r="O145" s="110">
        <v>14352</v>
      </c>
      <c r="P145" s="94">
        <v>1</v>
      </c>
      <c r="Q145" s="95">
        <v>34</v>
      </c>
    </row>
    <row r="146" spans="1:17" ht="16.5">
      <c r="A146" s="84">
        <v>435</v>
      </c>
      <c r="B146" s="94">
        <v>13</v>
      </c>
      <c r="C146" s="94">
        <v>13</v>
      </c>
      <c r="D146" s="85" t="s">
        <v>159</v>
      </c>
      <c r="E146" s="86">
        <v>943163.13582677743</v>
      </c>
      <c r="F146" s="229">
        <v>1016502.9990967019</v>
      </c>
      <c r="G146" s="110">
        <f t="shared" si="13"/>
        <v>73339.863269924419</v>
      </c>
      <c r="H146" s="185">
        <f t="shared" si="14"/>
        <v>7.7759467566164628E-2</v>
      </c>
      <c r="I146" s="86">
        <f t="shared" si="17"/>
        <v>1343.5372305224751</v>
      </c>
      <c r="J146" s="86">
        <f t="shared" si="18"/>
        <v>1429.6807300938142</v>
      </c>
      <c r="K146" s="231">
        <f t="shared" si="15"/>
        <v>86.143499571339134</v>
      </c>
      <c r="L146" s="112">
        <f t="shared" si="16"/>
        <v>2.416283141626333E-4</v>
      </c>
      <c r="M146" s="112">
        <v>1.2684385200694269E-4</v>
      </c>
      <c r="N146" s="110">
        <v>702</v>
      </c>
      <c r="O146" s="110">
        <v>711</v>
      </c>
      <c r="P146" s="94">
        <v>13</v>
      </c>
      <c r="Q146" s="94">
        <v>13</v>
      </c>
    </row>
    <row r="147" spans="1:17" ht="16.5">
      <c r="A147" s="84">
        <v>436</v>
      </c>
      <c r="B147" s="94">
        <v>17</v>
      </c>
      <c r="C147" s="94">
        <v>17</v>
      </c>
      <c r="D147" s="85" t="s">
        <v>160</v>
      </c>
      <c r="E147" s="86">
        <v>3553943.0148512097</v>
      </c>
      <c r="F147" s="229">
        <v>3878223.0740566636</v>
      </c>
      <c r="G147" s="110">
        <f t="shared" si="13"/>
        <v>324280.05920545384</v>
      </c>
      <c r="H147" s="185">
        <f t="shared" si="14"/>
        <v>9.1245148796802025E-2</v>
      </c>
      <c r="I147" s="86">
        <f t="shared" si="17"/>
        <v>1748.1274052391586</v>
      </c>
      <c r="J147" s="86">
        <f t="shared" si="18"/>
        <v>1931.3859930561073</v>
      </c>
      <c r="K147" s="231">
        <f t="shared" si="15"/>
        <v>183.25858781694865</v>
      </c>
      <c r="L147" s="112">
        <f t="shared" si="16"/>
        <v>9.2187480426881641E-4</v>
      </c>
      <c r="M147" s="112">
        <v>3.5823130074534587E-4</v>
      </c>
      <c r="N147" s="110">
        <v>2033</v>
      </c>
      <c r="O147" s="110">
        <v>2008</v>
      </c>
      <c r="P147" s="94">
        <v>17</v>
      </c>
      <c r="Q147" s="94">
        <v>17</v>
      </c>
    </row>
    <row r="148" spans="1:17" ht="16.5">
      <c r="A148" s="84">
        <v>440</v>
      </c>
      <c r="B148" s="94">
        <v>15</v>
      </c>
      <c r="C148" s="94">
        <v>15</v>
      </c>
      <c r="D148" s="85" t="s">
        <v>161</v>
      </c>
      <c r="E148" s="86">
        <v>10994301.13038484</v>
      </c>
      <c r="F148" s="229">
        <v>11763557.684667556</v>
      </c>
      <c r="G148" s="110">
        <f t="shared" si="13"/>
        <v>769256.55428271554</v>
      </c>
      <c r="H148" s="185">
        <f t="shared" si="14"/>
        <v>6.9968663324740929E-2</v>
      </c>
      <c r="I148" s="86">
        <f t="shared" si="17"/>
        <v>1881.6192247791955</v>
      </c>
      <c r="J148" s="86">
        <f t="shared" si="18"/>
        <v>1999.2450177885037</v>
      </c>
      <c r="K148" s="231">
        <f t="shared" si="15"/>
        <v>117.62579300930815</v>
      </c>
      <c r="L148" s="112">
        <f t="shared" si="16"/>
        <v>2.7962619042216003E-3</v>
      </c>
      <c r="M148" s="112">
        <v>1.0497176163274976E-3</v>
      </c>
      <c r="N148" s="110">
        <v>5843</v>
      </c>
      <c r="O148" s="110">
        <v>5884</v>
      </c>
      <c r="P148" s="94">
        <v>15</v>
      </c>
      <c r="Q148" s="94">
        <v>15</v>
      </c>
    </row>
    <row r="149" spans="1:17" ht="16.5">
      <c r="A149" s="84">
        <v>441</v>
      </c>
      <c r="B149" s="94">
        <v>9</v>
      </c>
      <c r="C149" s="94">
        <v>9</v>
      </c>
      <c r="D149" s="85" t="s">
        <v>162</v>
      </c>
      <c r="E149" s="86">
        <v>1643176.2165909484</v>
      </c>
      <c r="F149" s="229">
        <v>1679958.7847065008</v>
      </c>
      <c r="G149" s="110">
        <f t="shared" si="13"/>
        <v>36782.568115552422</v>
      </c>
      <c r="H149" s="185">
        <f t="shared" si="14"/>
        <v>2.238504169191554E-2</v>
      </c>
      <c r="I149" s="86">
        <f t="shared" si="17"/>
        <v>373.78894826909652</v>
      </c>
      <c r="J149" s="86">
        <f t="shared" si="18"/>
        <v>385.48847744527325</v>
      </c>
      <c r="K149" s="231">
        <f t="shared" si="15"/>
        <v>11.699529176176725</v>
      </c>
      <c r="L149" s="112">
        <f t="shared" si="16"/>
        <v>3.9933537763494736E-4</v>
      </c>
      <c r="M149" s="112">
        <v>7.7747609992441101E-4</v>
      </c>
      <c r="N149" s="110">
        <v>4396</v>
      </c>
      <c r="O149" s="110">
        <v>4358</v>
      </c>
      <c r="P149" s="94">
        <v>9</v>
      </c>
      <c r="Q149" s="94">
        <v>9</v>
      </c>
    </row>
    <row r="150" spans="1:17" ht="16.5">
      <c r="A150" s="84">
        <v>444</v>
      </c>
      <c r="B150" s="94">
        <v>1</v>
      </c>
      <c r="C150" s="95">
        <v>33</v>
      </c>
      <c r="D150" s="85" t="s">
        <v>163</v>
      </c>
      <c r="E150" s="86">
        <v>31022761.835674841</v>
      </c>
      <c r="F150" s="229">
        <v>28087922.78041558</v>
      </c>
      <c r="G150" s="110">
        <f t="shared" si="13"/>
        <v>-2934839.0552592613</v>
      </c>
      <c r="H150" s="185">
        <f t="shared" si="14"/>
        <v>-9.4602765247171594E-2</v>
      </c>
      <c r="I150" s="86">
        <f t="shared" si="17"/>
        <v>679.65301425511757</v>
      </c>
      <c r="J150" s="86">
        <f t="shared" si="18"/>
        <v>614.79026376027275</v>
      </c>
      <c r="K150" s="231">
        <f t="shared" si="15"/>
        <v>-64.862750494844818</v>
      </c>
      <c r="L150" s="112">
        <f t="shared" si="16"/>
        <v>6.6766526373193665E-3</v>
      </c>
      <c r="M150" s="112">
        <v>8.1506541021676392E-3</v>
      </c>
      <c r="N150" s="110">
        <v>45645</v>
      </c>
      <c r="O150" s="110">
        <v>45687</v>
      </c>
      <c r="P150" s="94">
        <v>1</v>
      </c>
      <c r="Q150" s="95">
        <v>33</v>
      </c>
    </row>
    <row r="151" spans="1:17" ht="16.5">
      <c r="A151" s="84">
        <v>445</v>
      </c>
      <c r="B151" s="94">
        <v>2</v>
      </c>
      <c r="C151" s="94">
        <v>2</v>
      </c>
      <c r="D151" s="85" t="s">
        <v>164</v>
      </c>
      <c r="E151" s="86">
        <v>9230150.8452356234</v>
      </c>
      <c r="F151" s="229">
        <v>9397378.83706389</v>
      </c>
      <c r="G151" s="110">
        <f t="shared" si="13"/>
        <v>167227.99182826653</v>
      </c>
      <c r="H151" s="185">
        <f t="shared" si="14"/>
        <v>1.8117579510045115E-2</v>
      </c>
      <c r="I151" s="86">
        <f t="shared" si="17"/>
        <v>615.3844153100622</v>
      </c>
      <c r="J151" s="86">
        <f t="shared" si="18"/>
        <v>632.05399765024822</v>
      </c>
      <c r="K151" s="231">
        <f t="shared" si="15"/>
        <v>16.669582340186025</v>
      </c>
      <c r="L151" s="112">
        <f t="shared" si="16"/>
        <v>2.2338082700839547E-3</v>
      </c>
      <c r="M151" s="112">
        <v>2.6524815634869536E-3</v>
      </c>
      <c r="N151" s="110">
        <v>14999</v>
      </c>
      <c r="O151" s="110">
        <v>14868</v>
      </c>
      <c r="P151" s="94">
        <v>2</v>
      </c>
      <c r="Q151" s="94">
        <v>2</v>
      </c>
    </row>
    <row r="152" spans="1:17" ht="16.5">
      <c r="A152" s="84">
        <v>475</v>
      </c>
      <c r="B152" s="94">
        <v>15</v>
      </c>
      <c r="C152" s="94">
        <v>15</v>
      </c>
      <c r="D152" s="85" t="s">
        <v>165</v>
      </c>
      <c r="E152" s="86">
        <v>6167065.9330553776</v>
      </c>
      <c r="F152" s="229">
        <v>6384990.1870203083</v>
      </c>
      <c r="G152" s="110">
        <f t="shared" si="13"/>
        <v>217924.25396493077</v>
      </c>
      <c r="H152" s="185">
        <f t="shared" si="14"/>
        <v>3.5336780298854946E-2</v>
      </c>
      <c r="I152" s="86">
        <f t="shared" si="17"/>
        <v>1130.3273337711469</v>
      </c>
      <c r="J152" s="86">
        <f t="shared" si="18"/>
        <v>1179.1302284432702</v>
      </c>
      <c r="K152" s="231">
        <f t="shared" si="15"/>
        <v>48.80289467212333</v>
      </c>
      <c r="L152" s="112">
        <f t="shared" si="16"/>
        <v>1.5177470368564106E-3</v>
      </c>
      <c r="M152" s="112">
        <v>9.660470585338885E-4</v>
      </c>
      <c r="N152" s="110">
        <v>5456</v>
      </c>
      <c r="O152" s="110">
        <v>5415</v>
      </c>
      <c r="P152" s="94">
        <v>15</v>
      </c>
      <c r="Q152" s="94">
        <v>15</v>
      </c>
    </row>
    <row r="153" spans="1:17" ht="16.5">
      <c r="A153" s="84">
        <v>480</v>
      </c>
      <c r="B153" s="94">
        <v>2</v>
      </c>
      <c r="C153" s="94">
        <v>2</v>
      </c>
      <c r="D153" s="85" t="s">
        <v>166</v>
      </c>
      <c r="E153" s="86">
        <v>1772369.9402269199</v>
      </c>
      <c r="F153" s="229">
        <v>1688637.1663572253</v>
      </c>
      <c r="G153" s="110">
        <f t="shared" si="13"/>
        <v>-83732.773869694676</v>
      </c>
      <c r="H153" s="185">
        <f t="shared" si="14"/>
        <v>-4.7243395393500191E-2</v>
      </c>
      <c r="I153" s="86">
        <f t="shared" si="17"/>
        <v>918.32639389995848</v>
      </c>
      <c r="J153" s="86">
        <f t="shared" si="18"/>
        <v>884.10322845928022</v>
      </c>
      <c r="K153" s="231">
        <f t="shared" si="15"/>
        <v>-34.223165440678258</v>
      </c>
      <c r="L153" s="112">
        <f t="shared" si="16"/>
        <v>4.0139827634728557E-4</v>
      </c>
      <c r="M153" s="112">
        <v>3.4074790060936787E-4</v>
      </c>
      <c r="N153" s="110">
        <v>1930</v>
      </c>
      <c r="O153" s="110">
        <v>1910</v>
      </c>
      <c r="P153" s="94">
        <v>2</v>
      </c>
      <c r="Q153" s="94">
        <v>2</v>
      </c>
    </row>
    <row r="154" spans="1:17" ht="16.5">
      <c r="A154" s="84">
        <v>481</v>
      </c>
      <c r="B154" s="94">
        <v>2</v>
      </c>
      <c r="C154" s="94">
        <v>2</v>
      </c>
      <c r="D154" s="85" t="s">
        <v>167</v>
      </c>
      <c r="E154" s="86">
        <v>5078220.8920604177</v>
      </c>
      <c r="F154" s="229">
        <v>5173959.2870049095</v>
      </c>
      <c r="G154" s="110">
        <f t="shared" si="13"/>
        <v>95738.394944491796</v>
      </c>
      <c r="H154" s="185">
        <f t="shared" si="14"/>
        <v>1.8852743309014916E-2</v>
      </c>
      <c r="I154" s="86">
        <f t="shared" si="17"/>
        <v>527.93646866206655</v>
      </c>
      <c r="J154" s="86">
        <f t="shared" si="18"/>
        <v>539.40359539250517</v>
      </c>
      <c r="K154" s="231">
        <f t="shared" si="15"/>
        <v>11.467126730438622</v>
      </c>
      <c r="L154" s="112">
        <f t="shared" si="16"/>
        <v>1.2298783782989753E-3</v>
      </c>
      <c r="M154" s="112">
        <v>1.7112323888194012E-3</v>
      </c>
      <c r="N154" s="110">
        <v>9619</v>
      </c>
      <c r="O154" s="110">
        <v>9592</v>
      </c>
      <c r="P154" s="94">
        <v>2</v>
      </c>
      <c r="Q154" s="94">
        <v>2</v>
      </c>
    </row>
    <row r="155" spans="1:17" ht="16.5">
      <c r="A155" s="84">
        <v>483</v>
      </c>
      <c r="B155" s="94">
        <v>17</v>
      </c>
      <c r="C155" s="94">
        <v>17</v>
      </c>
      <c r="D155" s="85" t="s">
        <v>168</v>
      </c>
      <c r="E155" s="86">
        <v>1755395.8200302264</v>
      </c>
      <c r="F155" s="229">
        <v>1790807.9048302143</v>
      </c>
      <c r="G155" s="110">
        <f t="shared" si="13"/>
        <v>35412.084799987962</v>
      </c>
      <c r="H155" s="185">
        <f t="shared" si="14"/>
        <v>2.0173276246822896E-2</v>
      </c>
      <c r="I155" s="86">
        <f t="shared" si="17"/>
        <v>1663.8822938675132</v>
      </c>
      <c r="J155" s="86">
        <f t="shared" si="18"/>
        <v>1691.03673732787</v>
      </c>
      <c r="K155" s="231">
        <f t="shared" si="15"/>
        <v>27.154443460356788</v>
      </c>
      <c r="L155" s="112">
        <f t="shared" si="16"/>
        <v>4.2568481885224384E-4</v>
      </c>
      <c r="M155" s="112">
        <v>1.889277626938851E-4</v>
      </c>
      <c r="N155" s="110">
        <v>1055</v>
      </c>
      <c r="O155" s="110">
        <v>1059</v>
      </c>
      <c r="P155" s="94">
        <v>17</v>
      </c>
      <c r="Q155" s="94">
        <v>17</v>
      </c>
    </row>
    <row r="156" spans="1:17" ht="16.5">
      <c r="A156" s="84">
        <v>484</v>
      </c>
      <c r="B156" s="94">
        <v>4</v>
      </c>
      <c r="C156" s="94">
        <v>4</v>
      </c>
      <c r="D156" s="85" t="s">
        <v>169</v>
      </c>
      <c r="E156" s="86">
        <v>2198974.0916834995</v>
      </c>
      <c r="F156" s="229">
        <v>1682159.2008455363</v>
      </c>
      <c r="G156" s="110">
        <f t="shared" si="13"/>
        <v>-516814.8908379632</v>
      </c>
      <c r="H156" s="185">
        <f t="shared" si="14"/>
        <v>-0.23502545700404226</v>
      </c>
      <c r="I156" s="86">
        <f t="shared" si="17"/>
        <v>741.39382727022905</v>
      </c>
      <c r="J156" s="86">
        <f t="shared" si="18"/>
        <v>579.25592315617644</v>
      </c>
      <c r="K156" s="231">
        <f t="shared" si="15"/>
        <v>-162.13790411405262</v>
      </c>
      <c r="L156" s="112">
        <f t="shared" si="16"/>
        <v>3.9985842856800303E-4</v>
      </c>
      <c r="M156" s="112">
        <v>5.1807953056000225E-4</v>
      </c>
      <c r="N156" s="110">
        <v>2966</v>
      </c>
      <c r="O156" s="110">
        <v>2904</v>
      </c>
      <c r="P156" s="94">
        <v>4</v>
      </c>
      <c r="Q156" s="94">
        <v>4</v>
      </c>
    </row>
    <row r="157" spans="1:17" ht="16.5">
      <c r="A157" s="84">
        <v>489</v>
      </c>
      <c r="B157" s="94">
        <v>8</v>
      </c>
      <c r="C157" s="94">
        <v>8</v>
      </c>
      <c r="D157" s="85" t="s">
        <v>170</v>
      </c>
      <c r="E157" s="86">
        <v>1975742.9158944911</v>
      </c>
      <c r="F157" s="229">
        <v>1929578.4551192881</v>
      </c>
      <c r="G157" s="110">
        <f t="shared" si="13"/>
        <v>-46164.460775203072</v>
      </c>
      <c r="H157" s="185">
        <f t="shared" si="14"/>
        <v>-2.3365621308227103E-2</v>
      </c>
      <c r="I157" s="86">
        <f t="shared" si="17"/>
        <v>1127.7071437753946</v>
      </c>
      <c r="J157" s="86">
        <f t="shared" si="18"/>
        <v>1133.0466559713964</v>
      </c>
      <c r="K157" s="231">
        <f t="shared" si="15"/>
        <v>5.3395121960018059</v>
      </c>
      <c r="L157" s="112">
        <f t="shared" si="16"/>
        <v>4.5867133650301958E-4</v>
      </c>
      <c r="M157" s="112">
        <v>3.0381867787316935E-4</v>
      </c>
      <c r="N157" s="110">
        <v>1752</v>
      </c>
      <c r="O157" s="110">
        <v>1703</v>
      </c>
      <c r="P157" s="94">
        <v>8</v>
      </c>
      <c r="Q157" s="94">
        <v>8</v>
      </c>
    </row>
    <row r="158" spans="1:17" ht="16.5">
      <c r="A158" s="84">
        <v>491</v>
      </c>
      <c r="B158" s="94">
        <v>10</v>
      </c>
      <c r="C158" s="94">
        <v>10</v>
      </c>
      <c r="D158" s="85" t="s">
        <v>171</v>
      </c>
      <c r="E158" s="86">
        <v>14139721.899583437</v>
      </c>
      <c r="F158" s="229">
        <v>16044205.883578084</v>
      </c>
      <c r="G158" s="110">
        <f t="shared" si="13"/>
        <v>1904483.9839946479</v>
      </c>
      <c r="H158" s="185">
        <f t="shared" si="14"/>
        <v>0.13469034239285532</v>
      </c>
      <c r="I158" s="86">
        <f t="shared" si="17"/>
        <v>272.34195380464638</v>
      </c>
      <c r="J158" s="86">
        <f t="shared" si="18"/>
        <v>309.19649033682953</v>
      </c>
      <c r="K158" s="231">
        <f t="shared" si="15"/>
        <v>36.854536532183147</v>
      </c>
      <c r="L158" s="112">
        <f t="shared" si="16"/>
        <v>3.8137953583729403E-3</v>
      </c>
      <c r="M158" s="112">
        <v>9.2572819699581668E-3</v>
      </c>
      <c r="N158" s="110">
        <v>51919</v>
      </c>
      <c r="O158" s="110">
        <v>51890</v>
      </c>
      <c r="P158" s="94">
        <v>10</v>
      </c>
      <c r="Q158" s="94">
        <v>10</v>
      </c>
    </row>
    <row r="159" spans="1:17" ht="16.5">
      <c r="A159" s="84">
        <v>494</v>
      </c>
      <c r="B159" s="94">
        <v>17</v>
      </c>
      <c r="C159" s="94">
        <v>17</v>
      </c>
      <c r="D159" s="85" t="s">
        <v>172</v>
      </c>
      <c r="E159" s="86">
        <v>10530184.512498863</v>
      </c>
      <c r="F159" s="229">
        <v>10896215.869677419</v>
      </c>
      <c r="G159" s="110">
        <f t="shared" si="13"/>
        <v>366031.3571785558</v>
      </c>
      <c r="H159" s="185">
        <f t="shared" si="14"/>
        <v>3.4760203559974924E-2</v>
      </c>
      <c r="I159" s="86">
        <f t="shared" si="17"/>
        <v>1192.9516837542612</v>
      </c>
      <c r="J159" s="86">
        <f t="shared" si="18"/>
        <v>1245.4241478657468</v>
      </c>
      <c r="K159" s="231">
        <f t="shared" si="15"/>
        <v>52.472464111485579</v>
      </c>
      <c r="L159" s="112">
        <f t="shared" si="16"/>
        <v>2.5900900181129909E-3</v>
      </c>
      <c r="M159" s="112">
        <v>1.5608394672415493E-3</v>
      </c>
      <c r="N159" s="110">
        <v>8827</v>
      </c>
      <c r="O159" s="110">
        <v>8749</v>
      </c>
      <c r="P159" s="94">
        <v>17</v>
      </c>
      <c r="Q159" s="94">
        <v>17</v>
      </c>
    </row>
    <row r="160" spans="1:17" ht="16.5">
      <c r="A160" s="84">
        <v>495</v>
      </c>
      <c r="B160" s="94">
        <v>13</v>
      </c>
      <c r="C160" s="94">
        <v>13</v>
      </c>
      <c r="D160" s="85" t="s">
        <v>173</v>
      </c>
      <c r="E160" s="86">
        <v>1133460.3695931579</v>
      </c>
      <c r="F160" s="229">
        <v>797468.28403233457</v>
      </c>
      <c r="G160" s="110">
        <f t="shared" si="13"/>
        <v>-335992.08556082333</v>
      </c>
      <c r="H160" s="185">
        <f t="shared" si="14"/>
        <v>-0.29643037778323356</v>
      </c>
      <c r="I160" s="86">
        <f t="shared" si="17"/>
        <v>792.6296290861244</v>
      </c>
      <c r="J160" s="86">
        <f t="shared" si="18"/>
        <v>572.4826159600392</v>
      </c>
      <c r="K160" s="231">
        <f t="shared" si="15"/>
        <v>-220.1470131260852</v>
      </c>
      <c r="L160" s="112">
        <f t="shared" si="16"/>
        <v>1.895625662099694E-4</v>
      </c>
      <c r="M160" s="112">
        <v>2.4851404478997351E-4</v>
      </c>
      <c r="N160" s="110">
        <v>1430</v>
      </c>
      <c r="O160" s="110">
        <v>1393</v>
      </c>
      <c r="P160" s="94">
        <v>13</v>
      </c>
      <c r="Q160" s="94">
        <v>13</v>
      </c>
    </row>
    <row r="161" spans="1:17" ht="16.5">
      <c r="A161" s="84">
        <v>498</v>
      </c>
      <c r="B161" s="94">
        <v>19</v>
      </c>
      <c r="C161" s="94">
        <v>19</v>
      </c>
      <c r="D161" s="85" t="s">
        <v>174</v>
      </c>
      <c r="E161" s="86">
        <v>4520456.8656978924</v>
      </c>
      <c r="F161" s="229">
        <v>4662100.5629738048</v>
      </c>
      <c r="G161" s="110">
        <f t="shared" si="13"/>
        <v>141643.69727591239</v>
      </c>
      <c r="H161" s="185">
        <f t="shared" si="14"/>
        <v>3.1333934043422107E-2</v>
      </c>
      <c r="I161" s="86">
        <f t="shared" si="17"/>
        <v>1944.282522880814</v>
      </c>
      <c r="J161" s="86">
        <f t="shared" si="18"/>
        <v>2015.6076796255102</v>
      </c>
      <c r="K161" s="231">
        <f t="shared" si="15"/>
        <v>71.325156744696187</v>
      </c>
      <c r="L161" s="112">
        <f t="shared" si="16"/>
        <v>1.108206764258507E-3</v>
      </c>
      <c r="M161" s="112">
        <v>4.1264392361752244E-4</v>
      </c>
      <c r="N161" s="110">
        <v>2325</v>
      </c>
      <c r="O161" s="110">
        <v>2313</v>
      </c>
      <c r="P161" s="94">
        <v>19</v>
      </c>
      <c r="Q161" s="94">
        <v>19</v>
      </c>
    </row>
    <row r="162" spans="1:17" ht="16.5">
      <c r="A162" s="84">
        <v>499</v>
      </c>
      <c r="B162" s="94">
        <v>15</v>
      </c>
      <c r="C162" s="94">
        <v>15</v>
      </c>
      <c r="D162" s="85" t="s">
        <v>175</v>
      </c>
      <c r="E162" s="86">
        <v>21853437.665150579</v>
      </c>
      <c r="F162" s="229">
        <v>22331333.679015674</v>
      </c>
      <c r="G162" s="110">
        <f t="shared" si="13"/>
        <v>477896.01386509463</v>
      </c>
      <c r="H162" s="185">
        <f t="shared" si="14"/>
        <v>2.1868230581735423E-2</v>
      </c>
      <c r="I162" s="86">
        <f t="shared" si="17"/>
        <v>1105.7753208091169</v>
      </c>
      <c r="J162" s="86">
        <f t="shared" si="18"/>
        <v>1131.3878649820485</v>
      </c>
      <c r="K162" s="231">
        <f t="shared" si="15"/>
        <v>25.612544172931621</v>
      </c>
      <c r="L162" s="112">
        <f t="shared" si="16"/>
        <v>5.3082799703087465E-3</v>
      </c>
      <c r="M162" s="112">
        <v>3.5212995090197399E-3</v>
      </c>
      <c r="N162" s="110">
        <v>19763</v>
      </c>
      <c r="O162" s="110">
        <v>19738</v>
      </c>
      <c r="P162" s="94">
        <v>15</v>
      </c>
      <c r="Q162" s="94">
        <v>15</v>
      </c>
    </row>
    <row r="163" spans="1:17" ht="16.5">
      <c r="A163" s="84">
        <v>500</v>
      </c>
      <c r="B163" s="94">
        <v>13</v>
      </c>
      <c r="C163" s="94">
        <v>13</v>
      </c>
      <c r="D163" s="85" t="s">
        <v>176</v>
      </c>
      <c r="E163" s="86">
        <v>12787176.28079918</v>
      </c>
      <c r="F163" s="229">
        <v>12781718.198816463</v>
      </c>
      <c r="G163" s="110">
        <f t="shared" si="13"/>
        <v>-5458.081982716918</v>
      </c>
      <c r="H163" s="185">
        <f t="shared" si="14"/>
        <v>-4.2684028614766199E-4</v>
      </c>
      <c r="I163" s="86">
        <f t="shared" si="17"/>
        <v>1211.9397479669396</v>
      </c>
      <c r="J163" s="86">
        <f t="shared" si="18"/>
        <v>1204.2319765231264</v>
      </c>
      <c r="K163" s="231">
        <f t="shared" si="15"/>
        <v>-7.7077714438132716</v>
      </c>
      <c r="L163" s="112">
        <f t="shared" si="16"/>
        <v>3.0382842187640846E-3</v>
      </c>
      <c r="M163" s="112">
        <v>1.8935592759517436E-3</v>
      </c>
      <c r="N163" s="110">
        <v>10551</v>
      </c>
      <c r="O163" s="110">
        <v>10614</v>
      </c>
      <c r="P163" s="94">
        <v>13</v>
      </c>
      <c r="Q163" s="94">
        <v>13</v>
      </c>
    </row>
    <row r="164" spans="1:17" ht="16.5">
      <c r="A164" s="84">
        <v>503</v>
      </c>
      <c r="B164" s="94">
        <v>2</v>
      </c>
      <c r="C164" s="94">
        <v>2</v>
      </c>
      <c r="D164" s="85" t="s">
        <v>177</v>
      </c>
      <c r="E164" s="86">
        <v>4503588.62532112</v>
      </c>
      <c r="F164" s="229">
        <v>4510795.0757831866</v>
      </c>
      <c r="G164" s="110">
        <f t="shared" si="13"/>
        <v>7206.4504620665684</v>
      </c>
      <c r="H164" s="185">
        <f t="shared" si="14"/>
        <v>1.6001573548589212E-3</v>
      </c>
      <c r="I164" s="86">
        <f t="shared" si="17"/>
        <v>599.27992352909121</v>
      </c>
      <c r="J164" s="86">
        <f t="shared" si="18"/>
        <v>603.28943102623873</v>
      </c>
      <c r="K164" s="231">
        <f t="shared" si="15"/>
        <v>4.0095074971475242</v>
      </c>
      <c r="L164" s="112">
        <f t="shared" si="16"/>
        <v>1.0722406236510389E-3</v>
      </c>
      <c r="M164" s="112">
        <v>1.3339120695582427E-3</v>
      </c>
      <c r="N164" s="110">
        <v>7515</v>
      </c>
      <c r="O164" s="110">
        <v>7477</v>
      </c>
      <c r="P164" s="94">
        <v>2</v>
      </c>
      <c r="Q164" s="94">
        <v>2</v>
      </c>
    </row>
    <row r="165" spans="1:17" ht="16.5">
      <c r="A165" s="84">
        <v>504</v>
      </c>
      <c r="B165" s="94">
        <v>1</v>
      </c>
      <c r="C165" s="95">
        <v>34</v>
      </c>
      <c r="D165" s="85" t="s">
        <v>178</v>
      </c>
      <c r="E165" s="86">
        <v>511371.65325372759</v>
      </c>
      <c r="F165" s="229">
        <v>386593.01571908325</v>
      </c>
      <c r="G165" s="110">
        <f t="shared" si="13"/>
        <v>-124778.63753464434</v>
      </c>
      <c r="H165" s="185">
        <f t="shared" si="14"/>
        <v>-0.24400773242065657</v>
      </c>
      <c r="I165" s="86">
        <f t="shared" si="17"/>
        <v>298.17589111004526</v>
      </c>
      <c r="J165" s="86">
        <f t="shared" si="18"/>
        <v>230.52654485335913</v>
      </c>
      <c r="K165" s="231">
        <f t="shared" si="15"/>
        <v>-67.64934625668613</v>
      </c>
      <c r="L165" s="112">
        <f t="shared" si="16"/>
        <v>9.189527107963213E-5</v>
      </c>
      <c r="M165" s="112">
        <v>2.9918022477586905E-4</v>
      </c>
      <c r="N165" s="110">
        <v>1715</v>
      </c>
      <c r="O165" s="110">
        <v>1677</v>
      </c>
      <c r="P165" s="94">
        <v>1</v>
      </c>
      <c r="Q165" s="95">
        <v>34</v>
      </c>
    </row>
    <row r="166" spans="1:17" ht="16.5">
      <c r="A166" s="84">
        <v>505</v>
      </c>
      <c r="B166" s="94">
        <v>1</v>
      </c>
      <c r="C166" s="95">
        <v>35</v>
      </c>
      <c r="D166" s="85" t="s">
        <v>179</v>
      </c>
      <c r="E166" s="86">
        <v>15164956.443550959</v>
      </c>
      <c r="F166" s="229">
        <v>15378543.878680348</v>
      </c>
      <c r="G166" s="110">
        <f t="shared" si="13"/>
        <v>213587.43512938917</v>
      </c>
      <c r="H166" s="185">
        <f t="shared" si="14"/>
        <v>1.408427620115053E-2</v>
      </c>
      <c r="I166" s="86">
        <f t="shared" si="17"/>
        <v>723.62248621228991</v>
      </c>
      <c r="J166" s="86">
        <f t="shared" si="18"/>
        <v>734.62042030573934</v>
      </c>
      <c r="K166" s="231">
        <f t="shared" si="15"/>
        <v>10.99793409344943</v>
      </c>
      <c r="L166" s="112">
        <f t="shared" si="16"/>
        <v>3.6555638645273851E-3</v>
      </c>
      <c r="M166" s="112">
        <v>3.7346683514955532E-3</v>
      </c>
      <c r="N166" s="110">
        <v>20957</v>
      </c>
      <c r="O166" s="110">
        <v>20934</v>
      </c>
      <c r="P166" s="94">
        <v>1</v>
      </c>
      <c r="Q166" s="95">
        <v>35</v>
      </c>
    </row>
    <row r="167" spans="1:17" ht="16.5">
      <c r="A167" s="84">
        <v>507</v>
      </c>
      <c r="B167" s="94">
        <v>10</v>
      </c>
      <c r="C167" s="94">
        <v>10</v>
      </c>
      <c r="D167" s="85" t="s">
        <v>180</v>
      </c>
      <c r="E167" s="86">
        <v>1939706.6586075921</v>
      </c>
      <c r="F167" s="229">
        <v>1685261.6285575696</v>
      </c>
      <c r="G167" s="110">
        <f t="shared" si="13"/>
        <v>-254445.03005002253</v>
      </c>
      <c r="H167" s="185">
        <f t="shared" si="14"/>
        <v>-0.13117706686261238</v>
      </c>
      <c r="I167" s="86">
        <f t="shared" si="17"/>
        <v>273.2366049595143</v>
      </c>
      <c r="J167" s="86">
        <f t="shared" si="18"/>
        <v>238.80708921036836</v>
      </c>
      <c r="K167" s="231">
        <f t="shared" si="15"/>
        <v>-34.429515749145935</v>
      </c>
      <c r="L167" s="112">
        <f t="shared" si="16"/>
        <v>4.0059589257798251E-4</v>
      </c>
      <c r="M167" s="112">
        <v>1.2589832118326224E-3</v>
      </c>
      <c r="N167" s="110">
        <v>7099</v>
      </c>
      <c r="O167" s="110">
        <v>7057</v>
      </c>
      <c r="P167" s="94">
        <v>10</v>
      </c>
      <c r="Q167" s="94">
        <v>10</v>
      </c>
    </row>
    <row r="168" spans="1:17" ht="16.5">
      <c r="A168" s="84">
        <v>508</v>
      </c>
      <c r="B168" s="94">
        <v>6</v>
      </c>
      <c r="C168" s="94">
        <v>6</v>
      </c>
      <c r="D168" s="85" t="s">
        <v>181</v>
      </c>
      <c r="E168" s="86">
        <v>1353622.2445068555</v>
      </c>
      <c r="F168" s="229">
        <v>-191353.54816868459</v>
      </c>
      <c r="G168" s="110">
        <f t="shared" si="13"/>
        <v>-1544975.7926755401</v>
      </c>
      <c r="H168" s="185">
        <f t="shared" si="14"/>
        <v>-1.1413640688495019</v>
      </c>
      <c r="I168" s="86">
        <f t="shared" si="17"/>
        <v>146.00606671414687</v>
      </c>
      <c r="J168" s="86">
        <f t="shared" si="18"/>
        <v>-20.642238205899094</v>
      </c>
      <c r="K168" s="231">
        <f t="shared" si="15"/>
        <v>-166.64830492004597</v>
      </c>
      <c r="L168" s="112">
        <f t="shared" si="16"/>
        <v>-4.5485783410501227E-5</v>
      </c>
      <c r="M168" s="112">
        <v>1.6537869312297591E-3</v>
      </c>
      <c r="N168" s="110">
        <v>9271</v>
      </c>
      <c r="O168" s="110">
        <v>9270</v>
      </c>
      <c r="P168" s="94">
        <v>6</v>
      </c>
      <c r="Q168" s="94">
        <v>6</v>
      </c>
    </row>
    <row r="169" spans="1:17" ht="16.5">
      <c r="A169" s="84">
        <v>529</v>
      </c>
      <c r="B169" s="94">
        <v>2</v>
      </c>
      <c r="C169" s="94">
        <v>2</v>
      </c>
      <c r="D169" s="85" t="s">
        <v>182</v>
      </c>
      <c r="E169" s="86">
        <v>11163973.47010625</v>
      </c>
      <c r="F169" s="229">
        <v>10516982.6378923</v>
      </c>
      <c r="G169" s="110">
        <f t="shared" si="13"/>
        <v>-646990.83221394941</v>
      </c>
      <c r="H169" s="185">
        <f t="shared" si="14"/>
        <v>-5.7953454829178477E-2</v>
      </c>
      <c r="I169" s="86">
        <f t="shared" si="17"/>
        <v>558.22658483455416</v>
      </c>
      <c r="J169" s="86">
        <f t="shared" si="18"/>
        <v>522.4791414323762</v>
      </c>
      <c r="K169" s="231">
        <f t="shared" si="15"/>
        <v>-35.747443402177964</v>
      </c>
      <c r="L169" s="112">
        <f t="shared" si="16"/>
        <v>2.4999442078673605E-3</v>
      </c>
      <c r="M169" s="112">
        <v>3.5910547075214479E-3</v>
      </c>
      <c r="N169" s="110">
        <v>19999</v>
      </c>
      <c r="O169" s="110">
        <v>20129</v>
      </c>
      <c r="P169" s="94">
        <v>2</v>
      </c>
      <c r="Q169" s="94">
        <v>2</v>
      </c>
    </row>
    <row r="170" spans="1:17" ht="16.5">
      <c r="A170" s="84">
        <v>531</v>
      </c>
      <c r="B170" s="94">
        <v>4</v>
      </c>
      <c r="C170" s="94">
        <v>4</v>
      </c>
      <c r="D170" s="85" t="s">
        <v>183</v>
      </c>
      <c r="E170" s="86">
        <v>1206566.8890518434</v>
      </c>
      <c r="F170" s="229">
        <v>1381077.9076005125</v>
      </c>
      <c r="G170" s="110">
        <f t="shared" si="13"/>
        <v>174511.01854866906</v>
      </c>
      <c r="H170" s="185">
        <f t="shared" si="14"/>
        <v>0.1446343506788961</v>
      </c>
      <c r="I170" s="86">
        <f t="shared" si="17"/>
        <v>242.96554350621093</v>
      </c>
      <c r="J170" s="86">
        <f t="shared" si="18"/>
        <v>279.62703130198673</v>
      </c>
      <c r="K170" s="231">
        <f t="shared" si="15"/>
        <v>36.661487795775798</v>
      </c>
      <c r="L170" s="112">
        <f t="shared" si="16"/>
        <v>3.2828976091296572E-4</v>
      </c>
      <c r="M170" s="112">
        <v>8.8112768644485224E-4</v>
      </c>
      <c r="N170" s="110">
        <v>4966</v>
      </c>
      <c r="O170" s="110">
        <v>4939</v>
      </c>
      <c r="P170" s="94">
        <v>4</v>
      </c>
      <c r="Q170" s="94">
        <v>4</v>
      </c>
    </row>
    <row r="171" spans="1:17" ht="16.5">
      <c r="A171" s="84">
        <v>535</v>
      </c>
      <c r="B171" s="94">
        <v>17</v>
      </c>
      <c r="C171" s="94">
        <v>17</v>
      </c>
      <c r="D171" s="85" t="s">
        <v>184</v>
      </c>
      <c r="E171" s="86">
        <v>16381412.535180844</v>
      </c>
      <c r="F171" s="229">
        <v>16664732.774855942</v>
      </c>
      <c r="G171" s="110">
        <f t="shared" si="13"/>
        <v>283320.23967509717</v>
      </c>
      <c r="H171" s="185">
        <f t="shared" si="14"/>
        <v>1.7295226468818637E-2</v>
      </c>
      <c r="I171" s="86">
        <f t="shared" si="17"/>
        <v>1566.999477250894</v>
      </c>
      <c r="J171" s="86">
        <f t="shared" si="18"/>
        <v>1605.7749831235249</v>
      </c>
      <c r="K171" s="231">
        <f t="shared" si="15"/>
        <v>38.775505872630902</v>
      </c>
      <c r="L171" s="112">
        <f t="shared" si="16"/>
        <v>3.9612979892213367E-3</v>
      </c>
      <c r="M171" s="112">
        <v>1.8514563939916334E-3</v>
      </c>
      <c r="N171" s="110">
        <v>10454</v>
      </c>
      <c r="O171" s="110">
        <v>10378</v>
      </c>
      <c r="P171" s="94">
        <v>17</v>
      </c>
      <c r="Q171" s="94">
        <v>17</v>
      </c>
    </row>
    <row r="172" spans="1:17" ht="16.5">
      <c r="A172" s="84">
        <v>536</v>
      </c>
      <c r="B172" s="94">
        <v>6</v>
      </c>
      <c r="C172" s="94">
        <v>6</v>
      </c>
      <c r="D172" s="85" t="s">
        <v>185</v>
      </c>
      <c r="E172" s="86">
        <v>22134969.498952538</v>
      </c>
      <c r="F172" s="229">
        <v>22204834.609109826</v>
      </c>
      <c r="G172" s="110">
        <f t="shared" si="13"/>
        <v>69865.110157288611</v>
      </c>
      <c r="H172" s="185">
        <f t="shared" si="14"/>
        <v>3.1563228564916133E-3</v>
      </c>
      <c r="I172" s="86">
        <f t="shared" si="17"/>
        <v>620.94901391288295</v>
      </c>
      <c r="J172" s="86">
        <f t="shared" si="18"/>
        <v>613.80016057910848</v>
      </c>
      <c r="K172" s="231">
        <f t="shared" si="15"/>
        <v>-7.1488533337744684</v>
      </c>
      <c r="L172" s="112">
        <f t="shared" si="16"/>
        <v>5.2782104505614833E-3</v>
      </c>
      <c r="M172" s="112">
        <v>6.4538722787667495E-3</v>
      </c>
      <c r="N172" s="110">
        <v>35647</v>
      </c>
      <c r="O172" s="110">
        <v>36176</v>
      </c>
      <c r="P172" s="94">
        <v>6</v>
      </c>
      <c r="Q172" s="94">
        <v>6</v>
      </c>
    </row>
    <row r="173" spans="1:17" ht="16.5">
      <c r="A173" s="84">
        <v>538</v>
      </c>
      <c r="B173" s="94">
        <v>2</v>
      </c>
      <c r="C173" s="94">
        <v>2</v>
      </c>
      <c r="D173" s="85" t="s">
        <v>186</v>
      </c>
      <c r="E173" s="86">
        <v>5573775.1573077748</v>
      </c>
      <c r="F173" s="229">
        <v>5683138.5079472214</v>
      </c>
      <c r="G173" s="110">
        <f t="shared" si="13"/>
        <v>109363.35063944664</v>
      </c>
      <c r="H173" s="185">
        <f t="shared" si="14"/>
        <v>1.9621055308637697E-2</v>
      </c>
      <c r="I173" s="86">
        <f t="shared" si="17"/>
        <v>1187.1725574670447</v>
      </c>
      <c r="J173" s="86">
        <f t="shared" si="18"/>
        <v>1219.8193835473753</v>
      </c>
      <c r="K173" s="231">
        <f t="shared" si="15"/>
        <v>32.646826080330584</v>
      </c>
      <c r="L173" s="112">
        <f t="shared" si="16"/>
        <v>1.350913059822064E-3</v>
      </c>
      <c r="M173" s="112">
        <v>8.311751146277722E-4</v>
      </c>
      <c r="N173" s="110">
        <v>4695</v>
      </c>
      <c r="O173" s="110">
        <v>4659</v>
      </c>
      <c r="P173" s="94">
        <v>2</v>
      </c>
      <c r="Q173" s="94">
        <v>2</v>
      </c>
    </row>
    <row r="174" spans="1:17" ht="16.5">
      <c r="A174" s="84">
        <v>541</v>
      </c>
      <c r="B174" s="94">
        <v>12</v>
      </c>
      <c r="C174" s="94">
        <v>12</v>
      </c>
      <c r="D174" s="85" t="s">
        <v>187</v>
      </c>
      <c r="E174" s="86">
        <v>11984927.530268669</v>
      </c>
      <c r="F174" s="229">
        <v>11740959.549801948</v>
      </c>
      <c r="G174" s="110">
        <f t="shared" si="13"/>
        <v>-243967.98046672158</v>
      </c>
      <c r="H174" s="185">
        <f t="shared" si="14"/>
        <v>-2.0356233264703979E-2</v>
      </c>
      <c r="I174" s="86">
        <f t="shared" si="17"/>
        <v>1312.6974293832059</v>
      </c>
      <c r="J174" s="86">
        <f t="shared" si="18"/>
        <v>1307.4565200224886</v>
      </c>
      <c r="K174" s="231">
        <f t="shared" si="15"/>
        <v>-5.2409093607172963</v>
      </c>
      <c r="L174" s="112">
        <f t="shared" si="16"/>
        <v>2.7908902041521967E-3</v>
      </c>
      <c r="M174" s="112">
        <v>1.6020503389906405E-3</v>
      </c>
      <c r="N174" s="110">
        <v>9130</v>
      </c>
      <c r="O174" s="110">
        <v>8980</v>
      </c>
      <c r="P174" s="94">
        <v>12</v>
      </c>
      <c r="Q174" s="94">
        <v>12</v>
      </c>
    </row>
    <row r="175" spans="1:17" ht="16.5">
      <c r="A175" s="84">
        <v>543</v>
      </c>
      <c r="B175" s="94">
        <v>1</v>
      </c>
      <c r="C175" s="95">
        <v>35</v>
      </c>
      <c r="D175" s="85" t="s">
        <v>188</v>
      </c>
      <c r="E175" s="86">
        <v>33121890.758732878</v>
      </c>
      <c r="F175" s="229">
        <v>32941935.894384004</v>
      </c>
      <c r="G175" s="110">
        <f t="shared" si="13"/>
        <v>-179954.8643488735</v>
      </c>
      <c r="H175" s="185">
        <f t="shared" si="14"/>
        <v>-5.4331096512486021E-3</v>
      </c>
      <c r="I175" s="86">
        <f t="shared" si="17"/>
        <v>739.57554446204927</v>
      </c>
      <c r="J175" s="86">
        <f t="shared" si="18"/>
        <v>731.26300600213119</v>
      </c>
      <c r="K175" s="231">
        <f t="shared" si="15"/>
        <v>-8.3125384599180734</v>
      </c>
      <c r="L175" s="112">
        <f t="shared" si="16"/>
        <v>7.8304780630128988E-3</v>
      </c>
      <c r="M175" s="112">
        <v>8.0366551971993733E-3</v>
      </c>
      <c r="N175" s="110">
        <v>44785</v>
      </c>
      <c r="O175" s="110">
        <v>45048</v>
      </c>
      <c r="P175" s="94">
        <v>1</v>
      </c>
      <c r="Q175" s="95">
        <v>35</v>
      </c>
    </row>
    <row r="176" spans="1:17" ht="16.5">
      <c r="A176" s="84">
        <v>545</v>
      </c>
      <c r="B176" s="94">
        <v>15</v>
      </c>
      <c r="C176" s="94">
        <v>15</v>
      </c>
      <c r="D176" s="85" t="s">
        <v>189</v>
      </c>
      <c r="E176" s="86">
        <v>18422362.146288548</v>
      </c>
      <c r="F176" s="229">
        <v>19001221.089177854</v>
      </c>
      <c r="G176" s="110">
        <f t="shared" si="13"/>
        <v>578858.94288930669</v>
      </c>
      <c r="H176" s="185">
        <f t="shared" si="14"/>
        <v>3.1421537493004185E-2</v>
      </c>
      <c r="I176" s="86">
        <f t="shared" si="17"/>
        <v>1914.8074156832499</v>
      </c>
      <c r="J176" s="86">
        <f t="shared" si="18"/>
        <v>1988.8236434140522</v>
      </c>
      <c r="K176" s="231">
        <f t="shared" si="15"/>
        <v>74.016227730802257</v>
      </c>
      <c r="L176" s="112">
        <f t="shared" si="16"/>
        <v>4.5166940214533954E-3</v>
      </c>
      <c r="M176" s="112">
        <v>1.7044531112156546E-3</v>
      </c>
      <c r="N176" s="110">
        <v>9621</v>
      </c>
      <c r="O176" s="110">
        <v>9554</v>
      </c>
      <c r="P176" s="94">
        <v>15</v>
      </c>
      <c r="Q176" s="94">
        <v>15</v>
      </c>
    </row>
    <row r="177" spans="1:17" ht="16.5">
      <c r="A177" s="84">
        <v>560</v>
      </c>
      <c r="B177" s="94">
        <v>7</v>
      </c>
      <c r="C177" s="94">
        <v>7</v>
      </c>
      <c r="D177" s="85" t="s">
        <v>190</v>
      </c>
      <c r="E177" s="86">
        <v>13147997.357553519</v>
      </c>
      <c r="F177" s="229">
        <v>13146594.654407205</v>
      </c>
      <c r="G177" s="110">
        <f t="shared" si="13"/>
        <v>-1402.7031463142484</v>
      </c>
      <c r="H177" s="185">
        <f t="shared" si="14"/>
        <v>-1.0668568818264905E-4</v>
      </c>
      <c r="I177" s="86">
        <f t="shared" si="17"/>
        <v>839.10890022040462</v>
      </c>
      <c r="J177" s="86">
        <f t="shared" si="18"/>
        <v>839.98432396698001</v>
      </c>
      <c r="K177" s="231">
        <f t="shared" si="15"/>
        <v>0.87542374657539312</v>
      </c>
      <c r="L177" s="112">
        <f t="shared" si="16"/>
        <v>3.1250173449037751E-3</v>
      </c>
      <c r="M177" s="112">
        <v>2.7921703625325739E-3</v>
      </c>
      <c r="N177" s="110">
        <v>15669</v>
      </c>
      <c r="O177" s="110">
        <v>15651</v>
      </c>
      <c r="P177" s="94">
        <v>7</v>
      </c>
      <c r="Q177" s="94">
        <v>7</v>
      </c>
    </row>
    <row r="178" spans="1:17" ht="16.5">
      <c r="A178" s="84">
        <v>561</v>
      </c>
      <c r="B178" s="94">
        <v>2</v>
      </c>
      <c r="C178" s="94">
        <v>2</v>
      </c>
      <c r="D178" s="85" t="s">
        <v>191</v>
      </c>
      <c r="E178" s="86">
        <v>2018804.7280092081</v>
      </c>
      <c r="F178" s="229">
        <v>1920165.4831431904</v>
      </c>
      <c r="G178" s="110">
        <f t="shared" si="13"/>
        <v>-98639.244866017718</v>
      </c>
      <c r="H178" s="185">
        <f t="shared" si="14"/>
        <v>-4.886022085122034E-2</v>
      </c>
      <c r="I178" s="86">
        <f t="shared" si="17"/>
        <v>1535.2127209195498</v>
      </c>
      <c r="J178" s="86">
        <f t="shared" si="18"/>
        <v>1472.5195422877227</v>
      </c>
      <c r="K178" s="231">
        <f t="shared" si="15"/>
        <v>-62.693178631827095</v>
      </c>
      <c r="L178" s="112">
        <f t="shared" si="16"/>
        <v>4.5643382165863079E-4</v>
      </c>
      <c r="M178" s="112">
        <v>2.3263626303383019E-4</v>
      </c>
      <c r="N178" s="110">
        <v>1315</v>
      </c>
      <c r="O178" s="110">
        <v>1304</v>
      </c>
      <c r="P178" s="94">
        <v>2</v>
      </c>
      <c r="Q178" s="94">
        <v>2</v>
      </c>
    </row>
    <row r="179" spans="1:17" ht="16.5">
      <c r="A179" s="84">
        <v>562</v>
      </c>
      <c r="B179" s="94">
        <v>6</v>
      </c>
      <c r="C179" s="94">
        <v>6</v>
      </c>
      <c r="D179" s="85" t="s">
        <v>192</v>
      </c>
      <c r="E179" s="86">
        <v>5810434.7110187002</v>
      </c>
      <c r="F179" s="229">
        <v>5954971.7463546954</v>
      </c>
      <c r="G179" s="110">
        <f t="shared" si="13"/>
        <v>144537.03533599526</v>
      </c>
      <c r="H179" s="185">
        <f t="shared" si="14"/>
        <v>2.4875425424177023E-2</v>
      </c>
      <c r="I179" s="86">
        <f t="shared" si="17"/>
        <v>657.3633568298111</v>
      </c>
      <c r="J179" s="86">
        <f t="shared" si="18"/>
        <v>671.43666099387701</v>
      </c>
      <c r="K179" s="231">
        <f t="shared" si="15"/>
        <v>14.073304164065917</v>
      </c>
      <c r="L179" s="112">
        <f t="shared" si="16"/>
        <v>1.4155293051141436E-3</v>
      </c>
      <c r="M179" s="112">
        <v>1.5822477123060123E-3</v>
      </c>
      <c r="N179" s="110">
        <v>8839</v>
      </c>
      <c r="O179" s="110">
        <v>8869</v>
      </c>
      <c r="P179" s="94">
        <v>6</v>
      </c>
      <c r="Q179" s="94">
        <v>6</v>
      </c>
    </row>
    <row r="180" spans="1:17" ht="16.5">
      <c r="A180" s="84">
        <v>563</v>
      </c>
      <c r="B180" s="94">
        <v>17</v>
      </c>
      <c r="C180" s="94">
        <v>17</v>
      </c>
      <c r="D180" s="85" t="s">
        <v>193</v>
      </c>
      <c r="E180" s="86">
        <v>5410044.3268871317</v>
      </c>
      <c r="F180" s="229">
        <v>5389483.681335385</v>
      </c>
      <c r="G180" s="110">
        <f t="shared" si="13"/>
        <v>-20560.645551746711</v>
      </c>
      <c r="H180" s="185">
        <f t="shared" si="14"/>
        <v>-3.8004578723252413E-3</v>
      </c>
      <c r="I180" s="86">
        <f t="shared" si="17"/>
        <v>775.30013282991285</v>
      </c>
      <c r="J180" s="86">
        <f t="shared" si="18"/>
        <v>779.72854185986478</v>
      </c>
      <c r="K180" s="231">
        <f t="shared" si="15"/>
        <v>4.4284090299519221</v>
      </c>
      <c r="L180" s="112">
        <f t="shared" si="16"/>
        <v>1.2811097038427982E-3</v>
      </c>
      <c r="M180" s="112">
        <v>1.2331149157130631E-3</v>
      </c>
      <c r="N180" s="110">
        <v>6978</v>
      </c>
      <c r="O180" s="110">
        <v>6912</v>
      </c>
      <c r="P180" s="94">
        <v>17</v>
      </c>
      <c r="Q180" s="94">
        <v>17</v>
      </c>
    </row>
    <row r="181" spans="1:17" ht="16.5">
      <c r="A181" s="84">
        <v>564</v>
      </c>
      <c r="B181" s="94">
        <v>17</v>
      </c>
      <c r="C181" s="94">
        <v>17</v>
      </c>
      <c r="D181" s="85" t="s">
        <v>194</v>
      </c>
      <c r="E181" s="86">
        <v>141030200.49151182</v>
      </c>
      <c r="F181" s="229">
        <v>147660786.98130035</v>
      </c>
      <c r="G181" s="110">
        <f t="shared" si="13"/>
        <v>6630586.4897885323</v>
      </c>
      <c r="H181" s="185">
        <f t="shared" si="14"/>
        <v>4.7015365976081178E-2</v>
      </c>
      <c r="I181" s="86">
        <f t="shared" si="17"/>
        <v>657.07603440063656</v>
      </c>
      <c r="J181" s="86">
        <f t="shared" si="18"/>
        <v>683.13403059560108</v>
      </c>
      <c r="K181" s="231">
        <f t="shared" si="15"/>
        <v>26.057996194964517</v>
      </c>
      <c r="L181" s="112">
        <f t="shared" si="16"/>
        <v>3.5099775463451534E-2</v>
      </c>
      <c r="M181" s="112">
        <v>3.8561958226448208E-2</v>
      </c>
      <c r="N181" s="110">
        <v>214633</v>
      </c>
      <c r="O181" s="110">
        <v>216152</v>
      </c>
      <c r="P181" s="94">
        <v>17</v>
      </c>
      <c r="Q181" s="94">
        <v>17</v>
      </c>
    </row>
    <row r="182" spans="1:17" ht="16.5">
      <c r="A182" s="84">
        <v>576</v>
      </c>
      <c r="B182" s="94">
        <v>7</v>
      </c>
      <c r="C182" s="94">
        <v>7</v>
      </c>
      <c r="D182" s="85" t="s">
        <v>195</v>
      </c>
      <c r="E182" s="86">
        <v>1909842.5255789624</v>
      </c>
      <c r="F182" s="229">
        <v>1840019.1803471411</v>
      </c>
      <c r="G182" s="110">
        <f t="shared" si="13"/>
        <v>-69823.345231821295</v>
      </c>
      <c r="H182" s="185">
        <f t="shared" si="14"/>
        <v>-3.6559739505567131E-2</v>
      </c>
      <c r="I182" s="86">
        <f t="shared" si="17"/>
        <v>700.60254056454971</v>
      </c>
      <c r="J182" s="86">
        <f t="shared" si="18"/>
        <v>687.60059056320665</v>
      </c>
      <c r="K182" s="231">
        <f t="shared" si="15"/>
        <v>-13.001950001343062</v>
      </c>
      <c r="L182" s="112">
        <f t="shared" si="16"/>
        <v>4.3738260779287115E-4</v>
      </c>
      <c r="M182" s="112">
        <v>4.774038649375227E-4</v>
      </c>
      <c r="N182" s="110">
        <v>2726</v>
      </c>
      <c r="O182" s="110">
        <v>2676</v>
      </c>
      <c r="P182" s="94">
        <v>7</v>
      </c>
      <c r="Q182" s="94">
        <v>7</v>
      </c>
    </row>
    <row r="183" spans="1:17" ht="16.5">
      <c r="A183" s="84">
        <v>577</v>
      </c>
      <c r="B183" s="94">
        <v>2</v>
      </c>
      <c r="C183" s="94">
        <v>2</v>
      </c>
      <c r="D183" s="85" t="s">
        <v>196</v>
      </c>
      <c r="E183" s="86">
        <v>10725562.410008168</v>
      </c>
      <c r="F183" s="229">
        <v>11613578.663597843</v>
      </c>
      <c r="G183" s="110">
        <f t="shared" si="13"/>
        <v>888016.25358967483</v>
      </c>
      <c r="H183" s="185">
        <f t="shared" si="14"/>
        <v>8.2794376615724585E-2</v>
      </c>
      <c r="I183" s="86">
        <f t="shared" si="17"/>
        <v>954.57123620578216</v>
      </c>
      <c r="J183" s="86">
        <f t="shared" si="18"/>
        <v>1034.9860675160719</v>
      </c>
      <c r="K183" s="231">
        <f t="shared" si="15"/>
        <v>80.414831310289742</v>
      </c>
      <c r="L183" s="112">
        <f t="shared" si="16"/>
        <v>2.7606110718551044E-3</v>
      </c>
      <c r="M183" s="112">
        <v>2.001849315569485E-3</v>
      </c>
      <c r="N183" s="110">
        <v>11236</v>
      </c>
      <c r="O183" s="110">
        <v>11221</v>
      </c>
      <c r="P183" s="94">
        <v>2</v>
      </c>
      <c r="Q183" s="94">
        <v>2</v>
      </c>
    </row>
    <row r="184" spans="1:17" ht="16.5">
      <c r="A184" s="84">
        <v>578</v>
      </c>
      <c r="B184" s="94">
        <v>18</v>
      </c>
      <c r="C184" s="94">
        <v>18</v>
      </c>
      <c r="D184" s="85" t="s">
        <v>197</v>
      </c>
      <c r="E184" s="86">
        <v>2661671.3059042562</v>
      </c>
      <c r="F184" s="229">
        <v>2621057.1052683708</v>
      </c>
      <c r="G184" s="110">
        <f t="shared" si="13"/>
        <v>-40614.200635885354</v>
      </c>
      <c r="H184" s="185">
        <f t="shared" si="14"/>
        <v>-1.5258909146968239E-2</v>
      </c>
      <c r="I184" s="86">
        <f t="shared" si="17"/>
        <v>876.41465456182289</v>
      </c>
      <c r="J184" s="86">
        <f t="shared" si="18"/>
        <v>876.60772751450531</v>
      </c>
      <c r="K184" s="231">
        <f t="shared" si="15"/>
        <v>0.19307295268242797</v>
      </c>
      <c r="L184" s="112">
        <f t="shared" si="16"/>
        <v>6.2303958791344301E-4</v>
      </c>
      <c r="M184" s="112">
        <v>5.3342210618953392E-4</v>
      </c>
      <c r="N184" s="110">
        <v>3037</v>
      </c>
      <c r="O184" s="110">
        <v>2990</v>
      </c>
      <c r="P184" s="94">
        <v>18</v>
      </c>
      <c r="Q184" s="94">
        <v>18</v>
      </c>
    </row>
    <row r="185" spans="1:17" ht="16.5">
      <c r="A185" s="84">
        <v>580</v>
      </c>
      <c r="B185" s="94">
        <v>9</v>
      </c>
      <c r="C185" s="94">
        <v>9</v>
      </c>
      <c r="D185" s="85" t="s">
        <v>198</v>
      </c>
      <c r="E185" s="86">
        <v>2245666.7195260818</v>
      </c>
      <c r="F185" s="229">
        <v>2222785.4622593289</v>
      </c>
      <c r="G185" s="110">
        <f t="shared" si="13"/>
        <v>-22881.257266752888</v>
      </c>
      <c r="H185" s="185">
        <f t="shared" si="14"/>
        <v>-1.0189070830413195E-2</v>
      </c>
      <c r="I185" s="86">
        <f t="shared" si="17"/>
        <v>514.35334849429262</v>
      </c>
      <c r="J185" s="86">
        <f t="shared" si="18"/>
        <v>516.92685168821606</v>
      </c>
      <c r="K185" s="231">
        <f t="shared" si="15"/>
        <v>2.5735031939234432</v>
      </c>
      <c r="L185" s="112">
        <f t="shared" si="16"/>
        <v>5.2836824334822946E-4</v>
      </c>
      <c r="M185" s="112">
        <v>7.6712878147658728E-4</v>
      </c>
      <c r="N185" s="110">
        <v>4366</v>
      </c>
      <c r="O185" s="110">
        <v>4300</v>
      </c>
      <c r="P185" s="94">
        <v>9</v>
      </c>
      <c r="Q185" s="94">
        <v>9</v>
      </c>
    </row>
    <row r="186" spans="1:17" ht="16.5">
      <c r="A186" s="84">
        <v>581</v>
      </c>
      <c r="B186" s="94">
        <v>6</v>
      </c>
      <c r="C186" s="94">
        <v>6</v>
      </c>
      <c r="D186" s="85" t="s">
        <v>199</v>
      </c>
      <c r="E186" s="86">
        <v>3901978.6432949528</v>
      </c>
      <c r="F186" s="229">
        <v>3913419.7797918981</v>
      </c>
      <c r="G186" s="110">
        <f t="shared" si="13"/>
        <v>11441.136496945284</v>
      </c>
      <c r="H186" s="185">
        <f t="shared" si="14"/>
        <v>2.9321371393473418E-3</v>
      </c>
      <c r="I186" s="86">
        <f t="shared" si="17"/>
        <v>637.26582448063903</v>
      </c>
      <c r="J186" s="86">
        <f t="shared" si="18"/>
        <v>644.82118632260642</v>
      </c>
      <c r="K186" s="231">
        <f t="shared" si="15"/>
        <v>7.5553618419673967</v>
      </c>
      <c r="L186" s="112">
        <f t="shared" si="16"/>
        <v>9.3024125343664022E-4</v>
      </c>
      <c r="M186" s="112">
        <v>1.0827219941352112E-3</v>
      </c>
      <c r="N186" s="110">
        <v>6123</v>
      </c>
      <c r="O186" s="110">
        <v>6069</v>
      </c>
      <c r="P186" s="94">
        <v>6</v>
      </c>
      <c r="Q186" s="94">
        <v>6</v>
      </c>
    </row>
    <row r="187" spans="1:17" ht="16.5">
      <c r="A187" s="84">
        <v>583</v>
      </c>
      <c r="B187" s="94">
        <v>19</v>
      </c>
      <c r="C187" s="94">
        <v>19</v>
      </c>
      <c r="D187" s="85" t="s">
        <v>200</v>
      </c>
      <c r="E187" s="86">
        <v>613732.89589593932</v>
      </c>
      <c r="F187" s="229">
        <v>554121.84736530401</v>
      </c>
      <c r="G187" s="110">
        <f t="shared" si="13"/>
        <v>-59611.048530635308</v>
      </c>
      <c r="H187" s="185">
        <f t="shared" si="14"/>
        <v>-9.7128651452866852E-2</v>
      </c>
      <c r="I187" s="86">
        <f t="shared" si="17"/>
        <v>672.95273672800363</v>
      </c>
      <c r="J187" s="86">
        <f t="shared" si="18"/>
        <v>608.92510699483955</v>
      </c>
      <c r="K187" s="231">
        <f t="shared" si="15"/>
        <v>-64.027629733164076</v>
      </c>
      <c r="L187" s="112">
        <f t="shared" si="16"/>
        <v>1.3171778926234634E-4</v>
      </c>
      <c r="M187" s="112">
        <v>1.6234585840551035E-4</v>
      </c>
      <c r="N187" s="110">
        <v>912</v>
      </c>
      <c r="O187" s="110">
        <v>910</v>
      </c>
      <c r="P187" s="94">
        <v>19</v>
      </c>
      <c r="Q187" s="94">
        <v>19</v>
      </c>
    </row>
    <row r="188" spans="1:17" ht="16.5">
      <c r="A188" s="84">
        <v>584</v>
      </c>
      <c r="B188" s="94">
        <v>16</v>
      </c>
      <c r="C188" s="94">
        <v>16</v>
      </c>
      <c r="D188" s="85" t="s">
        <v>201</v>
      </c>
      <c r="E188" s="86">
        <v>5601369.3691578191</v>
      </c>
      <c r="F188" s="229">
        <v>5698815.5011209957</v>
      </c>
      <c r="G188" s="110">
        <f t="shared" si="13"/>
        <v>97446.131963176653</v>
      </c>
      <c r="H188" s="185">
        <f t="shared" si="14"/>
        <v>1.7396840940312411E-2</v>
      </c>
      <c r="I188" s="86">
        <f t="shared" si="17"/>
        <v>2172.7577071985334</v>
      </c>
      <c r="J188" s="86">
        <f t="shared" si="18"/>
        <v>2196.9219356673075</v>
      </c>
      <c r="K188" s="231">
        <f t="shared" si="15"/>
        <v>24.164228468774127</v>
      </c>
      <c r="L188" s="112">
        <f t="shared" si="16"/>
        <v>1.3546395667139121E-3</v>
      </c>
      <c r="M188" s="112">
        <v>4.6277489747680641E-4</v>
      </c>
      <c r="N188" s="110">
        <v>2578</v>
      </c>
      <c r="O188" s="110">
        <v>2594</v>
      </c>
      <c r="P188" s="94">
        <v>16</v>
      </c>
      <c r="Q188" s="94">
        <v>16</v>
      </c>
    </row>
    <row r="189" spans="1:17" ht="16.5">
      <c r="A189" s="84">
        <v>592</v>
      </c>
      <c r="B189" s="94">
        <v>13</v>
      </c>
      <c r="C189" s="94">
        <v>13</v>
      </c>
      <c r="D189" s="85" t="s">
        <v>203</v>
      </c>
      <c r="E189" s="86">
        <v>3692823.2477013478</v>
      </c>
      <c r="F189" s="229">
        <v>3710150.661495789</v>
      </c>
      <c r="G189" s="110">
        <f t="shared" si="13"/>
        <v>17327.413794441149</v>
      </c>
      <c r="H189" s="185">
        <f t="shared" si="14"/>
        <v>4.6921860679973925E-3</v>
      </c>
      <c r="I189" s="86">
        <f t="shared" si="17"/>
        <v>1026.9252635432001</v>
      </c>
      <c r="J189" s="86">
        <f t="shared" si="18"/>
        <v>1044.5243979436343</v>
      </c>
      <c r="K189" s="231">
        <f t="shared" si="15"/>
        <v>17.599134400434195</v>
      </c>
      <c r="L189" s="112">
        <f t="shared" si="16"/>
        <v>8.8192307393411106E-4</v>
      </c>
      <c r="M189" s="112">
        <v>6.3368405390810186E-4</v>
      </c>
      <c r="N189" s="110">
        <v>3596</v>
      </c>
      <c r="O189" s="110">
        <v>3552</v>
      </c>
      <c r="P189" s="94">
        <v>13</v>
      </c>
      <c r="Q189" s="94">
        <v>13</v>
      </c>
    </row>
    <row r="190" spans="1:17" ht="16.5">
      <c r="A190" s="84">
        <v>593</v>
      </c>
      <c r="B190" s="94">
        <v>10</v>
      </c>
      <c r="C190" s="94">
        <v>10</v>
      </c>
      <c r="D190" s="85" t="s">
        <v>204</v>
      </c>
      <c r="E190" s="86">
        <v>6187400.1726679876</v>
      </c>
      <c r="F190" s="229">
        <v>8265118.1522495057</v>
      </c>
      <c r="G190" s="110">
        <f t="shared" si="13"/>
        <v>2077717.9795815181</v>
      </c>
      <c r="H190" s="185">
        <f t="shared" si="14"/>
        <v>0.33579822245206625</v>
      </c>
      <c r="I190" s="86">
        <f t="shared" si="17"/>
        <v>362.89737083096702</v>
      </c>
      <c r="J190" s="86">
        <f t="shared" si="18"/>
        <v>481.14554384966272</v>
      </c>
      <c r="K190" s="231">
        <f t="shared" si="15"/>
        <v>118.2481730186957</v>
      </c>
      <c r="L190" s="112">
        <f t="shared" si="16"/>
        <v>1.9646637218559155E-3</v>
      </c>
      <c r="M190" s="112">
        <v>3.0645902809778645E-3</v>
      </c>
      <c r="N190" s="110">
        <v>17050</v>
      </c>
      <c r="O190" s="110">
        <v>17178</v>
      </c>
      <c r="P190" s="94">
        <v>10</v>
      </c>
      <c r="Q190" s="94">
        <v>10</v>
      </c>
    </row>
    <row r="191" spans="1:17" ht="16.5">
      <c r="A191" s="84">
        <v>595</v>
      </c>
      <c r="B191" s="94">
        <v>11</v>
      </c>
      <c r="C191" s="94">
        <v>11</v>
      </c>
      <c r="D191" s="85" t="s">
        <v>205</v>
      </c>
      <c r="E191" s="86">
        <v>5574269.3828867879</v>
      </c>
      <c r="F191" s="229">
        <v>5519281.426186556</v>
      </c>
      <c r="G191" s="110">
        <f t="shared" si="13"/>
        <v>-54987.95670023188</v>
      </c>
      <c r="H191" s="185">
        <f t="shared" si="14"/>
        <v>-9.8646033987964295E-3</v>
      </c>
      <c r="I191" s="86">
        <f t="shared" si="17"/>
        <v>1368.5905678582833</v>
      </c>
      <c r="J191" s="86">
        <f t="shared" si="18"/>
        <v>1386.7541271825517</v>
      </c>
      <c r="K191" s="231">
        <f t="shared" si="15"/>
        <v>18.163559324268363</v>
      </c>
      <c r="L191" s="112">
        <f t="shared" si="16"/>
        <v>1.3119633366391304E-3</v>
      </c>
      <c r="M191" s="112">
        <v>7.1004012797135291E-4</v>
      </c>
      <c r="N191" s="110">
        <v>4073</v>
      </c>
      <c r="O191" s="110">
        <v>3980</v>
      </c>
      <c r="P191" s="94">
        <v>11</v>
      </c>
      <c r="Q191" s="94">
        <v>11</v>
      </c>
    </row>
    <row r="192" spans="1:17" ht="16.5">
      <c r="A192" s="84">
        <v>598</v>
      </c>
      <c r="B192" s="94">
        <v>15</v>
      </c>
      <c r="C192" s="94">
        <v>15</v>
      </c>
      <c r="D192" s="85" t="s">
        <v>206</v>
      </c>
      <c r="E192" s="86">
        <v>9951796.7825036012</v>
      </c>
      <c r="F192" s="229">
        <v>11894202.344448401</v>
      </c>
      <c r="G192" s="110">
        <f t="shared" si="13"/>
        <v>1942405.5619447995</v>
      </c>
      <c r="H192" s="185">
        <f t="shared" si="14"/>
        <v>0.19518139330977607</v>
      </c>
      <c r="I192" s="86">
        <f t="shared" si="17"/>
        <v>511.00368587951738</v>
      </c>
      <c r="J192" s="86">
        <f t="shared" si="18"/>
        <v>607.59104742789134</v>
      </c>
      <c r="K192" s="231">
        <f t="shared" si="15"/>
        <v>96.587361548373963</v>
      </c>
      <c r="L192" s="112">
        <f t="shared" si="16"/>
        <v>2.8273168533218471E-3</v>
      </c>
      <c r="M192" s="112">
        <v>3.4923983781827146E-3</v>
      </c>
      <c r="N192" s="110">
        <v>19475</v>
      </c>
      <c r="O192" s="110">
        <v>19576</v>
      </c>
      <c r="P192" s="94">
        <v>15</v>
      </c>
      <c r="Q192" s="94">
        <v>15</v>
      </c>
    </row>
    <row r="193" spans="1:19" ht="16.5">
      <c r="A193" s="84">
        <v>599</v>
      </c>
      <c r="B193" s="94">
        <v>15</v>
      </c>
      <c r="C193" s="94">
        <v>15</v>
      </c>
      <c r="D193" s="85" t="s">
        <v>207</v>
      </c>
      <c r="E193" s="86">
        <v>16040043.89524417</v>
      </c>
      <c r="F193" s="229">
        <v>16623652.579014614</v>
      </c>
      <c r="G193" s="110">
        <f t="shared" si="13"/>
        <v>583608.68377044424</v>
      </c>
      <c r="H193" s="185">
        <f t="shared" si="14"/>
        <v>3.6384481712265306E-2</v>
      </c>
      <c r="I193" s="86">
        <f t="shared" si="17"/>
        <v>1428.9571398881221</v>
      </c>
      <c r="J193" s="86">
        <f t="shared" si="18"/>
        <v>1480.8170834682535</v>
      </c>
      <c r="K193" s="231">
        <f t="shared" si="15"/>
        <v>51.859943580131358</v>
      </c>
      <c r="L193" s="112">
        <f t="shared" si="16"/>
        <v>3.9515330023246606E-3</v>
      </c>
      <c r="M193" s="112">
        <v>2.0027413257805043E-3</v>
      </c>
      <c r="N193" s="110">
        <v>11225</v>
      </c>
      <c r="O193" s="110">
        <v>11226</v>
      </c>
      <c r="P193" s="94">
        <v>15</v>
      </c>
      <c r="Q193" s="94">
        <v>15</v>
      </c>
    </row>
    <row r="194" spans="1:19" ht="16.5">
      <c r="A194" s="84">
        <v>601</v>
      </c>
      <c r="B194" s="94">
        <v>13</v>
      </c>
      <c r="C194" s="94">
        <v>13</v>
      </c>
      <c r="D194" s="85" t="s">
        <v>208</v>
      </c>
      <c r="E194" s="86">
        <v>5471204.9078757185</v>
      </c>
      <c r="F194" s="229">
        <v>5255473.794925835</v>
      </c>
      <c r="G194" s="110">
        <f t="shared" si="13"/>
        <v>-215731.11294988357</v>
      </c>
      <c r="H194" s="185">
        <f t="shared" si="14"/>
        <v>-3.943027478999038E-2</v>
      </c>
      <c r="I194" s="86">
        <f t="shared" si="17"/>
        <v>1463.2802642085367</v>
      </c>
      <c r="J194" s="86">
        <f t="shared" si="18"/>
        <v>1423.4761091348416</v>
      </c>
      <c r="K194" s="231">
        <f t="shared" si="15"/>
        <v>-39.804155073695028</v>
      </c>
      <c r="L194" s="112">
        <f t="shared" si="16"/>
        <v>1.249254821994894E-3</v>
      </c>
      <c r="M194" s="112">
        <v>6.5866033981664199E-4</v>
      </c>
      <c r="N194" s="110">
        <v>3739</v>
      </c>
      <c r="O194" s="110">
        <v>3692</v>
      </c>
      <c r="P194" s="94">
        <v>13</v>
      </c>
      <c r="Q194" s="94">
        <v>13</v>
      </c>
    </row>
    <row r="195" spans="1:19" ht="16.5">
      <c r="A195" s="84">
        <v>604</v>
      </c>
      <c r="B195" s="94">
        <v>6</v>
      </c>
      <c r="C195" s="94">
        <v>6</v>
      </c>
      <c r="D195" s="85" t="s">
        <v>209</v>
      </c>
      <c r="E195" s="86">
        <v>16329150.848786727</v>
      </c>
      <c r="F195" s="229">
        <v>16287437.169037849</v>
      </c>
      <c r="G195" s="110">
        <f t="shared" si="13"/>
        <v>-41713.679748877883</v>
      </c>
      <c r="H195" s="185">
        <f t="shared" si="14"/>
        <v>-2.5545529057303829E-3</v>
      </c>
      <c r="I195" s="86">
        <f t="shared" si="17"/>
        <v>786.45431049399053</v>
      </c>
      <c r="J195" s="86">
        <f t="shared" si="18"/>
        <v>774.04415782900151</v>
      </c>
      <c r="K195" s="231">
        <f t="shared" si="15"/>
        <v>-12.410152664989027</v>
      </c>
      <c r="L195" s="112">
        <f t="shared" si="16"/>
        <v>3.8716127632497381E-3</v>
      </c>
      <c r="M195" s="112">
        <v>3.7539357720535699E-3</v>
      </c>
      <c r="N195" s="110">
        <v>20763</v>
      </c>
      <c r="O195" s="110">
        <v>21042</v>
      </c>
      <c r="P195" s="94">
        <v>6</v>
      </c>
      <c r="Q195" s="94">
        <v>6</v>
      </c>
    </row>
    <row r="196" spans="1:19" ht="16.5">
      <c r="A196" s="84">
        <v>607</v>
      </c>
      <c r="B196" s="94">
        <v>12</v>
      </c>
      <c r="C196" s="94">
        <v>12</v>
      </c>
      <c r="D196" s="85" t="s">
        <v>210</v>
      </c>
      <c r="E196" s="86">
        <v>2954627.2767983233</v>
      </c>
      <c r="F196" s="229">
        <v>3325566.6581934621</v>
      </c>
      <c r="G196" s="110">
        <f t="shared" si="13"/>
        <v>370939.3813951388</v>
      </c>
      <c r="H196" s="185">
        <f t="shared" si="14"/>
        <v>0.12554523689265268</v>
      </c>
      <c r="I196" s="86">
        <f t="shared" si="17"/>
        <v>727.02442834604415</v>
      </c>
      <c r="J196" s="86">
        <f t="shared" si="18"/>
        <v>831.59956443947533</v>
      </c>
      <c r="K196" s="231">
        <f t="shared" si="15"/>
        <v>104.57513609343118</v>
      </c>
      <c r="L196" s="112">
        <f t="shared" si="16"/>
        <v>7.90505356077464E-4</v>
      </c>
      <c r="M196" s="112">
        <v>7.134297667732262E-4</v>
      </c>
      <c r="N196" s="110">
        <v>4064</v>
      </c>
      <c r="O196" s="110">
        <v>3999</v>
      </c>
      <c r="P196" s="94">
        <v>12</v>
      </c>
      <c r="Q196" s="94">
        <v>12</v>
      </c>
    </row>
    <row r="197" spans="1:19" ht="16.5">
      <c r="A197" s="84">
        <v>608</v>
      </c>
      <c r="B197" s="94">
        <v>4</v>
      </c>
      <c r="C197" s="94">
        <v>4</v>
      </c>
      <c r="D197" s="85" t="s">
        <v>211</v>
      </c>
      <c r="E197" s="86">
        <v>1696373.094603953</v>
      </c>
      <c r="F197" s="229">
        <v>1745511.6754852307</v>
      </c>
      <c r="G197" s="110">
        <f t="shared" si="13"/>
        <v>49138.580881277798</v>
      </c>
      <c r="H197" s="185">
        <f t="shared" si="14"/>
        <v>2.8966847586526966E-2</v>
      </c>
      <c r="I197" s="86">
        <f t="shared" si="17"/>
        <v>873.06901420687234</v>
      </c>
      <c r="J197" s="86">
        <f t="shared" si="18"/>
        <v>903.94183090897502</v>
      </c>
      <c r="K197" s="231">
        <f t="shared" si="15"/>
        <v>30.872816702102682</v>
      </c>
      <c r="L197" s="112">
        <f t="shared" si="16"/>
        <v>4.1491765776734954E-4</v>
      </c>
      <c r="M197" s="112">
        <v>3.4449434349564885E-4</v>
      </c>
      <c r="N197" s="110">
        <v>1943</v>
      </c>
      <c r="O197" s="110">
        <v>1931</v>
      </c>
      <c r="P197" s="94">
        <v>4</v>
      </c>
      <c r="Q197" s="94">
        <v>4</v>
      </c>
    </row>
    <row r="198" spans="1:19" ht="16.5">
      <c r="A198" s="84">
        <v>609</v>
      </c>
      <c r="B198" s="94">
        <v>4</v>
      </c>
      <c r="C198" s="94">
        <v>4</v>
      </c>
      <c r="D198" s="85" t="s">
        <v>212</v>
      </c>
      <c r="E198" s="86">
        <v>21786675.885124989</v>
      </c>
      <c r="F198" s="229">
        <v>24545410.253257323</v>
      </c>
      <c r="G198" s="110">
        <f t="shared" si="13"/>
        <v>2758734.3681323342</v>
      </c>
      <c r="H198" s="185">
        <f t="shared" si="14"/>
        <v>0.12662484092012771</v>
      </c>
      <c r="I198" s="86">
        <f t="shared" si="17"/>
        <v>262.15527019860167</v>
      </c>
      <c r="J198" s="86">
        <f t="shared" si="18"/>
        <v>294.64510237389499</v>
      </c>
      <c r="K198" s="231">
        <f t="shared" si="15"/>
        <v>32.489832175293316</v>
      </c>
      <c r="L198" s="112">
        <f t="shared" si="16"/>
        <v>5.834578063414613E-3</v>
      </c>
      <c r="M198" s="112">
        <v>1.4861782125792351E-2</v>
      </c>
      <c r="N198" s="110">
        <v>83106</v>
      </c>
      <c r="O198" s="110">
        <v>83305</v>
      </c>
      <c r="P198" s="94">
        <v>4</v>
      </c>
      <c r="Q198" s="94">
        <v>4</v>
      </c>
    </row>
    <row r="199" spans="1:19" ht="16.5">
      <c r="A199" s="84">
        <v>611</v>
      </c>
      <c r="B199" s="94">
        <v>1</v>
      </c>
      <c r="C199" s="95">
        <v>35</v>
      </c>
      <c r="D199" s="85" t="s">
        <v>213</v>
      </c>
      <c r="E199" s="86">
        <v>3438895.2377776243</v>
      </c>
      <c r="F199" s="229">
        <v>2983668.9668233367</v>
      </c>
      <c r="G199" s="110">
        <f t="shared" si="13"/>
        <v>-455226.27095428761</v>
      </c>
      <c r="H199" s="185">
        <f t="shared" si="14"/>
        <v>-0.13237573100612282</v>
      </c>
      <c r="I199" s="86">
        <f t="shared" si="17"/>
        <v>691.51321893778891</v>
      </c>
      <c r="J199" s="86">
        <f t="shared" si="18"/>
        <v>601.42490764429283</v>
      </c>
      <c r="K199" s="231">
        <f t="shared" si="15"/>
        <v>-90.088311293496076</v>
      </c>
      <c r="L199" s="112">
        <f t="shared" si="16"/>
        <v>7.0923440768353742E-4</v>
      </c>
      <c r="M199" s="112">
        <v>8.8505253137333715E-4</v>
      </c>
      <c r="N199" s="110">
        <v>4973</v>
      </c>
      <c r="O199" s="110">
        <v>4961</v>
      </c>
      <c r="P199" s="94">
        <v>1</v>
      </c>
      <c r="Q199" s="95">
        <v>35</v>
      </c>
    </row>
    <row r="200" spans="1:19" ht="16.5">
      <c r="A200" s="84">
        <v>614</v>
      </c>
      <c r="B200" s="94">
        <v>19</v>
      </c>
      <c r="C200" s="94">
        <v>19</v>
      </c>
      <c r="D200" s="85" t="s">
        <v>214</v>
      </c>
      <c r="E200" s="86">
        <v>3773446.6862888588</v>
      </c>
      <c r="F200" s="229">
        <v>3847837.6810559426</v>
      </c>
      <c r="G200" s="110">
        <f t="shared" si="13"/>
        <v>74390.994767083786</v>
      </c>
      <c r="H200" s="185">
        <f t="shared" si="14"/>
        <v>1.971433571259661E-2</v>
      </c>
      <c r="I200" s="86">
        <f t="shared" si="17"/>
        <v>1290.949943992083</v>
      </c>
      <c r="J200" s="86">
        <f t="shared" si="18"/>
        <v>1336.9832109297924</v>
      </c>
      <c r="K200" s="231">
        <f t="shared" si="15"/>
        <v>46.033266937709413</v>
      </c>
      <c r="L200" s="112">
        <f t="shared" si="16"/>
        <v>9.1465203041329651E-4</v>
      </c>
      <c r="M200" s="112">
        <v>5.1344107746270195E-4</v>
      </c>
      <c r="N200" s="110">
        <v>2923</v>
      </c>
      <c r="O200" s="110">
        <v>2878</v>
      </c>
      <c r="P200" s="94">
        <v>19</v>
      </c>
      <c r="Q200" s="94">
        <v>19</v>
      </c>
    </row>
    <row r="201" spans="1:19" ht="16.5">
      <c r="A201" s="84">
        <v>615</v>
      </c>
      <c r="B201" s="94">
        <v>17</v>
      </c>
      <c r="C201" s="94">
        <v>17</v>
      </c>
      <c r="D201" s="85" t="s">
        <v>215</v>
      </c>
      <c r="E201" s="86">
        <v>16480733.765890798</v>
      </c>
      <c r="F201" s="229">
        <v>16225912.917384677</v>
      </c>
      <c r="G201" s="110">
        <f t="shared" si="13"/>
        <v>-254820.84850612096</v>
      </c>
      <c r="H201" s="185">
        <f t="shared" si="14"/>
        <v>-1.5461741699481163E-2</v>
      </c>
      <c r="I201" s="86">
        <f t="shared" si="17"/>
        <v>2203.6012522918568</v>
      </c>
      <c r="J201" s="86">
        <f t="shared" si="18"/>
        <v>2221.5105308577049</v>
      </c>
      <c r="K201" s="231">
        <f t="shared" si="15"/>
        <v>17.909278565848126</v>
      </c>
      <c r="L201" s="112">
        <f t="shared" si="16"/>
        <v>3.8569881126384914E-3</v>
      </c>
      <c r="M201" s="112">
        <v>1.3030485162569753E-3</v>
      </c>
      <c r="N201" s="110">
        <v>7479</v>
      </c>
      <c r="O201" s="110">
        <v>7304</v>
      </c>
      <c r="P201" s="94">
        <v>17</v>
      </c>
      <c r="Q201" s="94">
        <v>17</v>
      </c>
    </row>
    <row r="202" spans="1:19" ht="16.5">
      <c r="A202" s="84">
        <v>616</v>
      </c>
      <c r="B202" s="94">
        <v>1</v>
      </c>
      <c r="C202" s="95">
        <v>34</v>
      </c>
      <c r="D202" s="85" t="s">
        <v>216</v>
      </c>
      <c r="E202" s="86">
        <v>682306.59578406089</v>
      </c>
      <c r="F202" s="229">
        <v>654010.71493008872</v>
      </c>
      <c r="G202" s="110">
        <f t="shared" si="13"/>
        <v>-28295.880853972165</v>
      </c>
      <c r="H202" s="185">
        <f t="shared" si="14"/>
        <v>-4.1470917955082114E-2</v>
      </c>
      <c r="I202" s="86">
        <f t="shared" si="17"/>
        <v>383.10308578554793</v>
      </c>
      <c r="J202" s="86">
        <f t="shared" si="18"/>
        <v>375.22129370630449</v>
      </c>
      <c r="K202" s="231">
        <f t="shared" si="15"/>
        <v>-7.8817920792434393</v>
      </c>
      <c r="L202" s="112">
        <f t="shared" si="16"/>
        <v>1.5546191859078069E-4</v>
      </c>
      <c r="M202" s="112">
        <v>3.1095475956132367E-4</v>
      </c>
      <c r="N202" s="110">
        <v>1781</v>
      </c>
      <c r="O202" s="110">
        <v>1743</v>
      </c>
      <c r="P202" s="94">
        <v>1</v>
      </c>
      <c r="Q202" s="95">
        <v>34</v>
      </c>
    </row>
    <row r="203" spans="1:19" ht="16.5">
      <c r="A203" s="84">
        <v>619</v>
      </c>
      <c r="B203" s="94">
        <v>6</v>
      </c>
      <c r="C203" s="94">
        <v>6</v>
      </c>
      <c r="D203" s="85" t="s">
        <v>217</v>
      </c>
      <c r="E203" s="86">
        <v>3673668.0765338703</v>
      </c>
      <c r="F203" s="229">
        <v>3649788.0495254989</v>
      </c>
      <c r="G203" s="110">
        <f t="shared" ref="G203:G266" si="19">F203-E203</f>
        <v>-23880.027008371428</v>
      </c>
      <c r="H203" s="185">
        <f t="shared" ref="H203:H266" si="20">G203/E203</f>
        <v>-6.5003224327502083E-3</v>
      </c>
      <c r="I203" s="86">
        <f t="shared" si="17"/>
        <v>1386.2898402014605</v>
      </c>
      <c r="J203" s="86">
        <f t="shared" si="18"/>
        <v>1399.995416005178</v>
      </c>
      <c r="K203" s="231">
        <f t="shared" ref="K203:K266" si="21">J203-I203</f>
        <v>13.705575803717466</v>
      </c>
      <c r="L203" s="112">
        <f t="shared" ref="L203:L266" si="22">F203/$F$10</f>
        <v>8.6757455141937639E-4</v>
      </c>
      <c r="M203" s="112">
        <v>4.6509412402545656E-4</v>
      </c>
      <c r="N203" s="110">
        <v>2650</v>
      </c>
      <c r="O203" s="110">
        <v>2607</v>
      </c>
      <c r="P203" s="94">
        <v>6</v>
      </c>
      <c r="Q203" s="94">
        <v>6</v>
      </c>
    </row>
    <row r="204" spans="1:19" ht="16.5">
      <c r="A204" s="84">
        <v>620</v>
      </c>
      <c r="B204" s="94">
        <v>18</v>
      </c>
      <c r="C204" s="94">
        <v>18</v>
      </c>
      <c r="D204" s="85" t="s">
        <v>218</v>
      </c>
      <c r="E204" s="86">
        <v>4707222.9716220256</v>
      </c>
      <c r="F204" s="229">
        <v>4661268.1000670101</v>
      </c>
      <c r="G204" s="110">
        <f t="shared" si="19"/>
        <v>-45954.871555015445</v>
      </c>
      <c r="H204" s="185">
        <f t="shared" si="20"/>
        <v>-9.7626290133395171E-3</v>
      </c>
      <c r="I204" s="86">
        <f t="shared" ref="I204:I267" si="23">E204/N204</f>
        <v>1995.4315267579591</v>
      </c>
      <c r="J204" s="86">
        <f t="shared" ref="J204:J267" si="24">F204/O204</f>
        <v>1987.7475906469126</v>
      </c>
      <c r="K204" s="231">
        <f t="shared" si="21"/>
        <v>-7.6839361110464779</v>
      </c>
      <c r="L204" s="112">
        <f t="shared" si="22"/>
        <v>1.1080088832793554E-3</v>
      </c>
      <c r="M204" s="112">
        <v>4.1835278896804588E-4</v>
      </c>
      <c r="N204" s="110">
        <v>2359</v>
      </c>
      <c r="O204" s="110">
        <v>2345</v>
      </c>
      <c r="P204" s="94">
        <v>18</v>
      </c>
      <c r="Q204" s="94">
        <v>18</v>
      </c>
    </row>
    <row r="205" spans="1:19" ht="16.5">
      <c r="A205" s="84">
        <v>623</v>
      </c>
      <c r="B205" s="94">
        <v>10</v>
      </c>
      <c r="C205" s="94">
        <v>10</v>
      </c>
      <c r="D205" s="85" t="s">
        <v>219</v>
      </c>
      <c r="E205" s="86">
        <v>1381558.375731627</v>
      </c>
      <c r="F205" s="229">
        <v>1385065.7328472347</v>
      </c>
      <c r="G205" s="110">
        <f t="shared" si="19"/>
        <v>3507.3571156077087</v>
      </c>
      <c r="H205" s="185">
        <f t="shared" si="20"/>
        <v>2.5386962847301548E-3</v>
      </c>
      <c r="I205" s="86">
        <f t="shared" si="23"/>
        <v>655.38822378160671</v>
      </c>
      <c r="J205" s="86">
        <f t="shared" si="24"/>
        <v>659.24118650510934</v>
      </c>
      <c r="K205" s="231">
        <f t="shared" si="21"/>
        <v>3.8529627235026283</v>
      </c>
      <c r="L205" s="112">
        <f t="shared" si="22"/>
        <v>3.2923768875223127E-4</v>
      </c>
      <c r="M205" s="112">
        <v>3.7482269067030466E-4</v>
      </c>
      <c r="N205" s="110">
        <v>2108</v>
      </c>
      <c r="O205" s="110">
        <v>2101</v>
      </c>
      <c r="P205" s="94">
        <v>10</v>
      </c>
      <c r="Q205" s="94">
        <v>10</v>
      </c>
    </row>
    <row r="206" spans="1:19" ht="16.5">
      <c r="A206" s="84">
        <v>624</v>
      </c>
      <c r="B206" s="94">
        <v>8</v>
      </c>
      <c r="C206" s="94">
        <v>8</v>
      </c>
      <c r="D206" s="85" t="s">
        <v>220</v>
      </c>
      <c r="E206" s="86">
        <v>4151182.448751186</v>
      </c>
      <c r="F206" s="229">
        <v>3808102.0270597078</v>
      </c>
      <c r="G206" s="110">
        <f t="shared" si="19"/>
        <v>-343080.42169147823</v>
      </c>
      <c r="H206" s="185">
        <f t="shared" si="20"/>
        <v>-8.264643289641202E-2</v>
      </c>
      <c r="I206" s="86">
        <f t="shared" si="23"/>
        <v>819.58192472876328</v>
      </c>
      <c r="J206" s="86">
        <f t="shared" si="24"/>
        <v>761.46811178958365</v>
      </c>
      <c r="K206" s="231">
        <f t="shared" si="21"/>
        <v>-58.113812939179638</v>
      </c>
      <c r="L206" s="112">
        <f t="shared" si="22"/>
        <v>9.0520664845594669E-4</v>
      </c>
      <c r="M206" s="112">
        <v>8.9218861306149147E-4</v>
      </c>
      <c r="N206" s="110">
        <v>5065</v>
      </c>
      <c r="O206" s="110">
        <v>5001</v>
      </c>
      <c r="P206" s="94">
        <v>8</v>
      </c>
      <c r="Q206" s="94">
        <v>8</v>
      </c>
      <c r="R206" s="207"/>
      <c r="S206" s="207"/>
    </row>
    <row r="207" spans="1:19" ht="16.5">
      <c r="A207" s="84">
        <v>625</v>
      </c>
      <c r="B207" s="94">
        <v>17</v>
      </c>
      <c r="C207" s="94">
        <v>17</v>
      </c>
      <c r="D207" s="85" t="s">
        <v>221</v>
      </c>
      <c r="E207" s="86">
        <v>4635272.3581640841</v>
      </c>
      <c r="F207" s="229">
        <v>4610173.4112254838</v>
      </c>
      <c r="G207" s="110">
        <f t="shared" si="19"/>
        <v>-25098.946938600391</v>
      </c>
      <c r="H207" s="185">
        <f t="shared" si="20"/>
        <v>-5.4147728545861449E-3</v>
      </c>
      <c r="I207" s="86">
        <f t="shared" si="23"/>
        <v>1555.4605228738537</v>
      </c>
      <c r="J207" s="86">
        <f t="shared" si="24"/>
        <v>1549.1174096859825</v>
      </c>
      <c r="K207" s="231">
        <f t="shared" si="21"/>
        <v>-6.3431131878712677</v>
      </c>
      <c r="L207" s="112">
        <f t="shared" si="22"/>
        <v>1.0958633967058644E-3</v>
      </c>
      <c r="M207" s="112">
        <v>5.3092447759868001E-4</v>
      </c>
      <c r="N207" s="110">
        <v>2980</v>
      </c>
      <c r="O207" s="110">
        <v>2976</v>
      </c>
      <c r="P207" s="94">
        <v>17</v>
      </c>
      <c r="Q207" s="94">
        <v>17</v>
      </c>
      <c r="R207" s="207"/>
    </row>
    <row r="208" spans="1:19" ht="16.5">
      <c r="A208" s="84">
        <v>626</v>
      </c>
      <c r="B208" s="94">
        <v>17</v>
      </c>
      <c r="C208" s="94">
        <v>17</v>
      </c>
      <c r="D208" s="85" t="s">
        <v>222</v>
      </c>
      <c r="E208" s="86">
        <v>4022949.2667533243</v>
      </c>
      <c r="F208" s="229">
        <v>4421025.1818835735</v>
      </c>
      <c r="G208" s="110">
        <f t="shared" si="19"/>
        <v>398075.91513024922</v>
      </c>
      <c r="H208" s="185">
        <f t="shared" si="20"/>
        <v>9.8951264044031026E-2</v>
      </c>
      <c r="I208" s="86">
        <f t="shared" si="23"/>
        <v>845.86822261423981</v>
      </c>
      <c r="J208" s="86">
        <f t="shared" si="24"/>
        <v>940.24355208072598</v>
      </c>
      <c r="K208" s="231">
        <f t="shared" si="21"/>
        <v>94.375329466486164</v>
      </c>
      <c r="L208" s="112">
        <f t="shared" si="22"/>
        <v>1.0509018296240688E-3</v>
      </c>
      <c r="M208" s="112">
        <v>8.3884640244253803E-4</v>
      </c>
      <c r="N208" s="110">
        <v>4756</v>
      </c>
      <c r="O208" s="110">
        <v>4702</v>
      </c>
      <c r="P208" s="94">
        <v>17</v>
      </c>
      <c r="Q208" s="94">
        <v>17</v>
      </c>
      <c r="R208" s="207"/>
    </row>
    <row r="209" spans="1:18" ht="16.5">
      <c r="A209" s="84">
        <v>630</v>
      </c>
      <c r="B209" s="94">
        <v>17</v>
      </c>
      <c r="C209" s="94">
        <v>17</v>
      </c>
      <c r="D209" s="85" t="s">
        <v>223</v>
      </c>
      <c r="E209" s="86">
        <v>3070492.4584387848</v>
      </c>
      <c r="F209" s="229">
        <v>3195019.3727142676</v>
      </c>
      <c r="G209" s="110">
        <f t="shared" si="19"/>
        <v>124526.91427548276</v>
      </c>
      <c r="H209" s="185">
        <f t="shared" si="20"/>
        <v>4.0556007207651443E-2</v>
      </c>
      <c r="I209" s="86">
        <f t="shared" si="23"/>
        <v>1865.4267669737453</v>
      </c>
      <c r="J209" s="86">
        <f t="shared" si="24"/>
        <v>1946.9953520501326</v>
      </c>
      <c r="K209" s="231">
        <f t="shared" si="21"/>
        <v>81.568585076387308</v>
      </c>
      <c r="L209" s="112">
        <f t="shared" si="22"/>
        <v>7.5947355338049527E-4</v>
      </c>
      <c r="M209" s="112">
        <v>2.9275775125653017E-4</v>
      </c>
      <c r="N209" s="110">
        <v>1646</v>
      </c>
      <c r="O209" s="110">
        <v>1641</v>
      </c>
      <c r="P209" s="94">
        <v>17</v>
      </c>
      <c r="Q209" s="94">
        <v>17</v>
      </c>
      <c r="R209" s="207"/>
    </row>
    <row r="210" spans="1:18" ht="16.5">
      <c r="A210" s="84">
        <v>631</v>
      </c>
      <c r="B210" s="94">
        <v>2</v>
      </c>
      <c r="C210" s="94">
        <v>2</v>
      </c>
      <c r="D210" s="85" t="s">
        <v>224</v>
      </c>
      <c r="E210" s="86">
        <v>1249907.5340779643</v>
      </c>
      <c r="F210" s="229">
        <v>1174054.4854932302</v>
      </c>
      <c r="G210" s="110">
        <f t="shared" si="19"/>
        <v>-75853.04858473409</v>
      </c>
      <c r="H210" s="185">
        <f t="shared" si="20"/>
        <v>-6.0686928045993106E-2</v>
      </c>
      <c r="I210" s="86">
        <f t="shared" si="23"/>
        <v>647.6204839782198</v>
      </c>
      <c r="J210" s="86">
        <f t="shared" si="24"/>
        <v>611.80535981929654</v>
      </c>
      <c r="K210" s="231">
        <f t="shared" si="21"/>
        <v>-35.815124158923254</v>
      </c>
      <c r="L210" s="112">
        <f t="shared" si="22"/>
        <v>2.7907916289169704E-4</v>
      </c>
      <c r="M210" s="112">
        <v>3.4235351898920257E-4</v>
      </c>
      <c r="N210" s="110">
        <v>1930</v>
      </c>
      <c r="O210" s="110">
        <v>1919</v>
      </c>
      <c r="P210" s="94">
        <v>2</v>
      </c>
      <c r="Q210" s="94">
        <v>2</v>
      </c>
      <c r="R210" s="207"/>
    </row>
    <row r="211" spans="1:18" ht="16.5">
      <c r="A211" s="84">
        <v>635</v>
      </c>
      <c r="B211" s="94">
        <v>6</v>
      </c>
      <c r="C211" s="94">
        <v>6</v>
      </c>
      <c r="D211" s="85" t="s">
        <v>225</v>
      </c>
      <c r="E211" s="86">
        <v>4145653.2292892691</v>
      </c>
      <c r="F211" s="229">
        <v>3835103.2875556918</v>
      </c>
      <c r="G211" s="110">
        <f t="shared" si="19"/>
        <v>-310549.94173357729</v>
      </c>
      <c r="H211" s="185">
        <f t="shared" si="20"/>
        <v>-7.4909772853051185E-2</v>
      </c>
      <c r="I211" s="86">
        <f t="shared" si="23"/>
        <v>654.19807942074624</v>
      </c>
      <c r="J211" s="86">
        <f t="shared" si="24"/>
        <v>614.79693612627318</v>
      </c>
      <c r="K211" s="231">
        <f t="shared" si="21"/>
        <v>-39.401143294473059</v>
      </c>
      <c r="L211" s="112">
        <f t="shared" si="22"/>
        <v>9.1162499553382886E-4</v>
      </c>
      <c r="M211" s="112">
        <v>1.1128719392676631E-3</v>
      </c>
      <c r="N211" s="110">
        <v>6337</v>
      </c>
      <c r="O211" s="110">
        <v>6238</v>
      </c>
      <c r="P211" s="94">
        <v>6</v>
      </c>
      <c r="Q211" s="94">
        <v>6</v>
      </c>
      <c r="R211" s="207"/>
    </row>
    <row r="212" spans="1:18" ht="16.5">
      <c r="A212" s="84">
        <v>636</v>
      </c>
      <c r="B212" s="94">
        <v>2</v>
      </c>
      <c r="C212" s="94">
        <v>2</v>
      </c>
      <c r="D212" s="85" t="s">
        <v>226</v>
      </c>
      <c r="E212" s="86">
        <v>9366717.4918572344</v>
      </c>
      <c r="F212" s="229">
        <v>8913579.7968989089</v>
      </c>
      <c r="G212" s="110">
        <f t="shared" si="19"/>
        <v>-453137.69495832548</v>
      </c>
      <c r="H212" s="185">
        <f t="shared" si="20"/>
        <v>-4.8377427348721844E-2</v>
      </c>
      <c r="I212" s="86">
        <f t="shared" si="23"/>
        <v>1152.1177726761666</v>
      </c>
      <c r="J212" s="86">
        <f t="shared" si="24"/>
        <v>1112.6675567218711</v>
      </c>
      <c r="K212" s="231">
        <f t="shared" si="21"/>
        <v>-39.450215954295572</v>
      </c>
      <c r="L212" s="112">
        <f t="shared" si="22"/>
        <v>2.1188065961366613E-3</v>
      </c>
      <c r="M212" s="112">
        <v>1.4291787600951027E-3</v>
      </c>
      <c r="N212" s="110">
        <v>8130</v>
      </c>
      <c r="O212" s="110">
        <v>8011</v>
      </c>
      <c r="P212" s="94">
        <v>2</v>
      </c>
      <c r="Q212" s="94">
        <v>2</v>
      </c>
      <c r="R212" s="207"/>
    </row>
    <row r="213" spans="1:18" ht="16.5">
      <c r="A213" s="84">
        <v>638</v>
      </c>
      <c r="B213" s="94">
        <v>1</v>
      </c>
      <c r="C213" s="95">
        <v>34</v>
      </c>
      <c r="D213" s="85" t="s">
        <v>227</v>
      </c>
      <c r="E213" s="86">
        <v>51650268.285809211</v>
      </c>
      <c r="F213" s="229">
        <v>51452461.162841037</v>
      </c>
      <c r="G213" s="110">
        <f t="shared" si="19"/>
        <v>-197807.12296817452</v>
      </c>
      <c r="H213" s="185">
        <f t="shared" si="20"/>
        <v>-3.8297404744075947E-3</v>
      </c>
      <c r="I213" s="86">
        <f t="shared" si="23"/>
        <v>1007.043777141477</v>
      </c>
      <c r="J213" s="86">
        <f t="shared" si="24"/>
        <v>994.50028341111852</v>
      </c>
      <c r="K213" s="231">
        <f t="shared" si="21"/>
        <v>-12.543493730358477</v>
      </c>
      <c r="L213" s="112">
        <f t="shared" si="22"/>
        <v>1.2230531008116512E-2</v>
      </c>
      <c r="M213" s="112">
        <v>9.2299864575009771E-3</v>
      </c>
      <c r="N213" s="110">
        <v>51289</v>
      </c>
      <c r="O213" s="110">
        <v>51737</v>
      </c>
      <c r="P213" s="94">
        <v>1</v>
      </c>
      <c r="Q213" s="95">
        <v>34</v>
      </c>
      <c r="R213" s="207"/>
    </row>
    <row r="214" spans="1:18" ht="16.5">
      <c r="A214" s="84">
        <v>678</v>
      </c>
      <c r="B214" s="94">
        <v>17</v>
      </c>
      <c r="C214" s="94">
        <v>17</v>
      </c>
      <c r="D214" s="85" t="s">
        <v>228</v>
      </c>
      <c r="E214" s="86">
        <v>18495301.539059509</v>
      </c>
      <c r="F214" s="229">
        <v>15552630.872405365</v>
      </c>
      <c r="G214" s="110">
        <f t="shared" si="19"/>
        <v>-2942670.6666541435</v>
      </c>
      <c r="H214" s="185">
        <f t="shared" si="20"/>
        <v>-0.15910368697907584</v>
      </c>
      <c r="I214" s="86">
        <f t="shared" si="23"/>
        <v>777.2114778778631</v>
      </c>
      <c r="J214" s="86">
        <f t="shared" si="24"/>
        <v>659.82057920348586</v>
      </c>
      <c r="K214" s="231">
        <f t="shared" si="21"/>
        <v>-117.39089867437724</v>
      </c>
      <c r="L214" s="112">
        <f t="shared" si="22"/>
        <v>3.6969452936513486E-3</v>
      </c>
      <c r="M214" s="112">
        <v>4.2051145367871254E-3</v>
      </c>
      <c r="N214" s="110">
        <v>23797</v>
      </c>
      <c r="O214" s="110">
        <v>23571</v>
      </c>
      <c r="P214" s="94">
        <v>17</v>
      </c>
      <c r="Q214" s="94">
        <v>17</v>
      </c>
    </row>
    <row r="215" spans="1:18" ht="16.5">
      <c r="A215" s="84">
        <v>680</v>
      </c>
      <c r="B215" s="94">
        <v>2</v>
      </c>
      <c r="C215" s="94">
        <v>2</v>
      </c>
      <c r="D215" s="85" t="s">
        <v>229</v>
      </c>
      <c r="E215" s="86">
        <v>16071880.983065054</v>
      </c>
      <c r="F215" s="229">
        <v>18537799.92107065</v>
      </c>
      <c r="G215" s="110">
        <f t="shared" si="19"/>
        <v>2465918.9380055964</v>
      </c>
      <c r="H215" s="185">
        <f t="shared" si="20"/>
        <v>0.15343063706133314</v>
      </c>
      <c r="I215" s="86">
        <f t="shared" si="23"/>
        <v>634.47479306245521</v>
      </c>
      <c r="J215" s="86">
        <f t="shared" si="24"/>
        <v>720.25021062517101</v>
      </c>
      <c r="K215" s="231">
        <f t="shared" si="21"/>
        <v>85.775417562715802</v>
      </c>
      <c r="L215" s="112">
        <f t="shared" si="22"/>
        <v>4.4065362789808922E-3</v>
      </c>
      <c r="M215" s="112">
        <v>4.5917117622428843E-3</v>
      </c>
      <c r="N215" s="110">
        <v>25331</v>
      </c>
      <c r="O215" s="110">
        <v>25738</v>
      </c>
      <c r="P215" s="94">
        <v>2</v>
      </c>
      <c r="Q215" s="94">
        <v>2</v>
      </c>
    </row>
    <row r="216" spans="1:18" ht="16.5">
      <c r="A216" s="84">
        <v>681</v>
      </c>
      <c r="B216" s="94">
        <v>10</v>
      </c>
      <c r="C216" s="94">
        <v>10</v>
      </c>
      <c r="D216" s="85" t="s">
        <v>230</v>
      </c>
      <c r="E216" s="86">
        <v>2873198.1582258441</v>
      </c>
      <c r="F216" s="229">
        <v>3045629.0234883679</v>
      </c>
      <c r="G216" s="110">
        <f t="shared" si="19"/>
        <v>172430.86526252376</v>
      </c>
      <c r="H216" s="185">
        <f t="shared" si="20"/>
        <v>6.0013565290949922E-2</v>
      </c>
      <c r="I216" s="86">
        <f t="shared" si="23"/>
        <v>871.45834341093246</v>
      </c>
      <c r="J216" s="86">
        <f t="shared" si="24"/>
        <v>938.27141820344048</v>
      </c>
      <c r="K216" s="231">
        <f t="shared" si="21"/>
        <v>66.813074792508019</v>
      </c>
      <c r="L216" s="112">
        <f t="shared" si="22"/>
        <v>7.239626515261003E-4</v>
      </c>
      <c r="M216" s="112">
        <v>5.7909302899372152E-4</v>
      </c>
      <c r="N216" s="110">
        <v>3297</v>
      </c>
      <c r="O216" s="110">
        <v>3246</v>
      </c>
      <c r="P216" s="94">
        <v>10</v>
      </c>
      <c r="Q216" s="94">
        <v>10</v>
      </c>
    </row>
    <row r="217" spans="1:18" ht="16.5">
      <c r="A217" s="84">
        <v>683</v>
      </c>
      <c r="B217" s="94">
        <v>19</v>
      </c>
      <c r="C217" s="94">
        <v>19</v>
      </c>
      <c r="D217" s="85" t="s">
        <v>231</v>
      </c>
      <c r="E217" s="86">
        <v>9012245.170463983</v>
      </c>
      <c r="F217" s="229">
        <v>9017258.2994789854</v>
      </c>
      <c r="G217" s="110">
        <f t="shared" si="19"/>
        <v>5013.1290150023997</v>
      </c>
      <c r="H217" s="185">
        <f t="shared" si="20"/>
        <v>5.5625750522544936E-4</v>
      </c>
      <c r="I217" s="86">
        <f t="shared" si="23"/>
        <v>2504.0970187452021</v>
      </c>
      <c r="J217" s="86">
        <f t="shared" si="24"/>
        <v>2525.8426609184835</v>
      </c>
      <c r="K217" s="231">
        <f t="shared" si="21"/>
        <v>21.74564217328134</v>
      </c>
      <c r="L217" s="112">
        <f t="shared" si="22"/>
        <v>2.1434515424040034E-3</v>
      </c>
      <c r="M217" s="112">
        <v>6.3689529066777138E-4</v>
      </c>
      <c r="N217" s="110">
        <v>3599</v>
      </c>
      <c r="O217" s="110">
        <v>3570</v>
      </c>
      <c r="P217" s="94">
        <v>19</v>
      </c>
      <c r="Q217" s="94">
        <v>19</v>
      </c>
    </row>
    <row r="218" spans="1:18" ht="16.5">
      <c r="A218" s="84">
        <v>684</v>
      </c>
      <c r="B218" s="94">
        <v>4</v>
      </c>
      <c r="C218" s="94">
        <v>4</v>
      </c>
      <c r="D218" s="85" t="s">
        <v>232</v>
      </c>
      <c r="E218" s="86">
        <v>14321304.569706161</v>
      </c>
      <c r="F218" s="229">
        <v>14873052.654374003</v>
      </c>
      <c r="G218" s="110">
        <f t="shared" si="19"/>
        <v>551748.08466784284</v>
      </c>
      <c r="H218" s="185">
        <f t="shared" si="20"/>
        <v>3.8526384379461834E-2</v>
      </c>
      <c r="I218" s="86">
        <f t="shared" si="23"/>
        <v>368.80162159317473</v>
      </c>
      <c r="J218" s="86">
        <f t="shared" si="24"/>
        <v>381.6734924649457</v>
      </c>
      <c r="K218" s="231">
        <f t="shared" si="21"/>
        <v>12.871870871770966</v>
      </c>
      <c r="L218" s="112">
        <f t="shared" si="22"/>
        <v>3.5354058399453756E-3</v>
      </c>
      <c r="M218" s="112">
        <v>6.9519707805999198E-3</v>
      </c>
      <c r="N218" s="110">
        <v>38832</v>
      </c>
      <c r="O218" s="110">
        <v>38968</v>
      </c>
      <c r="P218" s="94">
        <v>4</v>
      </c>
      <c r="Q218" s="94">
        <v>4</v>
      </c>
    </row>
    <row r="219" spans="1:18" ht="16.5">
      <c r="A219" s="84">
        <v>686</v>
      </c>
      <c r="B219" s="94">
        <v>11</v>
      </c>
      <c r="C219" s="94">
        <v>11</v>
      </c>
      <c r="D219" s="85" t="s">
        <v>233</v>
      </c>
      <c r="E219" s="86">
        <v>2833794.1666436614</v>
      </c>
      <c r="F219" s="229">
        <v>2860459.2901658043</v>
      </c>
      <c r="G219" s="110">
        <f t="shared" si="19"/>
        <v>26665.12352214288</v>
      </c>
      <c r="H219" s="185">
        <f t="shared" si="20"/>
        <v>9.4096896083758208E-3</v>
      </c>
      <c r="I219" s="86">
        <f t="shared" si="23"/>
        <v>966.17598589964587</v>
      </c>
      <c r="J219" s="86">
        <f t="shared" si="24"/>
        <v>974.60282458800827</v>
      </c>
      <c r="K219" s="231">
        <f t="shared" si="21"/>
        <v>8.4268386883624089</v>
      </c>
      <c r="L219" s="112">
        <f t="shared" si="22"/>
        <v>6.7994679467527465E-4</v>
      </c>
      <c r="M219" s="112">
        <v>5.2360999386832181E-4</v>
      </c>
      <c r="N219" s="110">
        <v>2933</v>
      </c>
      <c r="O219" s="110">
        <v>2935</v>
      </c>
      <c r="P219" s="94">
        <v>11</v>
      </c>
      <c r="Q219" s="94">
        <v>11</v>
      </c>
    </row>
    <row r="220" spans="1:18" ht="16.5">
      <c r="A220" s="84">
        <v>687</v>
      </c>
      <c r="B220" s="94">
        <v>11</v>
      </c>
      <c r="C220" s="94">
        <v>11</v>
      </c>
      <c r="D220" s="85" t="s">
        <v>234</v>
      </c>
      <c r="E220" s="86">
        <v>2076143.1926887962</v>
      </c>
      <c r="F220" s="229">
        <v>2042181.2219820356</v>
      </c>
      <c r="G220" s="110">
        <f t="shared" si="19"/>
        <v>-33961.970706760651</v>
      </c>
      <c r="H220" s="185">
        <f t="shared" si="20"/>
        <v>-1.6358202471948372E-2</v>
      </c>
      <c r="I220" s="86">
        <f t="shared" si="23"/>
        <v>1457.9657252028064</v>
      </c>
      <c r="J220" s="86">
        <f t="shared" si="24"/>
        <v>1445.2804118768829</v>
      </c>
      <c r="K220" s="231">
        <f t="shared" si="21"/>
        <v>-12.685313325923516</v>
      </c>
      <c r="L220" s="112">
        <f t="shared" si="22"/>
        <v>4.8543762912711577E-4</v>
      </c>
      <c r="M220" s="112">
        <v>2.5208208563405068E-4</v>
      </c>
      <c r="N220" s="110">
        <v>1424</v>
      </c>
      <c r="O220" s="110">
        <v>1413</v>
      </c>
      <c r="P220" s="94">
        <v>11</v>
      </c>
      <c r="Q220" s="94">
        <v>11</v>
      </c>
    </row>
    <row r="221" spans="1:18" ht="16.5">
      <c r="A221" s="84">
        <v>689</v>
      </c>
      <c r="B221" s="94">
        <v>9</v>
      </c>
      <c r="C221" s="94">
        <v>9</v>
      </c>
      <c r="D221" s="85" t="s">
        <v>235</v>
      </c>
      <c r="E221" s="86">
        <v>2664079.7227820647</v>
      </c>
      <c r="F221" s="229">
        <v>3393274.9402945964</v>
      </c>
      <c r="G221" s="110">
        <f t="shared" si="19"/>
        <v>729195.21751253167</v>
      </c>
      <c r="H221" s="185">
        <f t="shared" si="20"/>
        <v>0.2737137373468097</v>
      </c>
      <c r="I221" s="86">
        <f t="shared" si="23"/>
        <v>878.65426213128785</v>
      </c>
      <c r="J221" s="86">
        <f t="shared" si="24"/>
        <v>1128.0834243000652</v>
      </c>
      <c r="K221" s="231">
        <f t="shared" si="21"/>
        <v>249.42916216877734</v>
      </c>
      <c r="L221" s="112">
        <f t="shared" si="22"/>
        <v>8.0659998449812123E-4</v>
      </c>
      <c r="M221" s="112">
        <v>5.3663334294920344E-4</v>
      </c>
      <c r="N221" s="110">
        <v>3032</v>
      </c>
      <c r="O221" s="110">
        <v>3008</v>
      </c>
      <c r="P221" s="94">
        <v>9</v>
      </c>
      <c r="Q221" s="94">
        <v>9</v>
      </c>
    </row>
    <row r="222" spans="1:18" ht="16.5">
      <c r="A222" s="84">
        <v>691</v>
      </c>
      <c r="B222" s="94">
        <v>17</v>
      </c>
      <c r="C222" s="94">
        <v>17</v>
      </c>
      <c r="D222" s="85" t="s">
        <v>236</v>
      </c>
      <c r="E222" s="86">
        <v>4705879.7985399915</v>
      </c>
      <c r="F222" s="229">
        <v>4719539.2660305761</v>
      </c>
      <c r="G222" s="110">
        <f t="shared" si="19"/>
        <v>13659.46749058459</v>
      </c>
      <c r="H222" s="185">
        <f t="shared" si="20"/>
        <v>2.9026384173311153E-3</v>
      </c>
      <c r="I222" s="86">
        <f t="shared" si="23"/>
        <v>1811.3471126019983</v>
      </c>
      <c r="J222" s="86">
        <f t="shared" si="24"/>
        <v>1846.4551119055461</v>
      </c>
      <c r="K222" s="231">
        <f t="shared" si="21"/>
        <v>35.107999303547786</v>
      </c>
      <c r="L222" s="112">
        <f t="shared" si="22"/>
        <v>1.1218602576565874E-3</v>
      </c>
      <c r="M222" s="112">
        <v>4.5599561987305984E-4</v>
      </c>
      <c r="N222" s="110">
        <v>2598</v>
      </c>
      <c r="O222" s="110">
        <v>2556</v>
      </c>
      <c r="P222" s="94">
        <v>17</v>
      </c>
      <c r="Q222" s="94">
        <v>17</v>
      </c>
    </row>
    <row r="223" spans="1:18" ht="16.5">
      <c r="A223" s="84">
        <v>694</v>
      </c>
      <c r="B223" s="94">
        <v>5</v>
      </c>
      <c r="C223" s="94">
        <v>5</v>
      </c>
      <c r="D223" s="85" t="s">
        <v>237</v>
      </c>
      <c r="E223" s="86">
        <v>11534878.688121527</v>
      </c>
      <c r="F223" s="229">
        <v>11836630.877192641</v>
      </c>
      <c r="G223" s="110">
        <f t="shared" si="19"/>
        <v>301752.18907111324</v>
      </c>
      <c r="H223" s="185">
        <f t="shared" si="20"/>
        <v>2.6159979418063046E-2</v>
      </c>
      <c r="I223" s="86">
        <f t="shared" si="23"/>
        <v>404.97414907564257</v>
      </c>
      <c r="J223" s="86">
        <f t="shared" si="24"/>
        <v>413.24689722419583</v>
      </c>
      <c r="K223" s="231">
        <f t="shared" si="21"/>
        <v>8.2727481485532621</v>
      </c>
      <c r="L223" s="112">
        <f t="shared" si="22"/>
        <v>2.8136318011486219E-3</v>
      </c>
      <c r="M223" s="112">
        <v>5.109969694845091E-3</v>
      </c>
      <c r="N223" s="110">
        <v>28483</v>
      </c>
      <c r="O223" s="110">
        <v>28643</v>
      </c>
      <c r="P223" s="94">
        <v>5</v>
      </c>
      <c r="Q223" s="94">
        <v>5</v>
      </c>
    </row>
    <row r="224" spans="1:18" ht="16.5">
      <c r="A224" s="84">
        <v>697</v>
      </c>
      <c r="B224" s="94">
        <v>18</v>
      </c>
      <c r="C224" s="94">
        <v>18</v>
      </c>
      <c r="D224" s="85" t="s">
        <v>238</v>
      </c>
      <c r="E224" s="86">
        <v>879668.93024980417</v>
      </c>
      <c r="F224" s="229">
        <v>971650.60330129997</v>
      </c>
      <c r="G224" s="110">
        <f t="shared" si="19"/>
        <v>91981.673051495804</v>
      </c>
      <c r="H224" s="185">
        <f t="shared" si="20"/>
        <v>0.1045639670658543</v>
      </c>
      <c r="I224" s="86">
        <f t="shared" si="23"/>
        <v>755.7293215204503</v>
      </c>
      <c r="J224" s="86">
        <f t="shared" si="24"/>
        <v>835.46913439492687</v>
      </c>
      <c r="K224" s="231">
        <f t="shared" si="21"/>
        <v>79.73981287447657</v>
      </c>
      <c r="L224" s="112">
        <f t="shared" si="22"/>
        <v>2.3096665473631699E-4</v>
      </c>
      <c r="M224" s="112">
        <v>2.074815750830863E-4</v>
      </c>
      <c r="N224" s="110">
        <v>1164</v>
      </c>
      <c r="O224" s="110">
        <v>1163</v>
      </c>
      <c r="P224" s="94">
        <v>18</v>
      </c>
      <c r="Q224" s="94">
        <v>18</v>
      </c>
    </row>
    <row r="225" spans="1:17" ht="16.5">
      <c r="A225" s="84">
        <v>698</v>
      </c>
      <c r="B225" s="94">
        <v>19</v>
      </c>
      <c r="C225" s="94">
        <v>19</v>
      </c>
      <c r="D225" s="85" t="s">
        <v>239</v>
      </c>
      <c r="E225" s="86">
        <v>21534352.520117141</v>
      </c>
      <c r="F225" s="229">
        <v>24802267.378537025</v>
      </c>
      <c r="G225" s="110">
        <f t="shared" si="19"/>
        <v>3267914.858419884</v>
      </c>
      <c r="H225" s="185">
        <f t="shared" si="20"/>
        <v>0.15175356934307804</v>
      </c>
      <c r="I225" s="86">
        <f t="shared" si="23"/>
        <v>329.8464068884162</v>
      </c>
      <c r="J225" s="86">
        <f t="shared" si="24"/>
        <v>377.38150662695938</v>
      </c>
      <c r="K225" s="231">
        <f t="shared" si="21"/>
        <v>47.535099738543181</v>
      </c>
      <c r="L225" s="112">
        <f t="shared" si="22"/>
        <v>5.8956344048293917E-3</v>
      </c>
      <c r="M225" s="112">
        <v>1.1724939017721923E-2</v>
      </c>
      <c r="N225" s="110">
        <v>65286</v>
      </c>
      <c r="O225" s="110">
        <v>65722</v>
      </c>
      <c r="P225" s="94">
        <v>19</v>
      </c>
      <c r="Q225" s="94">
        <v>19</v>
      </c>
    </row>
    <row r="226" spans="1:17" ht="16.5">
      <c r="A226" s="84">
        <v>700</v>
      </c>
      <c r="B226" s="94">
        <v>9</v>
      </c>
      <c r="C226" s="94">
        <v>9</v>
      </c>
      <c r="D226" s="85" t="s">
        <v>240</v>
      </c>
      <c r="E226" s="86">
        <v>1580296.4470360316</v>
      </c>
      <c r="F226" s="229">
        <v>1208406.7967694686</v>
      </c>
      <c r="G226" s="110">
        <f t="shared" si="19"/>
        <v>-371889.65026656305</v>
      </c>
      <c r="H226" s="185">
        <f t="shared" si="20"/>
        <v>-0.23532904282868627</v>
      </c>
      <c r="I226" s="86">
        <f t="shared" si="23"/>
        <v>332.13460425305414</v>
      </c>
      <c r="J226" s="86">
        <f t="shared" si="24"/>
        <v>255.31519052809392</v>
      </c>
      <c r="K226" s="231">
        <f t="shared" si="21"/>
        <v>-76.819413724960214</v>
      </c>
      <c r="L226" s="112">
        <f t="shared" si="22"/>
        <v>2.87244894885251E-4</v>
      </c>
      <c r="M226" s="112">
        <v>8.4437686575085759E-4</v>
      </c>
      <c r="N226" s="110">
        <v>4758</v>
      </c>
      <c r="O226" s="110">
        <v>4733</v>
      </c>
      <c r="P226" s="94">
        <v>9</v>
      </c>
      <c r="Q226" s="94">
        <v>9</v>
      </c>
    </row>
    <row r="227" spans="1:17" ht="16.5">
      <c r="A227" s="84">
        <v>702</v>
      </c>
      <c r="B227" s="94">
        <v>6</v>
      </c>
      <c r="C227" s="94">
        <v>6</v>
      </c>
      <c r="D227" s="85" t="s">
        <v>241</v>
      </c>
      <c r="E227" s="86">
        <v>2423930.571969538</v>
      </c>
      <c r="F227" s="229">
        <v>2440182.1253069998</v>
      </c>
      <c r="G227" s="110">
        <f t="shared" si="19"/>
        <v>16251.553337461781</v>
      </c>
      <c r="H227" s="185">
        <f t="shared" si="20"/>
        <v>6.7046282287931873E-3</v>
      </c>
      <c r="I227" s="86">
        <f t="shared" si="23"/>
        <v>587.76202036118764</v>
      </c>
      <c r="J227" s="86">
        <f t="shared" si="24"/>
        <v>604.15501988289179</v>
      </c>
      <c r="K227" s="231">
        <f t="shared" si="21"/>
        <v>16.392999521704155</v>
      </c>
      <c r="L227" s="112">
        <f t="shared" si="22"/>
        <v>5.8004461739087361E-4</v>
      </c>
      <c r="M227" s="112">
        <v>7.2056584846138052E-4</v>
      </c>
      <c r="N227" s="110">
        <v>4124</v>
      </c>
      <c r="O227" s="110">
        <v>4039</v>
      </c>
      <c r="P227" s="94">
        <v>6</v>
      </c>
      <c r="Q227" s="94">
        <v>6</v>
      </c>
    </row>
    <row r="228" spans="1:17" ht="16.5">
      <c r="A228" s="84">
        <v>704</v>
      </c>
      <c r="B228" s="94">
        <v>2</v>
      </c>
      <c r="C228" s="94">
        <v>2</v>
      </c>
      <c r="D228" s="85" t="s">
        <v>242</v>
      </c>
      <c r="E228" s="86">
        <v>5321187.2221158724</v>
      </c>
      <c r="F228" s="229">
        <v>5519435.684282165</v>
      </c>
      <c r="G228" s="110">
        <f t="shared" si="19"/>
        <v>198248.46216629259</v>
      </c>
      <c r="H228" s="185">
        <f t="shared" si="20"/>
        <v>3.7256434305174238E-2</v>
      </c>
      <c r="I228" s="86">
        <f t="shared" si="23"/>
        <v>826.78483873770551</v>
      </c>
      <c r="J228" s="86">
        <f t="shared" si="24"/>
        <v>859.99309508915007</v>
      </c>
      <c r="K228" s="231">
        <f t="shared" si="21"/>
        <v>33.208256351444561</v>
      </c>
      <c r="L228" s="112">
        <f t="shared" si="22"/>
        <v>1.3120000046308836E-3</v>
      </c>
      <c r="M228" s="112">
        <v>1.1449843068643576E-3</v>
      </c>
      <c r="N228" s="110">
        <v>6436</v>
      </c>
      <c r="O228" s="110">
        <v>6418</v>
      </c>
      <c r="P228" s="94">
        <v>2</v>
      </c>
      <c r="Q228" s="94">
        <v>2</v>
      </c>
    </row>
    <row r="229" spans="1:17" ht="16.5">
      <c r="A229" s="84">
        <v>707</v>
      </c>
      <c r="B229" s="94">
        <v>12</v>
      </c>
      <c r="C229" s="94">
        <v>12</v>
      </c>
      <c r="D229" s="85" t="s">
        <v>243</v>
      </c>
      <c r="E229" s="86">
        <v>1072969.7998314863</v>
      </c>
      <c r="F229" s="229">
        <v>889870.31723031378</v>
      </c>
      <c r="G229" s="110">
        <f t="shared" si="19"/>
        <v>-183099.48260117252</v>
      </c>
      <c r="H229" s="185">
        <f t="shared" si="20"/>
        <v>-0.17064737761484894</v>
      </c>
      <c r="I229" s="86">
        <f t="shared" si="23"/>
        <v>564.12712924894129</v>
      </c>
      <c r="J229" s="86">
        <f t="shared" si="24"/>
        <v>473.08363489118221</v>
      </c>
      <c r="K229" s="231">
        <f t="shared" si="21"/>
        <v>-91.043494357759073</v>
      </c>
      <c r="L229" s="112">
        <f t="shared" si="22"/>
        <v>2.1152703412267391E-4</v>
      </c>
      <c r="M229" s="112">
        <v>3.35574241385456E-4</v>
      </c>
      <c r="N229" s="110">
        <v>1902</v>
      </c>
      <c r="O229" s="110">
        <v>1881</v>
      </c>
      <c r="P229" s="94">
        <v>12</v>
      </c>
      <c r="Q229" s="94">
        <v>12</v>
      </c>
    </row>
    <row r="230" spans="1:17" ht="16.5">
      <c r="A230" s="84">
        <v>710</v>
      </c>
      <c r="B230" s="94">
        <v>1</v>
      </c>
      <c r="C230" s="95">
        <v>33</v>
      </c>
      <c r="D230" s="85" t="s">
        <v>244</v>
      </c>
      <c r="E230" s="86">
        <v>19829963.728486575</v>
      </c>
      <c r="F230" s="229">
        <v>19795932.712775946</v>
      </c>
      <c r="G230" s="110">
        <f t="shared" si="19"/>
        <v>-34031.015710629523</v>
      </c>
      <c r="H230" s="185">
        <f t="shared" si="20"/>
        <v>-1.7161410972094992E-3</v>
      </c>
      <c r="I230" s="86">
        <f t="shared" si="23"/>
        <v>728.80163653521174</v>
      </c>
      <c r="J230" s="86">
        <f t="shared" si="24"/>
        <v>732.20641784198642</v>
      </c>
      <c r="K230" s="231">
        <f t="shared" si="21"/>
        <v>3.4047813067746802</v>
      </c>
      <c r="L230" s="112">
        <f t="shared" si="22"/>
        <v>4.7056013144236037E-3</v>
      </c>
      <c r="M230" s="112">
        <v>4.8232776130234922E-3</v>
      </c>
      <c r="N230" s="110">
        <v>27209</v>
      </c>
      <c r="O230" s="110">
        <v>27036</v>
      </c>
      <c r="P230" s="94">
        <v>1</v>
      </c>
      <c r="Q230" s="95">
        <v>33</v>
      </c>
    </row>
    <row r="231" spans="1:17" ht="16.5">
      <c r="A231" s="84">
        <v>729</v>
      </c>
      <c r="B231" s="94">
        <v>13</v>
      </c>
      <c r="C231" s="94">
        <v>13</v>
      </c>
      <c r="D231" s="85" t="s">
        <v>245</v>
      </c>
      <c r="E231" s="86">
        <v>8546798.0441374108</v>
      </c>
      <c r="F231" s="229">
        <v>8320687.3567494173</v>
      </c>
      <c r="G231" s="110">
        <f t="shared" si="19"/>
        <v>-226110.68738799356</v>
      </c>
      <c r="H231" s="185">
        <f t="shared" si="20"/>
        <v>-2.6455601995076027E-2</v>
      </c>
      <c r="I231" s="86">
        <f t="shared" si="23"/>
        <v>966.06737245816782</v>
      </c>
      <c r="J231" s="86">
        <f t="shared" si="24"/>
        <v>939.34153948401638</v>
      </c>
      <c r="K231" s="231">
        <f t="shared" si="21"/>
        <v>-26.725832974151444</v>
      </c>
      <c r="L231" s="112">
        <f t="shared" si="22"/>
        <v>1.9778728252374147E-3</v>
      </c>
      <c r="M231" s="112">
        <v>1.5802852898417698E-3</v>
      </c>
      <c r="N231" s="110">
        <v>8847</v>
      </c>
      <c r="O231" s="110">
        <v>8858</v>
      </c>
      <c r="P231" s="94">
        <v>13</v>
      </c>
      <c r="Q231" s="94">
        <v>13</v>
      </c>
    </row>
    <row r="232" spans="1:17" ht="16.5">
      <c r="A232" s="84">
        <v>732</v>
      </c>
      <c r="B232" s="94">
        <v>19</v>
      </c>
      <c r="C232" s="94">
        <v>19</v>
      </c>
      <c r="D232" s="85" t="s">
        <v>246</v>
      </c>
      <c r="E232" s="86">
        <v>4830272.6512743142</v>
      </c>
      <c r="F232" s="229">
        <v>4797833.2609982714</v>
      </c>
      <c r="G232" s="110">
        <f t="shared" si="19"/>
        <v>-32439.390276042745</v>
      </c>
      <c r="H232" s="185">
        <f t="shared" si="20"/>
        <v>-6.7158507641353624E-3</v>
      </c>
      <c r="I232" s="86">
        <f t="shared" si="23"/>
        <v>1444.4595249026058</v>
      </c>
      <c r="J232" s="86">
        <f t="shared" si="24"/>
        <v>1460.5276289188041</v>
      </c>
      <c r="K232" s="231">
        <f t="shared" si="21"/>
        <v>16.068104016198276</v>
      </c>
      <c r="L232" s="112">
        <f t="shared" si="22"/>
        <v>1.1404711678358128E-3</v>
      </c>
      <c r="M232" s="112">
        <v>5.8605070863967197E-4</v>
      </c>
      <c r="N232" s="110">
        <v>3344</v>
      </c>
      <c r="O232" s="110">
        <v>3285</v>
      </c>
      <c r="P232" s="94">
        <v>19</v>
      </c>
      <c r="Q232" s="94">
        <v>19</v>
      </c>
    </row>
    <row r="233" spans="1:17" ht="16.5">
      <c r="A233" s="84">
        <v>734</v>
      </c>
      <c r="B233" s="94">
        <v>2</v>
      </c>
      <c r="C233" s="94">
        <v>2</v>
      </c>
      <c r="D233" s="85" t="s">
        <v>247</v>
      </c>
      <c r="E233" s="86">
        <v>31480430.577338852</v>
      </c>
      <c r="F233" s="229">
        <v>34600512.428874455</v>
      </c>
      <c r="G233" s="110">
        <f t="shared" si="19"/>
        <v>3120081.8515356034</v>
      </c>
      <c r="H233" s="185">
        <f t="shared" si="20"/>
        <v>9.9111790859099311E-2</v>
      </c>
      <c r="I233" s="86">
        <f t="shared" si="23"/>
        <v>616.0553929029129</v>
      </c>
      <c r="J233" s="86">
        <f t="shared" si="24"/>
        <v>680.17520009582176</v>
      </c>
      <c r="K233" s="231">
        <f t="shared" si="21"/>
        <v>64.119807192908866</v>
      </c>
      <c r="L233" s="112">
        <f t="shared" si="22"/>
        <v>8.224730762999774E-3</v>
      </c>
      <c r="M233" s="112">
        <v>9.0753118869102319E-3</v>
      </c>
      <c r="N233" s="110">
        <v>51100</v>
      </c>
      <c r="O233" s="110">
        <v>50870</v>
      </c>
      <c r="P233" s="94">
        <v>2</v>
      </c>
      <c r="Q233" s="94">
        <v>2</v>
      </c>
    </row>
    <row r="234" spans="1:17" ht="16.5">
      <c r="A234" s="84">
        <v>738</v>
      </c>
      <c r="B234" s="94">
        <v>2</v>
      </c>
      <c r="C234" s="94">
        <v>2</v>
      </c>
      <c r="D234" s="85" t="s">
        <v>248</v>
      </c>
      <c r="E234" s="86">
        <v>2089684.0940968893</v>
      </c>
      <c r="F234" s="229">
        <v>2246792.527569741</v>
      </c>
      <c r="G234" s="110">
        <f t="shared" si="19"/>
        <v>157108.43347285176</v>
      </c>
      <c r="H234" s="185">
        <f t="shared" si="20"/>
        <v>7.5182863245532916E-2</v>
      </c>
      <c r="I234" s="86">
        <f t="shared" si="23"/>
        <v>702.65100675752831</v>
      </c>
      <c r="J234" s="86">
        <f t="shared" si="24"/>
        <v>757.77151014156527</v>
      </c>
      <c r="K234" s="231">
        <f t="shared" si="21"/>
        <v>55.120503384036965</v>
      </c>
      <c r="L234" s="112">
        <f t="shared" si="22"/>
        <v>5.3407485387874619E-4</v>
      </c>
      <c r="M234" s="112">
        <v>5.289620551344375E-4</v>
      </c>
      <c r="N234" s="110">
        <v>2974</v>
      </c>
      <c r="O234" s="110">
        <v>2965</v>
      </c>
      <c r="P234" s="94">
        <v>2</v>
      </c>
      <c r="Q234" s="94">
        <v>2</v>
      </c>
    </row>
    <row r="235" spans="1:17" ht="16.5">
      <c r="A235" s="84">
        <v>739</v>
      </c>
      <c r="B235" s="94">
        <v>9</v>
      </c>
      <c r="C235" s="94">
        <v>9</v>
      </c>
      <c r="D235" s="85" t="s">
        <v>249</v>
      </c>
      <c r="E235" s="86">
        <v>4495339.3025190402</v>
      </c>
      <c r="F235" s="229">
        <v>4214047.0317179877</v>
      </c>
      <c r="G235" s="110">
        <f t="shared" si="19"/>
        <v>-281292.27080105245</v>
      </c>
      <c r="H235" s="185">
        <f t="shared" si="20"/>
        <v>-6.2574202272879714E-2</v>
      </c>
      <c r="I235" s="86">
        <f t="shared" si="23"/>
        <v>1397.8045094897514</v>
      </c>
      <c r="J235" s="86">
        <f t="shared" si="24"/>
        <v>1321.846622245291</v>
      </c>
      <c r="K235" s="231">
        <f t="shared" si="21"/>
        <v>-75.95788724446038</v>
      </c>
      <c r="L235" s="112">
        <f t="shared" si="22"/>
        <v>1.0017019929905782E-3</v>
      </c>
      <c r="M235" s="112">
        <v>5.6874571054589779E-4</v>
      </c>
      <c r="N235" s="110">
        <v>3216</v>
      </c>
      <c r="O235" s="110">
        <v>3188</v>
      </c>
      <c r="P235" s="94">
        <v>9</v>
      </c>
      <c r="Q235" s="94">
        <v>9</v>
      </c>
    </row>
    <row r="236" spans="1:17" ht="16.5">
      <c r="A236" s="84">
        <v>740</v>
      </c>
      <c r="B236" s="94">
        <v>10</v>
      </c>
      <c r="C236" s="94">
        <v>10</v>
      </c>
      <c r="D236" s="85" t="s">
        <v>250</v>
      </c>
      <c r="E236" s="86">
        <v>7636096.6309612086</v>
      </c>
      <c r="F236" s="229">
        <v>7810004.0557775628</v>
      </c>
      <c r="G236" s="110">
        <f t="shared" si="19"/>
        <v>173907.42481635418</v>
      </c>
      <c r="H236" s="185">
        <f t="shared" si="20"/>
        <v>2.2774387651307557E-2</v>
      </c>
      <c r="I236" s="86">
        <f t="shared" si="23"/>
        <v>239.80456084417952</v>
      </c>
      <c r="J236" s="86">
        <f t="shared" si="24"/>
        <v>248.2518771702976</v>
      </c>
      <c r="K236" s="231">
        <f t="shared" si="21"/>
        <v>8.4473163261180844</v>
      </c>
      <c r="L236" s="112">
        <f t="shared" si="22"/>
        <v>1.8564806156772943E-3</v>
      </c>
      <c r="M236" s="112">
        <v>5.6125282477333576E-3</v>
      </c>
      <c r="N236" s="110">
        <v>31843</v>
      </c>
      <c r="O236" s="110">
        <v>31460</v>
      </c>
      <c r="P236" s="94">
        <v>10</v>
      </c>
      <c r="Q236" s="94">
        <v>10</v>
      </c>
    </row>
    <row r="237" spans="1:17" ht="16.5">
      <c r="A237" s="84">
        <v>742</v>
      </c>
      <c r="B237" s="94">
        <v>19</v>
      </c>
      <c r="C237" s="94">
        <v>19</v>
      </c>
      <c r="D237" s="85" t="s">
        <v>251</v>
      </c>
      <c r="E237" s="86">
        <v>1965737.6034533125</v>
      </c>
      <c r="F237" s="229">
        <v>1971307.7499146836</v>
      </c>
      <c r="G237" s="110">
        <f t="shared" si="19"/>
        <v>5570.1464613710996</v>
      </c>
      <c r="H237" s="185">
        <f t="shared" si="20"/>
        <v>2.8336164763729079E-3</v>
      </c>
      <c r="I237" s="86">
        <f t="shared" si="23"/>
        <v>2009.9566497477633</v>
      </c>
      <c r="J237" s="86">
        <f t="shared" si="24"/>
        <v>2044.9250517787175</v>
      </c>
      <c r="K237" s="231">
        <f t="shared" si="21"/>
        <v>34.968402030954167</v>
      </c>
      <c r="L237" s="112">
        <f t="shared" si="22"/>
        <v>4.6859061776590523E-4</v>
      </c>
      <c r="M237" s="112">
        <v>1.7197956868451864E-4</v>
      </c>
      <c r="N237" s="110">
        <v>978</v>
      </c>
      <c r="O237" s="110">
        <v>964</v>
      </c>
      <c r="P237" s="94">
        <v>19</v>
      </c>
      <c r="Q237" s="94">
        <v>19</v>
      </c>
    </row>
    <row r="238" spans="1:17" ht="16.5">
      <c r="A238" s="84">
        <v>743</v>
      </c>
      <c r="B238" s="94">
        <v>14</v>
      </c>
      <c r="C238" s="94">
        <v>14</v>
      </c>
      <c r="D238" s="85" t="s">
        <v>252</v>
      </c>
      <c r="E238" s="86">
        <v>31165271.071089365</v>
      </c>
      <c r="F238" s="229">
        <v>36085828.769017771</v>
      </c>
      <c r="G238" s="110">
        <f t="shared" si="19"/>
        <v>4920557.6979284063</v>
      </c>
      <c r="H238" s="185">
        <f t="shared" si="20"/>
        <v>0.15788592650788746</v>
      </c>
      <c r="I238" s="86">
        <f t="shared" si="23"/>
        <v>471.05911534294688</v>
      </c>
      <c r="J238" s="86">
        <f t="shared" si="24"/>
        <v>541.73978425511962</v>
      </c>
      <c r="K238" s="231">
        <f t="shared" si="21"/>
        <v>70.680668912172735</v>
      </c>
      <c r="L238" s="112">
        <f t="shared" si="22"/>
        <v>8.5777985685900841E-3</v>
      </c>
      <c r="M238" s="112">
        <v>1.1883538433241154E-2</v>
      </c>
      <c r="N238" s="110">
        <v>66160</v>
      </c>
      <c r="O238" s="110">
        <v>66611</v>
      </c>
      <c r="P238" s="94">
        <v>14</v>
      </c>
      <c r="Q238" s="94">
        <v>14</v>
      </c>
    </row>
    <row r="239" spans="1:17" ht="16.5">
      <c r="A239" s="84">
        <v>746</v>
      </c>
      <c r="B239" s="94">
        <v>17</v>
      </c>
      <c r="C239" s="94">
        <v>17</v>
      </c>
      <c r="D239" s="85" t="s">
        <v>253</v>
      </c>
      <c r="E239" s="86">
        <v>7982141.1758327996</v>
      </c>
      <c r="F239" s="229">
        <v>8249036.6151171206</v>
      </c>
      <c r="G239" s="110">
        <f t="shared" si="19"/>
        <v>266895.43928432092</v>
      </c>
      <c r="H239" s="185">
        <f t="shared" si="20"/>
        <v>3.3436572143372915E-2</v>
      </c>
      <c r="I239" s="86">
        <f t="shared" si="23"/>
        <v>1693.6433642760026</v>
      </c>
      <c r="J239" s="86">
        <f t="shared" si="24"/>
        <v>1792.1000684590747</v>
      </c>
      <c r="K239" s="231">
        <f t="shared" si="21"/>
        <v>98.456704183072134</v>
      </c>
      <c r="L239" s="112">
        <f t="shared" si="22"/>
        <v>1.9608410526558298E-3</v>
      </c>
      <c r="M239" s="112">
        <v>8.211846002643561E-4</v>
      </c>
      <c r="N239" s="110">
        <v>4713</v>
      </c>
      <c r="O239" s="110">
        <v>4603</v>
      </c>
      <c r="P239" s="94">
        <v>17</v>
      </c>
      <c r="Q239" s="94">
        <v>17</v>
      </c>
    </row>
    <row r="240" spans="1:17" ht="16.5">
      <c r="A240" s="84">
        <v>747</v>
      </c>
      <c r="B240" s="94">
        <v>4</v>
      </c>
      <c r="C240" s="94">
        <v>4</v>
      </c>
      <c r="D240" s="85" t="s">
        <v>254</v>
      </c>
      <c r="E240" s="86">
        <v>1582480.0546165435</v>
      </c>
      <c r="F240" s="229">
        <v>1600925.2093215869</v>
      </c>
      <c r="G240" s="110">
        <f t="shared" si="19"/>
        <v>18445.154705043416</v>
      </c>
      <c r="H240" s="185">
        <f t="shared" si="20"/>
        <v>1.1655852881831696E-2</v>
      </c>
      <c r="I240" s="86">
        <f t="shared" si="23"/>
        <v>1233.4217105351079</v>
      </c>
      <c r="J240" s="86">
        <f t="shared" si="24"/>
        <v>1266.5547542101162</v>
      </c>
      <c r="K240" s="231">
        <f t="shared" si="21"/>
        <v>33.133043675008366</v>
      </c>
      <c r="L240" s="112">
        <f t="shared" si="22"/>
        <v>3.8054866515158808E-4</v>
      </c>
      <c r="M240" s="112">
        <v>2.255001813456759E-4</v>
      </c>
      <c r="N240" s="110">
        <v>1283</v>
      </c>
      <c r="O240" s="110">
        <v>1264</v>
      </c>
      <c r="P240" s="94">
        <v>4</v>
      </c>
      <c r="Q240" s="94">
        <v>4</v>
      </c>
    </row>
    <row r="241" spans="1:19" ht="16.5">
      <c r="A241" s="84">
        <v>748</v>
      </c>
      <c r="B241" s="94">
        <v>17</v>
      </c>
      <c r="C241" s="94">
        <v>17</v>
      </c>
      <c r="D241" s="85" t="s">
        <v>255</v>
      </c>
      <c r="E241" s="86">
        <v>6333006.0937594278</v>
      </c>
      <c r="F241" s="229">
        <v>6541210.9462521197</v>
      </c>
      <c r="G241" s="110">
        <f t="shared" si="19"/>
        <v>208204.85249269195</v>
      </c>
      <c r="H241" s="185">
        <f t="shared" si="20"/>
        <v>3.2876149084691067E-2</v>
      </c>
      <c r="I241" s="86">
        <f t="shared" si="23"/>
        <v>1309.2838730120793</v>
      </c>
      <c r="J241" s="86">
        <f t="shared" si="24"/>
        <v>1361.6175991365778</v>
      </c>
      <c r="K241" s="231">
        <f t="shared" si="21"/>
        <v>52.333726124498526</v>
      </c>
      <c r="L241" s="112">
        <f t="shared" si="22"/>
        <v>1.5548815644711178E-3</v>
      </c>
      <c r="M241" s="112">
        <v>8.5704341074733148E-4</v>
      </c>
      <c r="N241" s="110">
        <v>4837</v>
      </c>
      <c r="O241" s="110">
        <v>4804</v>
      </c>
      <c r="P241" s="94">
        <v>17</v>
      </c>
      <c r="Q241" s="94">
        <v>17</v>
      </c>
    </row>
    <row r="242" spans="1:19" ht="16.5">
      <c r="A242" s="84">
        <v>749</v>
      </c>
      <c r="B242" s="94">
        <v>11</v>
      </c>
      <c r="C242" s="94">
        <v>11</v>
      </c>
      <c r="D242" s="85" t="s">
        <v>256</v>
      </c>
      <c r="E242" s="86">
        <v>10795380.633958826</v>
      </c>
      <c r="F242" s="229">
        <v>9005688.3489128314</v>
      </c>
      <c r="G242" s="110">
        <f t="shared" si="19"/>
        <v>-1789692.2850459944</v>
      </c>
      <c r="H242" s="185">
        <f t="shared" si="20"/>
        <v>-0.16578315723451131</v>
      </c>
      <c r="I242" s="86">
        <f t="shared" si="23"/>
        <v>507.06343982897255</v>
      </c>
      <c r="J242" s="86">
        <f t="shared" si="24"/>
        <v>423.4185128079755</v>
      </c>
      <c r="K242" s="231">
        <f t="shared" si="21"/>
        <v>-83.644927020997045</v>
      </c>
      <c r="L242" s="112">
        <f t="shared" si="22"/>
        <v>2.1407013019691702E-3</v>
      </c>
      <c r="M242" s="112">
        <v>3.7944330356338455E-3</v>
      </c>
      <c r="N242" s="110">
        <v>21290</v>
      </c>
      <c r="O242" s="110">
        <v>21269</v>
      </c>
      <c r="P242" s="94">
        <v>11</v>
      </c>
      <c r="Q242" s="94">
        <v>11</v>
      </c>
    </row>
    <row r="243" spans="1:19" ht="16.5">
      <c r="A243" s="84">
        <v>751</v>
      </c>
      <c r="B243" s="94">
        <v>19</v>
      </c>
      <c r="C243" s="94">
        <v>19</v>
      </c>
      <c r="D243" s="85" t="s">
        <v>257</v>
      </c>
      <c r="E243" s="86">
        <v>3440723.4866740908</v>
      </c>
      <c r="F243" s="229">
        <v>3334952.5707304138</v>
      </c>
      <c r="G243" s="110">
        <f t="shared" si="19"/>
        <v>-105770.91594367707</v>
      </c>
      <c r="H243" s="185">
        <f t="shared" si="20"/>
        <v>-3.0740893987362666E-2</v>
      </c>
      <c r="I243" s="86">
        <f t="shared" si="23"/>
        <v>1216.6631848211071</v>
      </c>
      <c r="J243" s="86">
        <f t="shared" si="24"/>
        <v>1200.4868865120279</v>
      </c>
      <c r="K243" s="231">
        <f t="shared" si="21"/>
        <v>-16.176298309079129</v>
      </c>
      <c r="L243" s="112">
        <f t="shared" si="22"/>
        <v>7.9273643874539206E-4</v>
      </c>
      <c r="M243" s="112">
        <v>4.9560087324231614E-4</v>
      </c>
      <c r="N243" s="110">
        <v>2828</v>
      </c>
      <c r="O243" s="110">
        <v>2778</v>
      </c>
      <c r="P243" s="94">
        <v>19</v>
      </c>
      <c r="Q243" s="94">
        <v>19</v>
      </c>
    </row>
    <row r="244" spans="1:19" ht="16.5">
      <c r="A244" s="84">
        <v>753</v>
      </c>
      <c r="B244" s="94">
        <v>1</v>
      </c>
      <c r="C244" s="95">
        <v>34</v>
      </c>
      <c r="D244" s="85" t="s">
        <v>258</v>
      </c>
      <c r="E244" s="86">
        <v>22784936.788272455</v>
      </c>
      <c r="F244" s="229">
        <v>22078075.381716885</v>
      </c>
      <c r="G244" s="110">
        <f t="shared" si="19"/>
        <v>-706861.40655557066</v>
      </c>
      <c r="H244" s="185">
        <f t="shared" si="20"/>
        <v>-3.1023189272984794E-2</v>
      </c>
      <c r="I244" s="86">
        <f t="shared" si="23"/>
        <v>1008.4061424329478</v>
      </c>
      <c r="J244" s="86">
        <f t="shared" si="24"/>
        <v>967.23365380342091</v>
      </c>
      <c r="K244" s="231">
        <f t="shared" si="21"/>
        <v>-41.172488629526924</v>
      </c>
      <c r="L244" s="112">
        <f t="shared" si="22"/>
        <v>5.2480790899587775E-3</v>
      </c>
      <c r="M244" s="112">
        <v>4.0722050153452517E-3</v>
      </c>
      <c r="N244" s="110">
        <v>22595</v>
      </c>
      <c r="O244" s="110">
        <v>22826</v>
      </c>
      <c r="P244" s="94">
        <v>1</v>
      </c>
      <c r="Q244" s="95">
        <v>34</v>
      </c>
    </row>
    <row r="245" spans="1:19" ht="16.5">
      <c r="A245" s="84">
        <v>755</v>
      </c>
      <c r="B245" s="94">
        <v>1</v>
      </c>
      <c r="C245" s="95">
        <v>33</v>
      </c>
      <c r="D245" s="85" t="s">
        <v>259</v>
      </c>
      <c r="E245" s="86">
        <v>4158182.2693098811</v>
      </c>
      <c r="F245" s="229">
        <v>3955281.9242521543</v>
      </c>
      <c r="G245" s="110">
        <f t="shared" si="19"/>
        <v>-202900.34505772684</v>
      </c>
      <c r="H245" s="185">
        <f t="shared" si="20"/>
        <v>-4.8795442796066152E-2</v>
      </c>
      <c r="I245" s="86">
        <f t="shared" si="23"/>
        <v>675.24882580543704</v>
      </c>
      <c r="J245" s="86">
        <f t="shared" si="24"/>
        <v>639.80619932904472</v>
      </c>
      <c r="K245" s="231">
        <f t="shared" si="21"/>
        <v>-35.44262647639232</v>
      </c>
      <c r="L245" s="112">
        <f t="shared" si="22"/>
        <v>9.4019211379037552E-4</v>
      </c>
      <c r="M245" s="112">
        <v>1.1028814249042472E-3</v>
      </c>
      <c r="N245" s="110">
        <v>6158</v>
      </c>
      <c r="O245" s="110">
        <v>6182</v>
      </c>
      <c r="P245" s="94">
        <v>1</v>
      </c>
      <c r="Q245" s="95">
        <v>33</v>
      </c>
    </row>
    <row r="246" spans="1:19" ht="16.5">
      <c r="A246" s="84">
        <v>758</v>
      </c>
      <c r="B246" s="94">
        <v>19</v>
      </c>
      <c r="C246" s="94">
        <v>19</v>
      </c>
      <c r="D246" s="85" t="s">
        <v>260</v>
      </c>
      <c r="E246" s="86">
        <v>5572534.0580589585</v>
      </c>
      <c r="F246" s="229">
        <v>5498598.7875853647</v>
      </c>
      <c r="G246" s="110">
        <f t="shared" si="19"/>
        <v>-73935.270473593846</v>
      </c>
      <c r="H246" s="185">
        <f t="shared" si="20"/>
        <v>-1.3267800555955184E-2</v>
      </c>
      <c r="I246" s="86">
        <f t="shared" si="23"/>
        <v>685.76594364496168</v>
      </c>
      <c r="J246" s="86">
        <f t="shared" si="24"/>
        <v>676.58407623789401</v>
      </c>
      <c r="K246" s="231">
        <f t="shared" si="21"/>
        <v>-9.1818674070676707</v>
      </c>
      <c r="L246" s="112">
        <f t="shared" si="22"/>
        <v>1.3070469604925948E-3</v>
      </c>
      <c r="M246" s="112">
        <v>1.4498733969907501E-3</v>
      </c>
      <c r="N246" s="110">
        <v>8126</v>
      </c>
      <c r="O246" s="110">
        <v>8127</v>
      </c>
      <c r="P246" s="94">
        <v>19</v>
      </c>
      <c r="Q246" s="94">
        <v>19</v>
      </c>
    </row>
    <row r="247" spans="1:19" ht="16.5">
      <c r="A247" s="84">
        <v>759</v>
      </c>
      <c r="B247" s="94">
        <v>14</v>
      </c>
      <c r="C247" s="94">
        <v>14</v>
      </c>
      <c r="D247" s="85" t="s">
        <v>261</v>
      </c>
      <c r="E247" s="86">
        <v>1700984.5025326526</v>
      </c>
      <c r="F247" s="229">
        <v>1689037.8012086865</v>
      </c>
      <c r="G247" s="110">
        <f t="shared" si="19"/>
        <v>-11946.70132396603</v>
      </c>
      <c r="H247" s="185">
        <f t="shared" si="20"/>
        <v>-7.0234039793885174E-3</v>
      </c>
      <c r="I247" s="86">
        <f t="shared" si="23"/>
        <v>908.16043915251078</v>
      </c>
      <c r="J247" s="86">
        <f t="shared" si="24"/>
        <v>938.35433400482589</v>
      </c>
      <c r="K247" s="231">
        <f t="shared" si="21"/>
        <v>30.193894852315111</v>
      </c>
      <c r="L247" s="112">
        <f t="shared" si="22"/>
        <v>4.014935094394057E-4</v>
      </c>
      <c r="M247" s="112">
        <v>3.2112367596694353E-4</v>
      </c>
      <c r="N247" s="110">
        <v>1873</v>
      </c>
      <c r="O247" s="110">
        <v>1800</v>
      </c>
      <c r="P247" s="94">
        <v>14</v>
      </c>
      <c r="Q247" s="94">
        <v>14</v>
      </c>
    </row>
    <row r="248" spans="1:19" ht="16.5">
      <c r="A248" s="84">
        <v>761</v>
      </c>
      <c r="B248" s="94">
        <v>2</v>
      </c>
      <c r="C248" s="94">
        <v>2</v>
      </c>
      <c r="D248" s="85" t="s">
        <v>262</v>
      </c>
      <c r="E248" s="86">
        <v>9512982.2184496</v>
      </c>
      <c r="F248" s="229">
        <v>9558964.6698457915</v>
      </c>
      <c r="G248" s="110">
        <f t="shared" si="19"/>
        <v>45982.451396191493</v>
      </c>
      <c r="H248" s="185">
        <f t="shared" si="20"/>
        <v>4.8336526170534135E-3</v>
      </c>
      <c r="I248" s="86">
        <f t="shared" si="23"/>
        <v>1131.1512744886563</v>
      </c>
      <c r="J248" s="86">
        <f t="shared" si="24"/>
        <v>1134.0567884500879</v>
      </c>
      <c r="K248" s="231">
        <f t="shared" si="21"/>
        <v>2.9055139614315522</v>
      </c>
      <c r="L248" s="112">
        <f t="shared" si="22"/>
        <v>2.2722181049809999E-3</v>
      </c>
      <c r="M248" s="112">
        <v>1.503750813736315E-3</v>
      </c>
      <c r="N248" s="110">
        <v>8410</v>
      </c>
      <c r="O248" s="110">
        <v>8429</v>
      </c>
      <c r="P248" s="94">
        <v>2</v>
      </c>
      <c r="Q248" s="94">
        <v>2</v>
      </c>
    </row>
    <row r="249" spans="1:19" ht="16.5">
      <c r="A249" s="84">
        <v>762</v>
      </c>
      <c r="B249" s="94">
        <v>11</v>
      </c>
      <c r="C249" s="94">
        <v>11</v>
      </c>
      <c r="D249" s="85" t="s">
        <v>263</v>
      </c>
      <c r="E249" s="86">
        <v>5198306.8425364634</v>
      </c>
      <c r="F249" s="229">
        <v>5024720.6128120013</v>
      </c>
      <c r="G249" s="110">
        <f t="shared" si="19"/>
        <v>-173586.22972446214</v>
      </c>
      <c r="H249" s="185">
        <f t="shared" si="20"/>
        <v>-3.3392840204054294E-2</v>
      </c>
      <c r="I249" s="86">
        <f t="shared" si="23"/>
        <v>1429.2842569525608</v>
      </c>
      <c r="J249" s="86">
        <f t="shared" si="24"/>
        <v>1407.4847654935577</v>
      </c>
      <c r="K249" s="231">
        <f t="shared" si="21"/>
        <v>-21.799491459003093</v>
      </c>
      <c r="L249" s="112">
        <f t="shared" si="22"/>
        <v>1.1944035304282427E-3</v>
      </c>
      <c r="M249" s="112">
        <v>6.3689529066777138E-4</v>
      </c>
      <c r="N249" s="110">
        <v>3637</v>
      </c>
      <c r="O249" s="110">
        <v>3570</v>
      </c>
      <c r="P249" s="94">
        <v>11</v>
      </c>
      <c r="Q249" s="94">
        <v>11</v>
      </c>
      <c r="R249" s="207"/>
      <c r="S249" s="207"/>
    </row>
    <row r="250" spans="1:19" ht="16.5">
      <c r="A250" s="84">
        <v>765</v>
      </c>
      <c r="B250" s="94">
        <v>18</v>
      </c>
      <c r="C250" s="94">
        <v>18</v>
      </c>
      <c r="D250" s="85" t="s">
        <v>264</v>
      </c>
      <c r="E250" s="86">
        <v>7991294.2855560575</v>
      </c>
      <c r="F250" s="229">
        <v>8363079.4036107305</v>
      </c>
      <c r="G250" s="110">
        <f t="shared" si="19"/>
        <v>371785.11805467308</v>
      </c>
      <c r="H250" s="185">
        <f t="shared" si="20"/>
        <v>4.6523767586266931E-2</v>
      </c>
      <c r="I250" s="86">
        <f t="shared" si="23"/>
        <v>777.8172362814928</v>
      </c>
      <c r="J250" s="86">
        <f t="shared" si="24"/>
        <v>821.1172708503417</v>
      </c>
      <c r="K250" s="231">
        <f t="shared" si="21"/>
        <v>43.300034568848901</v>
      </c>
      <c r="L250" s="112">
        <f t="shared" si="22"/>
        <v>1.987949646285759E-3</v>
      </c>
      <c r="M250" s="112">
        <v>1.8170247998462888E-3</v>
      </c>
      <c r="N250" s="110">
        <v>10274</v>
      </c>
      <c r="O250" s="110">
        <v>10185</v>
      </c>
      <c r="P250" s="94">
        <v>18</v>
      </c>
      <c r="Q250" s="94">
        <v>18</v>
      </c>
    </row>
    <row r="251" spans="1:19" ht="16.5">
      <c r="A251" s="84">
        <v>768</v>
      </c>
      <c r="B251" s="94">
        <v>10</v>
      </c>
      <c r="C251" s="94">
        <v>10</v>
      </c>
      <c r="D251" s="85" t="s">
        <v>265</v>
      </c>
      <c r="E251" s="86">
        <v>3536252.3871865501</v>
      </c>
      <c r="F251" s="229">
        <v>3607776.0123580857</v>
      </c>
      <c r="G251" s="110">
        <f t="shared" si="19"/>
        <v>71523.625171535648</v>
      </c>
      <c r="H251" s="185">
        <f t="shared" si="20"/>
        <v>2.0225825914094327E-2</v>
      </c>
      <c r="I251" s="86">
        <f t="shared" si="23"/>
        <v>1493.3498256699959</v>
      </c>
      <c r="J251" s="86">
        <f t="shared" si="24"/>
        <v>1528.0711615239668</v>
      </c>
      <c r="K251" s="231">
        <f t="shared" si="21"/>
        <v>34.721335853970913</v>
      </c>
      <c r="L251" s="112">
        <f t="shared" si="22"/>
        <v>8.5758806075056306E-4</v>
      </c>
      <c r="M251" s="112">
        <v>4.212072216433076E-4</v>
      </c>
      <c r="N251" s="110">
        <v>2368</v>
      </c>
      <c r="O251" s="110">
        <v>2361</v>
      </c>
      <c r="P251" s="94">
        <v>10</v>
      </c>
      <c r="Q251" s="94">
        <v>10</v>
      </c>
    </row>
    <row r="252" spans="1:19" ht="16.5">
      <c r="A252" s="84">
        <v>777</v>
      </c>
      <c r="B252" s="94">
        <v>18</v>
      </c>
      <c r="C252" s="94">
        <v>18</v>
      </c>
      <c r="D252" s="85" t="s">
        <v>266</v>
      </c>
      <c r="E252" s="86">
        <v>8552287.1673633624</v>
      </c>
      <c r="F252" s="229">
        <v>8787115.5039904267</v>
      </c>
      <c r="G252" s="110">
        <f t="shared" si="19"/>
        <v>234828.33662706427</v>
      </c>
      <c r="H252" s="185">
        <f t="shared" si="20"/>
        <v>2.7457957389831304E-2</v>
      </c>
      <c r="I252" s="86">
        <f t="shared" si="23"/>
        <v>1192.4549870835697</v>
      </c>
      <c r="J252" s="86">
        <f t="shared" si="24"/>
        <v>1248.5245103709046</v>
      </c>
      <c r="K252" s="231">
        <f t="shared" si="21"/>
        <v>56.06952328733496</v>
      </c>
      <c r="L252" s="112">
        <f t="shared" si="22"/>
        <v>2.0887453430715941E-3</v>
      </c>
      <c r="M252" s="112">
        <v>1.2555935730307491E-3</v>
      </c>
      <c r="N252" s="110">
        <v>7172</v>
      </c>
      <c r="O252" s="110">
        <v>7038</v>
      </c>
      <c r="P252" s="94">
        <v>18</v>
      </c>
      <c r="Q252" s="94">
        <v>18</v>
      </c>
    </row>
    <row r="253" spans="1:19" ht="16.5">
      <c r="A253" s="84">
        <v>778</v>
      </c>
      <c r="B253" s="94">
        <v>11</v>
      </c>
      <c r="C253" s="94">
        <v>11</v>
      </c>
      <c r="D253" s="85" t="s">
        <v>267</v>
      </c>
      <c r="E253" s="86">
        <v>5332479.6030008672</v>
      </c>
      <c r="F253" s="229">
        <v>4624225.2143005598</v>
      </c>
      <c r="G253" s="110">
        <f t="shared" si="19"/>
        <v>-708254.38870030735</v>
      </c>
      <c r="H253" s="185">
        <f t="shared" si="20"/>
        <v>-0.13281895880140551</v>
      </c>
      <c r="I253" s="86">
        <f t="shared" si="23"/>
        <v>794.9432920394853</v>
      </c>
      <c r="J253" s="86">
        <f t="shared" si="24"/>
        <v>697.25953170997582</v>
      </c>
      <c r="K253" s="231">
        <f t="shared" si="21"/>
        <v>-97.683760329509482</v>
      </c>
      <c r="L253" s="112">
        <f t="shared" si="22"/>
        <v>1.099203587035842E-3</v>
      </c>
      <c r="M253" s="112">
        <v>1.1831623438959831E-3</v>
      </c>
      <c r="N253" s="110">
        <v>6708</v>
      </c>
      <c r="O253" s="110">
        <v>6632</v>
      </c>
      <c r="P253" s="94">
        <v>11</v>
      </c>
      <c r="Q253" s="94">
        <v>11</v>
      </c>
    </row>
    <row r="254" spans="1:19" ht="16.5">
      <c r="A254" s="84">
        <v>781</v>
      </c>
      <c r="B254" s="94">
        <v>7</v>
      </c>
      <c r="C254" s="94">
        <v>7</v>
      </c>
      <c r="D254" s="85" t="s">
        <v>268</v>
      </c>
      <c r="E254" s="86">
        <v>4010240.4912575297</v>
      </c>
      <c r="F254" s="229">
        <v>3900830.9563527647</v>
      </c>
      <c r="G254" s="110">
        <f t="shared" si="19"/>
        <v>-109409.53490476497</v>
      </c>
      <c r="H254" s="185">
        <f t="shared" si="20"/>
        <v>-2.728253708057702E-2</v>
      </c>
      <c r="I254" s="86">
        <f t="shared" si="23"/>
        <v>1147.0939620301858</v>
      </c>
      <c r="J254" s="86">
        <f t="shared" si="24"/>
        <v>1137.9320176058241</v>
      </c>
      <c r="K254" s="231">
        <f t="shared" si="21"/>
        <v>-9.1619444243617636</v>
      </c>
      <c r="L254" s="112">
        <f t="shared" si="22"/>
        <v>9.272488213556805E-4</v>
      </c>
      <c r="M254" s="112">
        <v>6.1156220067482361E-4</v>
      </c>
      <c r="N254" s="110">
        <v>3496</v>
      </c>
      <c r="O254" s="110">
        <v>3428</v>
      </c>
      <c r="P254" s="94">
        <v>7</v>
      </c>
      <c r="Q254" s="94">
        <v>7</v>
      </c>
    </row>
    <row r="255" spans="1:19" ht="16.5">
      <c r="A255" s="84">
        <v>783</v>
      </c>
      <c r="B255" s="94">
        <v>4</v>
      </c>
      <c r="C255" s="94">
        <v>4</v>
      </c>
      <c r="D255" s="85" t="s">
        <v>269</v>
      </c>
      <c r="E255" s="86">
        <v>2729055.0495332684</v>
      </c>
      <c r="F255" s="229">
        <v>2835206.4858756959</v>
      </c>
      <c r="G255" s="110">
        <f t="shared" si="19"/>
        <v>106151.43634242751</v>
      </c>
      <c r="H255" s="185">
        <f t="shared" si="20"/>
        <v>3.8896773577572888E-2</v>
      </c>
      <c r="I255" s="86">
        <f t="shared" si="23"/>
        <v>427.95280688933173</v>
      </c>
      <c r="J255" s="86">
        <f t="shared" si="24"/>
        <v>453.19796769112787</v>
      </c>
      <c r="K255" s="231">
        <f t="shared" si="21"/>
        <v>25.245160801796146</v>
      </c>
      <c r="L255" s="112">
        <f t="shared" si="22"/>
        <v>6.7394406518611421E-4</v>
      </c>
      <c r="M255" s="112">
        <v>1.1160831760273326E-3</v>
      </c>
      <c r="N255" s="110">
        <v>6377</v>
      </c>
      <c r="O255" s="110">
        <v>6256</v>
      </c>
      <c r="P255" s="94">
        <v>4</v>
      </c>
      <c r="Q255" s="94">
        <v>4</v>
      </c>
    </row>
    <row r="256" spans="1:19" ht="16.5">
      <c r="A256" s="84">
        <v>785</v>
      </c>
      <c r="B256" s="94">
        <v>17</v>
      </c>
      <c r="C256" s="94">
        <v>17</v>
      </c>
      <c r="D256" s="85" t="s">
        <v>270</v>
      </c>
      <c r="E256" s="86">
        <v>5966082.5282539045</v>
      </c>
      <c r="F256" s="229">
        <v>5803990.7267646426</v>
      </c>
      <c r="G256" s="110">
        <f t="shared" si="19"/>
        <v>-162091.80148926191</v>
      </c>
      <c r="H256" s="185">
        <f t="shared" si="20"/>
        <v>-2.7168883554934894E-2</v>
      </c>
      <c r="I256" s="86">
        <f t="shared" si="23"/>
        <v>2304.3964960424505</v>
      </c>
      <c r="J256" s="86">
        <f t="shared" si="24"/>
        <v>2248.7372052555766</v>
      </c>
      <c r="K256" s="231">
        <f t="shared" si="21"/>
        <v>-55.659290786873953</v>
      </c>
      <c r="L256" s="112">
        <f t="shared" si="22"/>
        <v>1.3796402922272967E-3</v>
      </c>
      <c r="M256" s="112">
        <v>4.6045567092815626E-4</v>
      </c>
      <c r="N256" s="110">
        <v>2589</v>
      </c>
      <c r="O256" s="110">
        <v>2581</v>
      </c>
      <c r="P256" s="94">
        <v>17</v>
      </c>
      <c r="Q256" s="94">
        <v>17</v>
      </c>
    </row>
    <row r="257" spans="1:17" ht="16.5">
      <c r="A257" s="84">
        <v>790</v>
      </c>
      <c r="B257" s="94">
        <v>6</v>
      </c>
      <c r="C257" s="94">
        <v>6</v>
      </c>
      <c r="D257" s="85" t="s">
        <v>271</v>
      </c>
      <c r="E257" s="86">
        <v>16917435.959232971</v>
      </c>
      <c r="F257" s="229">
        <v>17007171.836526651</v>
      </c>
      <c r="G257" s="110">
        <f t="shared" si="19"/>
        <v>89735.877293679863</v>
      </c>
      <c r="H257" s="185">
        <f t="shared" si="20"/>
        <v>5.3043426622049672E-3</v>
      </c>
      <c r="I257" s="86">
        <f t="shared" si="23"/>
        <v>719.43168017150629</v>
      </c>
      <c r="J257" s="86">
        <f t="shared" si="24"/>
        <v>724.81980210222684</v>
      </c>
      <c r="K257" s="231">
        <f t="shared" si="21"/>
        <v>5.3881219307205583</v>
      </c>
      <c r="L257" s="112">
        <f t="shared" si="22"/>
        <v>4.0426976242922174E-3</v>
      </c>
      <c r="M257" s="112">
        <v>4.1860255182713125E-3</v>
      </c>
      <c r="N257" s="110">
        <v>23515</v>
      </c>
      <c r="O257" s="110">
        <v>23464</v>
      </c>
      <c r="P257" s="94">
        <v>6</v>
      </c>
      <c r="Q257" s="94">
        <v>6</v>
      </c>
    </row>
    <row r="258" spans="1:17" ht="16.5">
      <c r="A258" s="84">
        <v>791</v>
      </c>
      <c r="B258" s="94">
        <v>17</v>
      </c>
      <c r="C258" s="94">
        <v>17</v>
      </c>
      <c r="D258" s="85" t="s">
        <v>272</v>
      </c>
      <c r="E258" s="86">
        <v>7797881.4577519586</v>
      </c>
      <c r="F258" s="229">
        <v>7690891.2252475703</v>
      </c>
      <c r="G258" s="110">
        <f t="shared" si="19"/>
        <v>-106990.23250438832</v>
      </c>
      <c r="H258" s="185">
        <f t="shared" si="20"/>
        <v>-1.3720423051318402E-2</v>
      </c>
      <c r="I258" s="86">
        <f t="shared" si="23"/>
        <v>1581.3996061147757</v>
      </c>
      <c r="J258" s="86">
        <f t="shared" si="24"/>
        <v>1557.4911351250648</v>
      </c>
      <c r="K258" s="231">
        <f t="shared" si="21"/>
        <v>-23.90847098971085</v>
      </c>
      <c r="L258" s="112">
        <f t="shared" si="22"/>
        <v>1.828166845367047E-3</v>
      </c>
      <c r="M258" s="112">
        <v>8.8094928440264836E-4</v>
      </c>
      <c r="N258" s="110">
        <v>4931</v>
      </c>
      <c r="O258" s="110">
        <v>4938</v>
      </c>
      <c r="P258" s="94">
        <v>17</v>
      </c>
      <c r="Q258" s="94">
        <v>17</v>
      </c>
    </row>
    <row r="259" spans="1:17" ht="16.5">
      <c r="A259" s="84">
        <v>831</v>
      </c>
      <c r="B259" s="94">
        <v>9</v>
      </c>
      <c r="C259" s="94">
        <v>9</v>
      </c>
      <c r="D259" s="85" t="s">
        <v>273</v>
      </c>
      <c r="E259" s="86">
        <v>2679728.9639341347</v>
      </c>
      <c r="F259" s="229">
        <v>2404312.0820242283</v>
      </c>
      <c r="G259" s="110">
        <f t="shared" si="19"/>
        <v>-275416.8819099064</v>
      </c>
      <c r="H259" s="185">
        <f t="shared" si="20"/>
        <v>-0.1027778874717107</v>
      </c>
      <c r="I259" s="86">
        <f t="shared" si="23"/>
        <v>579.40085706683999</v>
      </c>
      <c r="J259" s="86">
        <f t="shared" si="24"/>
        <v>523.13143647176423</v>
      </c>
      <c r="K259" s="231">
        <f t="shared" si="21"/>
        <v>-56.269420595075758</v>
      </c>
      <c r="L259" s="112">
        <f t="shared" si="22"/>
        <v>5.7151811221080155E-4</v>
      </c>
      <c r="M259" s="112">
        <v>8.199357859689292E-4</v>
      </c>
      <c r="N259" s="110">
        <v>4625</v>
      </c>
      <c r="O259" s="110">
        <v>4596</v>
      </c>
      <c r="P259" s="94">
        <v>9</v>
      </c>
      <c r="Q259" s="94">
        <v>9</v>
      </c>
    </row>
    <row r="260" spans="1:17" ht="16.5">
      <c r="A260" s="84">
        <v>832</v>
      </c>
      <c r="B260" s="94">
        <v>17</v>
      </c>
      <c r="C260" s="94">
        <v>17</v>
      </c>
      <c r="D260" s="85" t="s">
        <v>274</v>
      </c>
      <c r="E260" s="86">
        <v>9301161.4962639026</v>
      </c>
      <c r="F260" s="229">
        <v>8976012.6989690159</v>
      </c>
      <c r="G260" s="110">
        <f t="shared" si="19"/>
        <v>-325148.79729488678</v>
      </c>
      <c r="H260" s="185">
        <f t="shared" si="20"/>
        <v>-3.4957870307433407E-2</v>
      </c>
      <c r="I260" s="86">
        <f t="shared" si="23"/>
        <v>2492.9406315368274</v>
      </c>
      <c r="J260" s="86">
        <f t="shared" si="24"/>
        <v>2454.4743502786482</v>
      </c>
      <c r="K260" s="231">
        <f t="shared" si="21"/>
        <v>-38.466281258179151</v>
      </c>
      <c r="L260" s="112">
        <f t="shared" si="22"/>
        <v>2.1336472379142914E-3</v>
      </c>
      <c r="M260" s="112">
        <v>6.5241626833950693E-4</v>
      </c>
      <c r="N260" s="110">
        <v>3731</v>
      </c>
      <c r="O260" s="110">
        <v>3657</v>
      </c>
      <c r="P260" s="94">
        <v>17</v>
      </c>
      <c r="Q260" s="94">
        <v>17</v>
      </c>
    </row>
    <row r="261" spans="1:17" ht="16.5">
      <c r="A261" s="84">
        <v>833</v>
      </c>
      <c r="B261" s="94">
        <v>2</v>
      </c>
      <c r="C261" s="94">
        <v>2</v>
      </c>
      <c r="D261" s="85" t="s">
        <v>275</v>
      </c>
      <c r="E261" s="86">
        <v>1693899.931653501</v>
      </c>
      <c r="F261" s="229">
        <v>1696072.7596045444</v>
      </c>
      <c r="G261" s="110">
        <f t="shared" si="19"/>
        <v>2172.8279510433786</v>
      </c>
      <c r="H261" s="185">
        <f t="shared" si="20"/>
        <v>1.2827369022456786E-3</v>
      </c>
      <c r="I261" s="86">
        <f t="shared" si="23"/>
        <v>993.48969598445808</v>
      </c>
      <c r="J261" s="86">
        <f t="shared" si="24"/>
        <v>1002.4070683241988</v>
      </c>
      <c r="K261" s="231">
        <f t="shared" si="21"/>
        <v>8.917372339740723</v>
      </c>
      <c r="L261" s="112">
        <f t="shared" si="22"/>
        <v>4.0316575746907795E-4</v>
      </c>
      <c r="M261" s="112">
        <v>3.018562554089269E-4</v>
      </c>
      <c r="N261" s="110">
        <v>1705</v>
      </c>
      <c r="O261" s="110">
        <v>1692</v>
      </c>
      <c r="P261" s="94">
        <v>2</v>
      </c>
      <c r="Q261" s="94">
        <v>2</v>
      </c>
    </row>
    <row r="262" spans="1:17" ht="16.5">
      <c r="A262" s="84">
        <v>834</v>
      </c>
      <c r="B262" s="94">
        <v>5</v>
      </c>
      <c r="C262" s="94">
        <v>5</v>
      </c>
      <c r="D262" s="85" t="s">
        <v>276</v>
      </c>
      <c r="E262" s="86">
        <v>4589332.2535846587</v>
      </c>
      <c r="F262" s="229">
        <v>4540132.0874555865</v>
      </c>
      <c r="G262" s="110">
        <f t="shared" si="19"/>
        <v>-49200.166129072197</v>
      </c>
      <c r="H262" s="185">
        <f t="shared" si="20"/>
        <v>-1.0720550051838735E-2</v>
      </c>
      <c r="I262" s="86">
        <f t="shared" si="23"/>
        <v>785.30668268046861</v>
      </c>
      <c r="J262" s="86">
        <f t="shared" si="24"/>
        <v>778.48629757468905</v>
      </c>
      <c r="K262" s="231">
        <f t="shared" si="21"/>
        <v>-6.8203851057795646</v>
      </c>
      <c r="L262" s="112">
        <f t="shared" si="22"/>
        <v>1.0792141915394473E-3</v>
      </c>
      <c r="M262" s="112">
        <v>1.040440710132897E-3</v>
      </c>
      <c r="N262" s="110">
        <v>5844</v>
      </c>
      <c r="O262" s="110">
        <v>5832</v>
      </c>
      <c r="P262" s="94">
        <v>5</v>
      </c>
      <c r="Q262" s="94">
        <v>5</v>
      </c>
    </row>
    <row r="263" spans="1:17" ht="16.5">
      <c r="A263" s="84">
        <v>837</v>
      </c>
      <c r="B263" s="94">
        <v>6</v>
      </c>
      <c r="C263" s="94">
        <v>6</v>
      </c>
      <c r="D263" s="85" t="s">
        <v>277</v>
      </c>
      <c r="E263" s="86">
        <v>123814452.248669</v>
      </c>
      <c r="F263" s="229">
        <v>131741988.58465904</v>
      </c>
      <c r="G263" s="110">
        <f t="shared" si="19"/>
        <v>7927536.3359900415</v>
      </c>
      <c r="H263" s="185">
        <f t="shared" si="20"/>
        <v>6.4027552454606632E-2</v>
      </c>
      <c r="I263" s="86">
        <f t="shared" si="23"/>
        <v>485.45168495851402</v>
      </c>
      <c r="J263" s="86">
        <f t="shared" si="24"/>
        <v>506.3494065057231</v>
      </c>
      <c r="K263" s="231">
        <f t="shared" si="21"/>
        <v>20.897721547209073</v>
      </c>
      <c r="L263" s="112">
        <f t="shared" si="22"/>
        <v>3.1315790149592806E-2</v>
      </c>
      <c r="M263" s="112">
        <v>4.6416643340599646E-2</v>
      </c>
      <c r="N263" s="110">
        <v>255050</v>
      </c>
      <c r="O263" s="110">
        <v>260180</v>
      </c>
      <c r="P263" s="94">
        <v>6</v>
      </c>
      <c r="Q263" s="94">
        <v>6</v>
      </c>
    </row>
    <row r="264" spans="1:17" ht="16.5">
      <c r="A264" s="84">
        <v>844</v>
      </c>
      <c r="B264" s="94">
        <v>11</v>
      </c>
      <c r="C264" s="94">
        <v>11</v>
      </c>
      <c r="D264" s="85" t="s">
        <v>278</v>
      </c>
      <c r="E264" s="86">
        <v>876011.52298323717</v>
      </c>
      <c r="F264" s="229">
        <v>1002535.4336665401</v>
      </c>
      <c r="G264" s="110">
        <f t="shared" si="19"/>
        <v>126523.91068330291</v>
      </c>
      <c r="H264" s="185">
        <f t="shared" si="20"/>
        <v>0.14443178812583268</v>
      </c>
      <c r="I264" s="86">
        <f t="shared" si="23"/>
        <v>620.40476131957303</v>
      </c>
      <c r="J264" s="86">
        <f t="shared" si="24"/>
        <v>722.28777641681563</v>
      </c>
      <c r="K264" s="231">
        <f t="shared" si="21"/>
        <v>101.88301509724261</v>
      </c>
      <c r="L264" s="112">
        <f t="shared" si="22"/>
        <v>2.3830814758088649E-4</v>
      </c>
      <c r="M264" s="112">
        <v>2.4762203457895425E-4</v>
      </c>
      <c r="N264" s="110">
        <v>1412</v>
      </c>
      <c r="O264" s="110">
        <v>1388</v>
      </c>
      <c r="P264" s="94">
        <v>11</v>
      </c>
      <c r="Q264" s="94">
        <v>11</v>
      </c>
    </row>
    <row r="265" spans="1:17" ht="16.5">
      <c r="A265" s="84">
        <v>845</v>
      </c>
      <c r="B265" s="94">
        <v>19</v>
      </c>
      <c r="C265" s="94">
        <v>19</v>
      </c>
      <c r="D265" s="85" t="s">
        <v>279</v>
      </c>
      <c r="E265" s="86">
        <v>4268427.6634539161</v>
      </c>
      <c r="F265" s="229">
        <v>4199375.0085421074</v>
      </c>
      <c r="G265" s="110">
        <f t="shared" si="19"/>
        <v>-69052.65491180867</v>
      </c>
      <c r="H265" s="185">
        <f t="shared" si="20"/>
        <v>-1.6177538980696422E-2</v>
      </c>
      <c r="I265" s="86">
        <f t="shared" si="23"/>
        <v>1507.745554028229</v>
      </c>
      <c r="J265" s="86">
        <f t="shared" si="24"/>
        <v>1485.9784177431377</v>
      </c>
      <c r="K265" s="231">
        <f t="shared" si="21"/>
        <v>-21.767136285091283</v>
      </c>
      <c r="L265" s="112">
        <f t="shared" si="22"/>
        <v>9.9821437295552332E-4</v>
      </c>
      <c r="M265" s="112">
        <v>5.0416417126810135E-4</v>
      </c>
      <c r="N265" s="110">
        <v>2831</v>
      </c>
      <c r="O265" s="110">
        <v>2826</v>
      </c>
      <c r="P265" s="94">
        <v>19</v>
      </c>
      <c r="Q265" s="94">
        <v>19</v>
      </c>
    </row>
    <row r="266" spans="1:17" ht="16.5">
      <c r="A266" s="84">
        <v>846</v>
      </c>
      <c r="B266" s="94">
        <v>14</v>
      </c>
      <c r="C266" s="94">
        <v>14</v>
      </c>
      <c r="D266" s="85" t="s">
        <v>280</v>
      </c>
      <c r="E266" s="86">
        <v>6154124.3795807734</v>
      </c>
      <c r="F266" s="229">
        <v>5982992.8059988506</v>
      </c>
      <c r="G266" s="110">
        <f t="shared" si="19"/>
        <v>-171131.5735819228</v>
      </c>
      <c r="H266" s="185">
        <f t="shared" si="20"/>
        <v>-2.7807623477636066E-2</v>
      </c>
      <c r="I266" s="86">
        <f t="shared" si="23"/>
        <v>1293.4267296302592</v>
      </c>
      <c r="J266" s="86">
        <f t="shared" si="24"/>
        <v>1283.3532402399937</v>
      </c>
      <c r="K266" s="231">
        <f t="shared" si="21"/>
        <v>-10.073489390265422</v>
      </c>
      <c r="L266" s="112">
        <f t="shared" si="22"/>
        <v>1.4221900640188241E-3</v>
      </c>
      <c r="M266" s="112">
        <v>8.3171032075438371E-4</v>
      </c>
      <c r="N266" s="110">
        <v>4758</v>
      </c>
      <c r="O266" s="110">
        <v>4662</v>
      </c>
      <c r="P266" s="94">
        <v>14</v>
      </c>
      <c r="Q266" s="94">
        <v>14</v>
      </c>
    </row>
    <row r="267" spans="1:17" ht="16.5">
      <c r="A267" s="84">
        <v>848</v>
      </c>
      <c r="B267" s="94">
        <v>12</v>
      </c>
      <c r="C267" s="94">
        <v>12</v>
      </c>
      <c r="D267" s="85" t="s">
        <v>281</v>
      </c>
      <c r="E267" s="86">
        <v>6265859.139731897</v>
      </c>
      <c r="F267" s="229">
        <v>6017912.9911324568</v>
      </c>
      <c r="G267" s="110">
        <f t="shared" ref="G267:G302" si="25">F267-E267</f>
        <v>-247946.14859944023</v>
      </c>
      <c r="H267" s="185">
        <f t="shared" ref="H267:H302" si="26">G267/E267</f>
        <v>-3.9570973919156649E-2</v>
      </c>
      <c r="I267" s="86">
        <f t="shared" si="23"/>
        <v>1541.037663485464</v>
      </c>
      <c r="J267" s="86">
        <f t="shared" si="24"/>
        <v>1513.5596054156078</v>
      </c>
      <c r="K267" s="231">
        <f t="shared" ref="K267:K302" si="27">J267-I267</f>
        <v>-27.478058069856161</v>
      </c>
      <c r="L267" s="112">
        <f t="shared" ref="L267:L302" si="28">F267/$F$10</f>
        <v>1.4304907827295198E-3</v>
      </c>
      <c r="M267" s="112">
        <v>7.0932651980253753E-4</v>
      </c>
      <c r="N267" s="110">
        <v>4066</v>
      </c>
      <c r="O267" s="110">
        <v>3976</v>
      </c>
      <c r="P267" s="94">
        <v>12</v>
      </c>
      <c r="Q267" s="94">
        <v>12</v>
      </c>
    </row>
    <row r="268" spans="1:17" ht="16.5">
      <c r="A268" s="84">
        <v>849</v>
      </c>
      <c r="B268" s="94">
        <v>16</v>
      </c>
      <c r="C268" s="94">
        <v>16</v>
      </c>
      <c r="D268" s="85" t="s">
        <v>282</v>
      </c>
      <c r="E268" s="86">
        <v>5411481.3539959192</v>
      </c>
      <c r="F268" s="229">
        <v>5426863.7980657713</v>
      </c>
      <c r="G268" s="110">
        <f t="shared" si="25"/>
        <v>15382.444069852121</v>
      </c>
      <c r="H268" s="185">
        <f t="shared" si="26"/>
        <v>2.842556975363778E-3</v>
      </c>
      <c r="I268" s="86">
        <f t="shared" ref="I268:I302" si="29">E268/N268</f>
        <v>1899.4318546844224</v>
      </c>
      <c r="J268" s="86">
        <f t="shared" ref="J268:J302" si="30">F268/O268</f>
        <v>1938.8580914847344</v>
      </c>
      <c r="K268" s="231">
        <f t="shared" si="27"/>
        <v>39.426236800311926</v>
      </c>
      <c r="L268" s="112">
        <f t="shared" si="28"/>
        <v>1.2899951617281087E-3</v>
      </c>
      <c r="M268" s="112">
        <v>4.9934731612859718E-4</v>
      </c>
      <c r="N268" s="110">
        <v>2849</v>
      </c>
      <c r="O268" s="110">
        <v>2799</v>
      </c>
      <c r="P268" s="94">
        <v>16</v>
      </c>
      <c r="Q268" s="94">
        <v>16</v>
      </c>
    </row>
    <row r="269" spans="1:17" ht="16.5">
      <c r="A269" s="84">
        <v>850</v>
      </c>
      <c r="B269" s="94">
        <v>13</v>
      </c>
      <c r="C269" s="94">
        <v>13</v>
      </c>
      <c r="D269" s="85" t="s">
        <v>283</v>
      </c>
      <c r="E269" s="86">
        <v>2695959.0289699514</v>
      </c>
      <c r="F269" s="229">
        <v>2737073.067345853</v>
      </c>
      <c r="G269" s="110">
        <f t="shared" si="25"/>
        <v>41114.038375901524</v>
      </c>
      <c r="H269" s="185">
        <f t="shared" si="26"/>
        <v>1.5250245991909609E-2</v>
      </c>
      <c r="I269" s="86">
        <f t="shared" si="29"/>
        <v>1138.4962115582566</v>
      </c>
      <c r="J269" s="86">
        <f t="shared" si="30"/>
        <v>1165.2077766478726</v>
      </c>
      <c r="K269" s="231">
        <f t="shared" si="27"/>
        <v>26.711565089615988</v>
      </c>
      <c r="L269" s="112">
        <f t="shared" si="28"/>
        <v>6.5061721568005946E-4</v>
      </c>
      <c r="M269" s="112">
        <v>4.1906639713686132E-4</v>
      </c>
      <c r="N269" s="110">
        <v>2368</v>
      </c>
      <c r="O269" s="110">
        <v>2349</v>
      </c>
      <c r="P269" s="94">
        <v>13</v>
      </c>
      <c r="Q269" s="94">
        <v>13</v>
      </c>
    </row>
    <row r="270" spans="1:17" ht="16.5">
      <c r="A270" s="84">
        <v>851</v>
      </c>
      <c r="B270" s="94">
        <v>19</v>
      </c>
      <c r="C270" s="94">
        <v>19</v>
      </c>
      <c r="D270" s="85" t="s">
        <v>284</v>
      </c>
      <c r="E270" s="86">
        <v>11416869.832640795</v>
      </c>
      <c r="F270" s="229">
        <v>9492406.1404577121</v>
      </c>
      <c r="G270" s="110">
        <f t="shared" si="25"/>
        <v>-1924463.6921830829</v>
      </c>
      <c r="H270" s="185">
        <f t="shared" si="26"/>
        <v>-0.16856316314311015</v>
      </c>
      <c r="I270" s="86">
        <f t="shared" si="29"/>
        <v>543.19487261589086</v>
      </c>
      <c r="J270" s="86">
        <f t="shared" si="30"/>
        <v>452.90358034532716</v>
      </c>
      <c r="K270" s="231">
        <f t="shared" si="27"/>
        <v>-90.291292270563702</v>
      </c>
      <c r="L270" s="112">
        <f t="shared" si="28"/>
        <v>2.2563967790592103E-3</v>
      </c>
      <c r="M270" s="112">
        <v>3.7391284025506495E-3</v>
      </c>
      <c r="N270" s="110">
        <v>21018</v>
      </c>
      <c r="O270" s="110">
        <v>20959</v>
      </c>
      <c r="P270" s="94">
        <v>19</v>
      </c>
      <c r="Q270" s="94">
        <v>19</v>
      </c>
    </row>
    <row r="271" spans="1:17" ht="16.5">
      <c r="A271" s="84">
        <v>853</v>
      </c>
      <c r="B271" s="94">
        <v>2</v>
      </c>
      <c r="C271" s="94">
        <v>2</v>
      </c>
      <c r="D271" s="85" t="s">
        <v>285</v>
      </c>
      <c r="E271" s="86">
        <v>105914981.56709287</v>
      </c>
      <c r="F271" s="229">
        <v>116119032.81531578</v>
      </c>
      <c r="G271" s="110">
        <f t="shared" si="25"/>
        <v>10204051.248222917</v>
      </c>
      <c r="H271" s="185">
        <f t="shared" si="26"/>
        <v>9.6341906472967309E-2</v>
      </c>
      <c r="I271" s="86">
        <f t="shared" si="29"/>
        <v>524.68744429188541</v>
      </c>
      <c r="J271" s="86">
        <f t="shared" si="30"/>
        <v>563.48494375932694</v>
      </c>
      <c r="K271" s="231">
        <f t="shared" si="27"/>
        <v>38.797499467441526</v>
      </c>
      <c r="L271" s="112">
        <f t="shared" si="28"/>
        <v>2.7602128243884375E-2</v>
      </c>
      <c r="M271" s="112">
        <v>3.6763844043075533E-2</v>
      </c>
      <c r="N271" s="110">
        <v>201863</v>
      </c>
      <c r="O271" s="110">
        <v>206073</v>
      </c>
      <c r="P271" s="94">
        <v>2</v>
      </c>
      <c r="Q271" s="94">
        <v>2</v>
      </c>
    </row>
    <row r="272" spans="1:17" ht="16.5">
      <c r="A272" s="84">
        <v>854</v>
      </c>
      <c r="B272" s="94">
        <v>19</v>
      </c>
      <c r="C272" s="94">
        <v>19</v>
      </c>
      <c r="D272" s="85" t="s">
        <v>286</v>
      </c>
      <c r="E272" s="86">
        <v>3001905.5767107485</v>
      </c>
      <c r="F272" s="229">
        <v>2933780.5189812249</v>
      </c>
      <c r="G272" s="110">
        <f t="shared" si="25"/>
        <v>-68125.057729523629</v>
      </c>
      <c r="H272" s="185">
        <f t="shared" si="26"/>
        <v>-2.2693937563542453E-2</v>
      </c>
      <c r="I272" s="86">
        <f t="shared" si="29"/>
        <v>922.8114284385947</v>
      </c>
      <c r="J272" s="86">
        <f t="shared" si="30"/>
        <v>919.39220275187245</v>
      </c>
      <c r="K272" s="231">
        <f t="shared" si="27"/>
        <v>-3.4192256867222568</v>
      </c>
      <c r="L272" s="112">
        <f t="shared" si="28"/>
        <v>6.973756511830726E-4</v>
      </c>
      <c r="M272" s="112">
        <v>5.692809166725093E-4</v>
      </c>
      <c r="N272" s="110">
        <v>3253</v>
      </c>
      <c r="O272" s="110">
        <v>3191</v>
      </c>
      <c r="P272" s="94">
        <v>19</v>
      </c>
      <c r="Q272" s="94">
        <v>19</v>
      </c>
    </row>
    <row r="273" spans="1:19" ht="16.5">
      <c r="A273" s="84">
        <v>857</v>
      </c>
      <c r="B273" s="94">
        <v>11</v>
      </c>
      <c r="C273" s="94">
        <v>11</v>
      </c>
      <c r="D273" s="85" t="s">
        <v>287</v>
      </c>
      <c r="E273" s="86">
        <v>200333.6402665301</v>
      </c>
      <c r="F273" s="229">
        <v>4855.5173662904417</v>
      </c>
      <c r="G273" s="110">
        <f t="shared" si="25"/>
        <v>-195478.12290023966</v>
      </c>
      <c r="H273" s="185">
        <f t="shared" si="26"/>
        <v>-0.97576284562178117</v>
      </c>
      <c r="I273" s="86">
        <f t="shared" si="29"/>
        <v>86.612036431703459</v>
      </c>
      <c r="J273" s="86">
        <f t="shared" si="30"/>
        <v>2.1010460260884645</v>
      </c>
      <c r="K273" s="231">
        <f t="shared" si="27"/>
        <v>-84.51099040561499</v>
      </c>
      <c r="L273" s="112">
        <f t="shared" si="28"/>
        <v>1.1541829946854263E-6</v>
      </c>
      <c r="M273" s="112">
        <v>4.1228711953311469E-4</v>
      </c>
      <c r="N273" s="110">
        <v>2313</v>
      </c>
      <c r="O273" s="110">
        <v>2311</v>
      </c>
      <c r="P273" s="94">
        <v>11</v>
      </c>
      <c r="Q273" s="94">
        <v>11</v>
      </c>
    </row>
    <row r="274" spans="1:19" ht="16.5">
      <c r="A274" s="84">
        <v>858</v>
      </c>
      <c r="B274" s="94">
        <v>1</v>
      </c>
      <c r="C274" s="95">
        <v>35</v>
      </c>
      <c r="D274" s="85" t="s">
        <v>288</v>
      </c>
      <c r="E274" s="86">
        <v>31635062.67340567</v>
      </c>
      <c r="F274" s="229">
        <v>31070159.331239976</v>
      </c>
      <c r="G274" s="110">
        <f t="shared" si="25"/>
        <v>-564903.34216569364</v>
      </c>
      <c r="H274" s="185">
        <f t="shared" si="26"/>
        <v>-1.7856874443324091E-2</v>
      </c>
      <c r="I274" s="86">
        <f t="shared" si="29"/>
        <v>765.27801716110287</v>
      </c>
      <c r="J274" s="86">
        <f t="shared" si="30"/>
        <v>735.82378522770819</v>
      </c>
      <c r="K274" s="231">
        <f t="shared" si="27"/>
        <v>-29.454231933394681</v>
      </c>
      <c r="L274" s="112">
        <f t="shared" si="28"/>
        <v>7.3855465518973141E-3</v>
      </c>
      <c r="M274" s="112">
        <v>7.5330262320578833E-3</v>
      </c>
      <c r="N274" s="110">
        <v>41338</v>
      </c>
      <c r="O274" s="110">
        <v>42225</v>
      </c>
      <c r="P274" s="94">
        <v>1</v>
      </c>
      <c r="Q274" s="95">
        <v>35</v>
      </c>
      <c r="R274" s="207"/>
      <c r="S274" s="207"/>
    </row>
    <row r="275" spans="1:19" ht="16.5">
      <c r="A275" s="84">
        <v>859</v>
      </c>
      <c r="B275" s="94">
        <v>17</v>
      </c>
      <c r="C275" s="94">
        <v>17</v>
      </c>
      <c r="D275" s="85" t="s">
        <v>289</v>
      </c>
      <c r="E275" s="86">
        <v>11573239.091857674</v>
      </c>
      <c r="F275" s="229">
        <v>11376572.421465585</v>
      </c>
      <c r="G275" s="110">
        <f t="shared" si="25"/>
        <v>-196666.67039208859</v>
      </c>
      <c r="H275" s="185">
        <f t="shared" si="26"/>
        <v>-1.6993226255081258E-2</v>
      </c>
      <c r="I275" s="86">
        <f t="shared" si="29"/>
        <v>1773.6764891735897</v>
      </c>
      <c r="J275" s="86">
        <f t="shared" si="30"/>
        <v>1749.9726844278703</v>
      </c>
      <c r="K275" s="231">
        <f t="shared" si="27"/>
        <v>-23.703804745719481</v>
      </c>
      <c r="L275" s="112">
        <f t="shared" si="28"/>
        <v>2.7042733937731626E-3</v>
      </c>
      <c r="M275" s="112">
        <v>1.1597916763672778E-3</v>
      </c>
      <c r="N275" s="110">
        <v>6525</v>
      </c>
      <c r="O275" s="110">
        <v>6501</v>
      </c>
      <c r="P275" s="94">
        <v>17</v>
      </c>
      <c r="Q275" s="94">
        <v>17</v>
      </c>
      <c r="R275" s="207"/>
    </row>
    <row r="276" spans="1:19" ht="16.5">
      <c r="A276" s="84">
        <v>886</v>
      </c>
      <c r="B276" s="94">
        <v>4</v>
      </c>
      <c r="C276" s="94">
        <v>4</v>
      </c>
      <c r="D276" s="85" t="s">
        <v>290</v>
      </c>
      <c r="E276" s="86">
        <v>8612687.7411214896</v>
      </c>
      <c r="F276" s="229">
        <v>9303650.6189734582</v>
      </c>
      <c r="G276" s="110">
        <f t="shared" si="25"/>
        <v>690962.87785196863</v>
      </c>
      <c r="H276" s="185">
        <f t="shared" si="26"/>
        <v>8.0226161521327347E-2</v>
      </c>
      <c r="I276" s="86">
        <f t="shared" si="29"/>
        <v>687.20080915355379</v>
      </c>
      <c r="J276" s="86">
        <f t="shared" si="30"/>
        <v>751.38512509880945</v>
      </c>
      <c r="K276" s="231">
        <f t="shared" si="27"/>
        <v>64.184315945255662</v>
      </c>
      <c r="L276" s="112">
        <f t="shared" si="28"/>
        <v>2.2115285607798166E-3</v>
      </c>
      <c r="M276" s="112">
        <v>2.2089740865681639E-3</v>
      </c>
      <c r="N276" s="110">
        <v>12533</v>
      </c>
      <c r="O276" s="110">
        <v>12382</v>
      </c>
      <c r="P276" s="94">
        <v>4</v>
      </c>
      <c r="Q276" s="94">
        <v>4</v>
      </c>
      <c r="R276" s="207"/>
    </row>
    <row r="277" spans="1:19" ht="16.5">
      <c r="A277" s="84">
        <v>887</v>
      </c>
      <c r="B277" s="94">
        <v>6</v>
      </c>
      <c r="C277" s="94">
        <v>6</v>
      </c>
      <c r="D277" s="85" t="s">
        <v>291</v>
      </c>
      <c r="E277" s="86">
        <v>3175191.8818341205</v>
      </c>
      <c r="F277" s="229">
        <v>3068798.5215447573</v>
      </c>
      <c r="G277" s="110">
        <f t="shared" si="25"/>
        <v>-106393.36028936319</v>
      </c>
      <c r="H277" s="185">
        <f t="shared" si="26"/>
        <v>-3.3507694731162531E-2</v>
      </c>
      <c r="I277" s="86">
        <f t="shared" si="29"/>
        <v>695.09454506000884</v>
      </c>
      <c r="J277" s="86">
        <f t="shared" si="30"/>
        <v>683.01769898614668</v>
      </c>
      <c r="K277" s="231">
        <f t="shared" si="27"/>
        <v>-12.076846073862157</v>
      </c>
      <c r="L277" s="112">
        <f t="shared" si="28"/>
        <v>7.2947016774625381E-4</v>
      </c>
      <c r="M277" s="112">
        <v>8.0156037562193177E-4</v>
      </c>
      <c r="N277" s="110">
        <v>4568</v>
      </c>
      <c r="O277" s="110">
        <v>4493</v>
      </c>
      <c r="P277" s="94">
        <v>6</v>
      </c>
      <c r="Q277" s="94">
        <v>6</v>
      </c>
      <c r="R277" s="207"/>
    </row>
    <row r="278" spans="1:19" ht="16.5">
      <c r="A278" s="84">
        <v>889</v>
      </c>
      <c r="B278" s="94">
        <v>17</v>
      </c>
      <c r="C278" s="94">
        <v>17</v>
      </c>
      <c r="D278" s="85" t="s">
        <v>292</v>
      </c>
      <c r="E278" s="86">
        <v>5867544.1363286776</v>
      </c>
      <c r="F278" s="229">
        <v>6111099.2880322728</v>
      </c>
      <c r="G278" s="110">
        <f t="shared" si="25"/>
        <v>243555.15170359518</v>
      </c>
      <c r="H278" s="185">
        <f t="shared" si="26"/>
        <v>4.1508874248705294E-2</v>
      </c>
      <c r="I278" s="86">
        <f t="shared" si="29"/>
        <v>2355.4974453346758</v>
      </c>
      <c r="J278" s="86">
        <f t="shared" si="30"/>
        <v>2478.1424525678317</v>
      </c>
      <c r="K278" s="231">
        <f t="shared" si="27"/>
        <v>122.64500723315587</v>
      </c>
      <c r="L278" s="112">
        <f t="shared" si="28"/>
        <v>1.4526416744071343E-3</v>
      </c>
      <c r="M278" s="112">
        <v>4.3993943607471261E-4</v>
      </c>
      <c r="N278" s="110">
        <v>2491</v>
      </c>
      <c r="O278" s="110">
        <v>2466</v>
      </c>
      <c r="P278" s="94">
        <v>17</v>
      </c>
      <c r="Q278" s="94">
        <v>17</v>
      </c>
      <c r="R278" s="207"/>
    </row>
    <row r="279" spans="1:19" ht="16.5">
      <c r="A279" s="84">
        <v>890</v>
      </c>
      <c r="B279" s="94">
        <v>19</v>
      </c>
      <c r="C279" s="94">
        <v>19</v>
      </c>
      <c r="D279" s="85" t="s">
        <v>293</v>
      </c>
      <c r="E279" s="86">
        <v>3138243.2565431581</v>
      </c>
      <c r="F279" s="229">
        <v>3126982.688744422</v>
      </c>
      <c r="G279" s="110">
        <f t="shared" si="25"/>
        <v>-11260.56779873604</v>
      </c>
      <c r="H279" s="185">
        <f t="shared" si="26"/>
        <v>-3.5881755741075964E-3</v>
      </c>
      <c r="I279" s="86">
        <f t="shared" si="29"/>
        <v>2755.2618582468463</v>
      </c>
      <c r="J279" s="86">
        <f t="shared" si="30"/>
        <v>2750.2046514902568</v>
      </c>
      <c r="K279" s="231">
        <f t="shared" si="27"/>
        <v>-5.057206756589494</v>
      </c>
      <c r="L279" s="112">
        <f t="shared" si="28"/>
        <v>7.4330086204219296E-4</v>
      </c>
      <c r="M279" s="112">
        <v>2.02843121985786E-4</v>
      </c>
      <c r="N279" s="110">
        <v>1139</v>
      </c>
      <c r="O279" s="110">
        <v>1137</v>
      </c>
      <c r="P279" s="94">
        <v>19</v>
      </c>
      <c r="Q279" s="94">
        <v>19</v>
      </c>
      <c r="R279" s="207"/>
    </row>
    <row r="280" spans="1:19" ht="16.5">
      <c r="A280" s="84">
        <v>892</v>
      </c>
      <c r="B280" s="94">
        <v>13</v>
      </c>
      <c r="C280" s="94">
        <v>13</v>
      </c>
      <c r="D280" s="85" t="s">
        <v>294</v>
      </c>
      <c r="E280" s="86">
        <v>6975054.4046291495</v>
      </c>
      <c r="F280" s="229">
        <v>7200182.0970381461</v>
      </c>
      <c r="G280" s="110">
        <f t="shared" si="25"/>
        <v>225127.69240899663</v>
      </c>
      <c r="H280" s="185">
        <f t="shared" si="26"/>
        <v>3.2276119919521437E-2</v>
      </c>
      <c r="I280" s="86">
        <f t="shared" si="29"/>
        <v>1929.4756306028075</v>
      </c>
      <c r="J280" s="86">
        <f t="shared" si="30"/>
        <v>1968.8767014050168</v>
      </c>
      <c r="K280" s="231">
        <f t="shared" si="27"/>
        <v>39.401070802209233</v>
      </c>
      <c r="L280" s="112">
        <f t="shared" si="28"/>
        <v>1.7115226057545488E-3</v>
      </c>
      <c r="M280" s="112">
        <v>6.5241626833950693E-4</v>
      </c>
      <c r="N280" s="110">
        <v>3615</v>
      </c>
      <c r="O280" s="110">
        <v>3657</v>
      </c>
      <c r="P280" s="94">
        <v>13</v>
      </c>
      <c r="Q280" s="94">
        <v>13</v>
      </c>
      <c r="R280" s="207"/>
    </row>
    <row r="281" spans="1:19" ht="16.5">
      <c r="A281" s="84">
        <v>893</v>
      </c>
      <c r="B281" s="94">
        <v>15</v>
      </c>
      <c r="C281" s="94">
        <v>15</v>
      </c>
      <c r="D281" s="85" t="s">
        <v>295</v>
      </c>
      <c r="E281" s="86">
        <v>10190872.072954573</v>
      </c>
      <c r="F281" s="229">
        <v>10122515.012227908</v>
      </c>
      <c r="G281" s="110">
        <f t="shared" si="25"/>
        <v>-68357.06072666496</v>
      </c>
      <c r="H281" s="185">
        <f t="shared" si="26"/>
        <v>-6.7076752840492327E-3</v>
      </c>
      <c r="I281" s="86">
        <f t="shared" si="29"/>
        <v>1358.7829430606098</v>
      </c>
      <c r="J281" s="86">
        <f t="shared" si="30"/>
        <v>1360.7359876633832</v>
      </c>
      <c r="K281" s="231">
        <f t="shared" si="27"/>
        <v>1.9530446027733888</v>
      </c>
      <c r="L281" s="112">
        <f t="shared" si="28"/>
        <v>2.4061770989992869E-3</v>
      </c>
      <c r="M281" s="112">
        <v>1.3271327919544961E-3</v>
      </c>
      <c r="N281" s="110">
        <v>7500</v>
      </c>
      <c r="O281" s="110">
        <v>7439</v>
      </c>
      <c r="P281" s="94">
        <v>15</v>
      </c>
      <c r="Q281" s="94">
        <v>15</v>
      </c>
      <c r="R281" s="207"/>
      <c r="S281" s="207"/>
    </row>
    <row r="282" spans="1:19" ht="16.5">
      <c r="A282" s="84">
        <v>895</v>
      </c>
      <c r="B282" s="94">
        <v>2</v>
      </c>
      <c r="C282" s="94">
        <v>2</v>
      </c>
      <c r="D282" s="85" t="s">
        <v>296</v>
      </c>
      <c r="E282" s="86">
        <v>6502457.7228327123</v>
      </c>
      <c r="F282" s="229">
        <v>5282617.5964688677</v>
      </c>
      <c r="G282" s="110">
        <f t="shared" si="25"/>
        <v>-1219840.1263638446</v>
      </c>
      <c r="H282" s="185">
        <f t="shared" si="26"/>
        <v>-0.1875967793040009</v>
      </c>
      <c r="I282" s="86">
        <f t="shared" si="29"/>
        <v>435.2964066697491</v>
      </c>
      <c r="J282" s="86">
        <f t="shared" si="30"/>
        <v>356.59630055817928</v>
      </c>
      <c r="K282" s="231">
        <f t="shared" si="27"/>
        <v>-78.700106111569823</v>
      </c>
      <c r="L282" s="112">
        <f t="shared" si="28"/>
        <v>1.2557070518580979E-3</v>
      </c>
      <c r="M282" s="112">
        <v>2.6428478532079451E-3</v>
      </c>
      <c r="N282" s="110">
        <v>14938</v>
      </c>
      <c r="O282" s="110">
        <v>14814</v>
      </c>
      <c r="P282" s="94">
        <v>2</v>
      </c>
      <c r="Q282" s="94">
        <v>2</v>
      </c>
      <c r="R282" s="207"/>
    </row>
    <row r="283" spans="1:19" ht="16.5">
      <c r="A283" s="84">
        <v>905</v>
      </c>
      <c r="B283" s="94">
        <v>15</v>
      </c>
      <c r="C283" s="94">
        <v>15</v>
      </c>
      <c r="D283" s="85" t="s">
        <v>297</v>
      </c>
      <c r="E283" s="86">
        <v>56378276.459028415</v>
      </c>
      <c r="F283" s="229">
        <v>61410283.805918209</v>
      </c>
      <c r="G283" s="110">
        <f t="shared" si="25"/>
        <v>5032007.3468897939</v>
      </c>
      <c r="H283" s="185">
        <f t="shared" si="26"/>
        <v>8.9254366449933717E-2</v>
      </c>
      <c r="I283" s="86">
        <f t="shared" si="29"/>
        <v>817.5978371574397</v>
      </c>
      <c r="J283" s="86">
        <f t="shared" si="30"/>
        <v>872.78867278631924</v>
      </c>
      <c r="K283" s="231">
        <f t="shared" si="27"/>
        <v>55.19083562887954</v>
      </c>
      <c r="L283" s="112">
        <f t="shared" si="28"/>
        <v>1.4597559831558613E-2</v>
      </c>
      <c r="M283" s="112">
        <v>1.2552546091505619E-2</v>
      </c>
      <c r="N283" s="110">
        <v>68956</v>
      </c>
      <c r="O283" s="110">
        <v>70361</v>
      </c>
      <c r="P283" s="94">
        <v>15</v>
      </c>
      <c r="Q283" s="94">
        <v>15</v>
      </c>
      <c r="R283" s="207"/>
    </row>
    <row r="284" spans="1:19" ht="16.5">
      <c r="A284" s="84">
        <v>908</v>
      </c>
      <c r="B284" s="94">
        <v>6</v>
      </c>
      <c r="C284" s="94">
        <v>6</v>
      </c>
      <c r="D284" s="85" t="s">
        <v>298</v>
      </c>
      <c r="E284" s="86">
        <v>10943658.757978937</v>
      </c>
      <c r="F284" s="229">
        <v>11847234.835436568</v>
      </c>
      <c r="G284" s="110">
        <f t="shared" si="25"/>
        <v>903576.07745763101</v>
      </c>
      <c r="H284" s="185">
        <f t="shared" si="26"/>
        <v>8.2566178043411736E-2</v>
      </c>
      <c r="I284" s="86">
        <f t="shared" si="29"/>
        <v>528.83245182076621</v>
      </c>
      <c r="J284" s="86">
        <f t="shared" si="30"/>
        <v>568.2944709280265</v>
      </c>
      <c r="K284" s="231">
        <f t="shared" si="27"/>
        <v>39.462019107260289</v>
      </c>
      <c r="L284" s="112">
        <f t="shared" si="28"/>
        <v>2.8161524199330303E-3</v>
      </c>
      <c r="M284" s="112">
        <v>3.7191473738238177E-3</v>
      </c>
      <c r="N284" s="110">
        <v>20694</v>
      </c>
      <c r="O284" s="110">
        <v>20847</v>
      </c>
      <c r="P284" s="94">
        <v>6</v>
      </c>
      <c r="Q284" s="94">
        <v>6</v>
      </c>
      <c r="R284" s="207"/>
    </row>
    <row r="285" spans="1:19" ht="16.5">
      <c r="A285" s="84">
        <v>915</v>
      </c>
      <c r="B285" s="94">
        <v>11</v>
      </c>
      <c r="C285" s="94">
        <v>11</v>
      </c>
      <c r="D285" s="85" t="s">
        <v>299</v>
      </c>
      <c r="E285" s="86">
        <v>6655942.8862309027</v>
      </c>
      <c r="F285" s="229">
        <v>7632502.6049364749</v>
      </c>
      <c r="G285" s="110">
        <f t="shared" si="25"/>
        <v>976559.71870557219</v>
      </c>
      <c r="H285" s="185">
        <f t="shared" si="26"/>
        <v>0.14671996671212034</v>
      </c>
      <c r="I285" s="86">
        <f t="shared" si="29"/>
        <v>337.40269104429984</v>
      </c>
      <c r="J285" s="86">
        <f t="shared" si="30"/>
        <v>388.04731328163479</v>
      </c>
      <c r="K285" s="231">
        <f t="shared" si="27"/>
        <v>50.644622237334943</v>
      </c>
      <c r="L285" s="112">
        <f t="shared" si="28"/>
        <v>1.8142875514499711E-3</v>
      </c>
      <c r="M285" s="112">
        <v>3.5089897681076735E-3</v>
      </c>
      <c r="N285" s="110">
        <v>19727</v>
      </c>
      <c r="O285" s="110">
        <v>19669</v>
      </c>
      <c r="P285" s="94">
        <v>11</v>
      </c>
      <c r="Q285" s="94">
        <v>11</v>
      </c>
      <c r="R285" s="207"/>
    </row>
    <row r="286" spans="1:19" ht="16.5">
      <c r="A286" s="84">
        <v>918</v>
      </c>
      <c r="B286" s="94">
        <v>2</v>
      </c>
      <c r="C286" s="94">
        <v>2</v>
      </c>
      <c r="D286" s="85" t="s">
        <v>300</v>
      </c>
      <c r="E286" s="86">
        <v>1352448.9492860679</v>
      </c>
      <c r="F286" s="229">
        <v>1645400.9669559058</v>
      </c>
      <c r="G286" s="110">
        <f t="shared" si="25"/>
        <v>292952.01766983792</v>
      </c>
      <c r="H286" s="185">
        <f t="shared" si="26"/>
        <v>0.21660855873671367</v>
      </c>
      <c r="I286" s="86">
        <f t="shared" si="29"/>
        <v>602.4271489024801</v>
      </c>
      <c r="J286" s="86">
        <f t="shared" si="30"/>
        <v>732.59170389844428</v>
      </c>
      <c r="K286" s="231">
        <f t="shared" si="27"/>
        <v>130.16455499596418</v>
      </c>
      <c r="L286" s="112">
        <f t="shared" si="28"/>
        <v>3.9112079563013676E-4</v>
      </c>
      <c r="M286" s="112">
        <v>4.00690986789864E-4</v>
      </c>
      <c r="N286" s="110">
        <v>2245</v>
      </c>
      <c r="O286" s="110">
        <v>2246</v>
      </c>
      <c r="P286" s="94">
        <v>2</v>
      </c>
      <c r="Q286" s="94">
        <v>2</v>
      </c>
      <c r="R286" s="207"/>
    </row>
    <row r="287" spans="1:19" ht="16.5">
      <c r="A287" s="84">
        <v>921</v>
      </c>
      <c r="B287" s="94">
        <v>11</v>
      </c>
      <c r="C287" s="94">
        <v>11</v>
      </c>
      <c r="D287" s="85" t="s">
        <v>301</v>
      </c>
      <c r="E287" s="86">
        <v>2956354.916064539</v>
      </c>
      <c r="F287" s="229">
        <v>2942826.8507930706</v>
      </c>
      <c r="G287" s="110">
        <f t="shared" si="25"/>
        <v>-13528.065271468367</v>
      </c>
      <c r="H287" s="185">
        <f t="shared" si="26"/>
        <v>-4.575927334691178E-3</v>
      </c>
      <c r="I287" s="86">
        <f t="shared" si="29"/>
        <v>1560.0817499021314</v>
      </c>
      <c r="J287" s="86">
        <f t="shared" si="30"/>
        <v>1589.8578340319127</v>
      </c>
      <c r="K287" s="231">
        <f t="shared" si="27"/>
        <v>29.776084129781339</v>
      </c>
      <c r="L287" s="112">
        <f t="shared" si="28"/>
        <v>6.9952601365814104E-4</v>
      </c>
      <c r="M287" s="112">
        <v>3.3022218011934026E-4</v>
      </c>
      <c r="N287" s="110">
        <v>1895</v>
      </c>
      <c r="O287" s="110">
        <v>1851</v>
      </c>
      <c r="P287" s="94">
        <v>11</v>
      </c>
      <c r="Q287" s="94">
        <v>11</v>
      </c>
      <c r="R287" s="207"/>
    </row>
    <row r="288" spans="1:19" ht="16.5">
      <c r="A288" s="84">
        <v>922</v>
      </c>
      <c r="B288" s="94">
        <v>6</v>
      </c>
      <c r="C288" s="94">
        <v>6</v>
      </c>
      <c r="D288" s="85" t="s">
        <v>302</v>
      </c>
      <c r="E288" s="86">
        <v>3315557.2455711178</v>
      </c>
      <c r="F288" s="229">
        <v>3495507.7500076164</v>
      </c>
      <c r="G288" s="110">
        <f t="shared" si="25"/>
        <v>179950.50443649851</v>
      </c>
      <c r="H288" s="185">
        <f t="shared" si="26"/>
        <v>5.4274588284329663E-2</v>
      </c>
      <c r="I288" s="86">
        <f t="shared" si="29"/>
        <v>741.90137515576589</v>
      </c>
      <c r="J288" s="86">
        <f t="shared" si="30"/>
        <v>774.88533584739889</v>
      </c>
      <c r="K288" s="231">
        <f t="shared" si="27"/>
        <v>32.983960691633001</v>
      </c>
      <c r="L288" s="112">
        <f t="shared" si="28"/>
        <v>8.3090128167581537E-4</v>
      </c>
      <c r="M288" s="112">
        <v>8.0477161238160129E-4</v>
      </c>
      <c r="N288" s="110">
        <v>4469</v>
      </c>
      <c r="O288" s="110">
        <v>4511</v>
      </c>
      <c r="P288" s="94">
        <v>6</v>
      </c>
      <c r="Q288" s="94">
        <v>6</v>
      </c>
      <c r="R288" s="207"/>
    </row>
    <row r="289" spans="1:19" ht="16.5">
      <c r="A289" s="84">
        <v>924</v>
      </c>
      <c r="B289" s="94">
        <v>16</v>
      </c>
      <c r="C289" s="94">
        <v>16</v>
      </c>
      <c r="D289" s="85" t="s">
        <v>303</v>
      </c>
      <c r="E289" s="86">
        <v>3869932.7550116112</v>
      </c>
      <c r="F289" s="229">
        <v>3819032.7314150273</v>
      </c>
      <c r="G289" s="110">
        <f t="shared" si="25"/>
        <v>-50900.023596583866</v>
      </c>
      <c r="H289" s="185">
        <f t="shared" si="26"/>
        <v>-1.3152689418354286E-2</v>
      </c>
      <c r="I289" s="86">
        <f t="shared" si="29"/>
        <v>1318.0969874017749</v>
      </c>
      <c r="J289" s="86">
        <f t="shared" si="30"/>
        <v>1302.9794375349802</v>
      </c>
      <c r="K289" s="231">
        <f t="shared" si="27"/>
        <v>-15.117549866794661</v>
      </c>
      <c r="L289" s="112">
        <f t="shared" si="28"/>
        <v>9.0780493657544373E-4</v>
      </c>
      <c r="M289" s="112">
        <v>5.2289638569950642E-4</v>
      </c>
      <c r="N289" s="110">
        <v>2936</v>
      </c>
      <c r="O289" s="110">
        <v>2931</v>
      </c>
      <c r="P289" s="94">
        <v>16</v>
      </c>
      <c r="Q289" s="94">
        <v>16</v>
      </c>
      <c r="R289" s="207"/>
    </row>
    <row r="290" spans="1:19" ht="16.5">
      <c r="A290" s="84">
        <v>925</v>
      </c>
      <c r="B290" s="94">
        <v>11</v>
      </c>
      <c r="C290" s="94">
        <v>11</v>
      </c>
      <c r="D290" s="85" t="s">
        <v>304</v>
      </c>
      <c r="E290" s="86">
        <v>4331187.6820666641</v>
      </c>
      <c r="F290" s="229">
        <v>4630683.9811582621</v>
      </c>
      <c r="G290" s="110">
        <f t="shared" si="25"/>
        <v>299496.29909159802</v>
      </c>
      <c r="H290" s="185">
        <f t="shared" si="26"/>
        <v>6.9148769593076309E-2</v>
      </c>
      <c r="I290" s="86">
        <f t="shared" si="29"/>
        <v>1278.7681376045657</v>
      </c>
      <c r="J290" s="86">
        <f t="shared" si="30"/>
        <v>1381.4689681259731</v>
      </c>
      <c r="K290" s="231">
        <f t="shared" si="27"/>
        <v>102.7008305214074</v>
      </c>
      <c r="L290" s="112">
        <f t="shared" si="28"/>
        <v>1.1007388711902252E-3</v>
      </c>
      <c r="M290" s="112">
        <v>5.9800364546733036E-4</v>
      </c>
      <c r="N290" s="110">
        <v>3387</v>
      </c>
      <c r="O290" s="110">
        <v>3352</v>
      </c>
      <c r="P290" s="94">
        <v>11</v>
      </c>
      <c r="Q290" s="94">
        <v>11</v>
      </c>
      <c r="R290" s="207"/>
    </row>
    <row r="291" spans="1:19" ht="16.5">
      <c r="A291" s="84">
        <v>927</v>
      </c>
      <c r="B291" s="94">
        <v>1</v>
      </c>
      <c r="C291" s="95">
        <v>33</v>
      </c>
      <c r="D291" s="85" t="s">
        <v>305</v>
      </c>
      <c r="E291" s="86">
        <v>19294865.189095143</v>
      </c>
      <c r="F291" s="229">
        <v>17296962.833545439</v>
      </c>
      <c r="G291" s="110">
        <f t="shared" si="25"/>
        <v>-1997902.3555497043</v>
      </c>
      <c r="H291" s="185">
        <f t="shared" si="26"/>
        <v>-0.10354580537203527</v>
      </c>
      <c r="I291" s="86">
        <f t="shared" si="29"/>
        <v>669.70480681320134</v>
      </c>
      <c r="J291" s="86">
        <f t="shared" si="30"/>
        <v>600.60984178427861</v>
      </c>
      <c r="K291" s="231">
        <f t="shared" si="27"/>
        <v>-69.094965028922729</v>
      </c>
      <c r="L291" s="112">
        <f t="shared" si="28"/>
        <v>4.1115825268762552E-3</v>
      </c>
      <c r="M291" s="112">
        <v>5.1378004134288923E-3</v>
      </c>
      <c r="N291" s="110">
        <v>28811</v>
      </c>
      <c r="O291" s="110">
        <v>28799</v>
      </c>
      <c r="P291" s="94">
        <v>1</v>
      </c>
      <c r="Q291" s="95">
        <v>33</v>
      </c>
      <c r="R291" s="207"/>
    </row>
    <row r="292" spans="1:19" ht="16.5">
      <c r="A292" s="84">
        <v>931</v>
      </c>
      <c r="B292" s="94">
        <v>13</v>
      </c>
      <c r="C292" s="94">
        <v>13</v>
      </c>
      <c r="D292" s="85" t="s">
        <v>306</v>
      </c>
      <c r="E292" s="86">
        <v>8306937.0898825126</v>
      </c>
      <c r="F292" s="229">
        <v>7956098.5129232248</v>
      </c>
      <c r="G292" s="110">
        <f t="shared" si="25"/>
        <v>-350838.57695928775</v>
      </c>
      <c r="H292" s="185">
        <f t="shared" si="26"/>
        <v>-4.2234408803528058E-2</v>
      </c>
      <c r="I292" s="86">
        <f t="shared" si="29"/>
        <v>1413.4655589386614</v>
      </c>
      <c r="J292" s="86">
        <f t="shared" si="30"/>
        <v>1380.3085553301917</v>
      </c>
      <c r="K292" s="231">
        <f t="shared" si="27"/>
        <v>-33.157003608469722</v>
      </c>
      <c r="L292" s="112">
        <f t="shared" si="28"/>
        <v>1.8912080659848492E-3</v>
      </c>
      <c r="M292" s="112">
        <v>1.0283093712630347E-3</v>
      </c>
      <c r="N292" s="110">
        <v>5877</v>
      </c>
      <c r="O292" s="110">
        <v>5764</v>
      </c>
      <c r="P292" s="94">
        <v>13</v>
      </c>
      <c r="Q292" s="94">
        <v>13</v>
      </c>
      <c r="R292" s="207"/>
    </row>
    <row r="293" spans="1:19" ht="16.5">
      <c r="A293" s="84">
        <v>934</v>
      </c>
      <c r="B293" s="94">
        <v>14</v>
      </c>
      <c r="C293" s="94">
        <v>14</v>
      </c>
      <c r="D293" s="85" t="s">
        <v>307</v>
      </c>
      <c r="E293" s="86">
        <v>1597860.5976099856</v>
      </c>
      <c r="F293" s="229">
        <v>1517135.2745601269</v>
      </c>
      <c r="G293" s="110">
        <f t="shared" si="25"/>
        <v>-80725.323049858678</v>
      </c>
      <c r="H293" s="185">
        <f t="shared" si="26"/>
        <v>-5.0520879712913823E-2</v>
      </c>
      <c r="I293" s="86">
        <f t="shared" si="29"/>
        <v>601.60414066641022</v>
      </c>
      <c r="J293" s="86">
        <f t="shared" si="30"/>
        <v>581.94678732647753</v>
      </c>
      <c r="K293" s="231">
        <f t="shared" si="27"/>
        <v>-19.657353339932683</v>
      </c>
      <c r="L293" s="112">
        <f t="shared" si="28"/>
        <v>3.6063134006922249E-4</v>
      </c>
      <c r="M293" s="112">
        <v>4.6509412402545656E-4</v>
      </c>
      <c r="N293" s="110">
        <v>2656</v>
      </c>
      <c r="O293" s="110">
        <v>2607</v>
      </c>
      <c r="P293" s="94">
        <v>14</v>
      </c>
      <c r="Q293" s="94">
        <v>14</v>
      </c>
      <c r="R293" s="207"/>
      <c r="S293" s="207"/>
    </row>
    <row r="294" spans="1:19" ht="16.5">
      <c r="A294" s="84">
        <v>935</v>
      </c>
      <c r="B294" s="94">
        <v>8</v>
      </c>
      <c r="C294" s="94">
        <v>8</v>
      </c>
      <c r="D294" s="85" t="s">
        <v>308</v>
      </c>
      <c r="E294" s="86">
        <v>2253698.0633162414</v>
      </c>
      <c r="F294" s="229">
        <v>1921728.7011046414</v>
      </c>
      <c r="G294" s="110">
        <f t="shared" si="25"/>
        <v>-331969.36221159995</v>
      </c>
      <c r="H294" s="185">
        <f t="shared" si="26"/>
        <v>-0.14729983914665043</v>
      </c>
      <c r="I294" s="86">
        <f t="shared" si="29"/>
        <v>769.96859013195808</v>
      </c>
      <c r="J294" s="86">
        <f t="shared" si="30"/>
        <v>678.81621374236715</v>
      </c>
      <c r="K294" s="231">
        <f t="shared" si="27"/>
        <v>-91.152376389590927</v>
      </c>
      <c r="L294" s="112">
        <f t="shared" si="28"/>
        <v>4.5680540710503855E-4</v>
      </c>
      <c r="M294" s="112">
        <v>5.0505618147912061E-4</v>
      </c>
      <c r="N294" s="110">
        <v>2927</v>
      </c>
      <c r="O294" s="110">
        <v>2831</v>
      </c>
      <c r="P294" s="94">
        <v>8</v>
      </c>
      <c r="Q294" s="94">
        <v>8</v>
      </c>
      <c r="R294" s="207"/>
    </row>
    <row r="295" spans="1:19" ht="16.5">
      <c r="A295" s="84">
        <v>936</v>
      </c>
      <c r="B295" s="94">
        <v>6</v>
      </c>
      <c r="C295" s="94">
        <v>6</v>
      </c>
      <c r="D295" s="85" t="s">
        <v>309</v>
      </c>
      <c r="E295" s="86">
        <v>8077862.8091846323</v>
      </c>
      <c r="F295" s="229">
        <v>7861719.5341198109</v>
      </c>
      <c r="G295" s="110">
        <f t="shared" si="25"/>
        <v>-216143.27506482136</v>
      </c>
      <c r="H295" s="185">
        <f t="shared" si="26"/>
        <v>-2.675748278604877E-2</v>
      </c>
      <c r="I295" s="86">
        <f t="shared" si="29"/>
        <v>1287.3088142126903</v>
      </c>
      <c r="J295" s="86">
        <f t="shared" si="30"/>
        <v>1270.0677761098241</v>
      </c>
      <c r="K295" s="231">
        <f t="shared" si="27"/>
        <v>-17.241038102866241</v>
      </c>
      <c r="L295" s="112">
        <f t="shared" si="28"/>
        <v>1.8687736673053325E-3</v>
      </c>
      <c r="M295" s="112">
        <v>1.104308641241878E-3</v>
      </c>
      <c r="N295" s="110">
        <v>6275</v>
      </c>
      <c r="O295" s="110">
        <v>6190</v>
      </c>
      <c r="P295" s="94">
        <v>6</v>
      </c>
      <c r="Q295" s="94">
        <v>6</v>
      </c>
      <c r="R295" s="207"/>
    </row>
    <row r="296" spans="1:19" ht="16.5">
      <c r="A296" s="84">
        <v>946</v>
      </c>
      <c r="B296" s="94">
        <v>15</v>
      </c>
      <c r="C296" s="94">
        <v>15</v>
      </c>
      <c r="D296" s="85" t="s">
        <v>310</v>
      </c>
      <c r="E296" s="86">
        <v>9578798.5553487763</v>
      </c>
      <c r="F296" s="229">
        <v>9596762.6753253546</v>
      </c>
      <c r="G296" s="110">
        <f t="shared" si="25"/>
        <v>17964.11997657828</v>
      </c>
      <c r="H296" s="185">
        <f t="shared" si="26"/>
        <v>1.8754042976033944E-3</v>
      </c>
      <c r="I296" s="86">
        <f t="shared" si="29"/>
        <v>1522.619385685706</v>
      </c>
      <c r="J296" s="86">
        <f t="shared" si="30"/>
        <v>1545.3724114855643</v>
      </c>
      <c r="K296" s="231">
        <f t="shared" si="27"/>
        <v>22.753025799858278</v>
      </c>
      <c r="L296" s="112">
        <f t="shared" si="28"/>
        <v>2.2812028973041442E-3</v>
      </c>
      <c r="M296" s="112">
        <v>1.1078766820859553E-3</v>
      </c>
      <c r="N296" s="110">
        <v>6291</v>
      </c>
      <c r="O296" s="110">
        <v>6210</v>
      </c>
      <c r="P296" s="94">
        <v>15</v>
      </c>
      <c r="Q296" s="94">
        <v>15</v>
      </c>
      <c r="R296" s="207"/>
    </row>
    <row r="297" spans="1:19" ht="16.5">
      <c r="A297" s="84">
        <v>976</v>
      </c>
      <c r="B297" s="94">
        <v>19</v>
      </c>
      <c r="C297" s="94">
        <v>19</v>
      </c>
      <c r="D297" s="85" t="s">
        <v>311</v>
      </c>
      <c r="E297" s="86">
        <v>4259911.9421533309</v>
      </c>
      <c r="F297" s="229">
        <v>4443932.638144345</v>
      </c>
      <c r="G297" s="110">
        <f t="shared" si="25"/>
        <v>184020.69599101413</v>
      </c>
      <c r="H297" s="185">
        <f t="shared" si="26"/>
        <v>4.3198239421351523E-2</v>
      </c>
      <c r="I297" s="86">
        <f t="shared" si="29"/>
        <v>1131.4507150473655</v>
      </c>
      <c r="J297" s="86">
        <f t="shared" si="30"/>
        <v>1194.2845036668489</v>
      </c>
      <c r="K297" s="231">
        <f t="shared" si="27"/>
        <v>62.833788619483357</v>
      </c>
      <c r="L297" s="112">
        <f t="shared" si="28"/>
        <v>1.0563470570783538E-3</v>
      </c>
      <c r="M297" s="112">
        <v>6.638339990405538E-4</v>
      </c>
      <c r="N297" s="110">
        <v>3765</v>
      </c>
      <c r="O297" s="110">
        <v>3721</v>
      </c>
      <c r="P297" s="94">
        <v>19</v>
      </c>
      <c r="Q297" s="94">
        <v>19</v>
      </c>
      <c r="R297" s="207"/>
    </row>
    <row r="298" spans="1:19" ht="16.5">
      <c r="A298" s="84">
        <v>977</v>
      </c>
      <c r="B298" s="94">
        <v>17</v>
      </c>
      <c r="C298" s="94">
        <v>17</v>
      </c>
      <c r="D298" s="85" t="s">
        <v>312</v>
      </c>
      <c r="E298" s="86">
        <v>17379608.834390219</v>
      </c>
      <c r="F298" s="229">
        <v>17861933.799710914</v>
      </c>
      <c r="G298" s="110">
        <f t="shared" si="25"/>
        <v>482324.96532069519</v>
      </c>
      <c r="H298" s="185">
        <f t="shared" si="26"/>
        <v>2.7752348739074371E-2</v>
      </c>
      <c r="I298" s="86">
        <f t="shared" si="29"/>
        <v>1130.8223589296779</v>
      </c>
      <c r="J298" s="86">
        <f t="shared" si="30"/>
        <v>1159.4141113664102</v>
      </c>
      <c r="K298" s="231">
        <f t="shared" si="27"/>
        <v>28.591752436732349</v>
      </c>
      <c r="L298" s="112">
        <f t="shared" si="28"/>
        <v>4.2458792109260884E-3</v>
      </c>
      <c r="M298" s="112">
        <v>2.7484618621926287E-3</v>
      </c>
      <c r="N298" s="110">
        <v>15369</v>
      </c>
      <c r="O298" s="110">
        <v>15406</v>
      </c>
      <c r="P298" s="94">
        <v>17</v>
      </c>
      <c r="Q298" s="94">
        <v>17</v>
      </c>
      <c r="R298" s="207"/>
    </row>
    <row r="299" spans="1:19" ht="16.5">
      <c r="A299" s="84">
        <v>980</v>
      </c>
      <c r="B299" s="94">
        <v>6</v>
      </c>
      <c r="C299" s="94">
        <v>6</v>
      </c>
      <c r="D299" s="85" t="s">
        <v>313</v>
      </c>
      <c r="E299" s="86">
        <v>27276792.353638273</v>
      </c>
      <c r="F299" s="229">
        <v>28041359.241285756</v>
      </c>
      <c r="G299" s="110">
        <f t="shared" si="25"/>
        <v>764566.8876474835</v>
      </c>
      <c r="H299" s="185">
        <f t="shared" si="26"/>
        <v>2.8029941267837637E-2</v>
      </c>
      <c r="I299" s="86">
        <f t="shared" si="29"/>
        <v>809.95315359557776</v>
      </c>
      <c r="J299" s="86">
        <f t="shared" si="30"/>
        <v>831.98905890356502</v>
      </c>
      <c r="K299" s="231">
        <f t="shared" si="27"/>
        <v>22.035905307987264</v>
      </c>
      <c r="L299" s="112">
        <f t="shared" si="28"/>
        <v>6.6655842297776444E-3</v>
      </c>
      <c r="M299" s="112">
        <v>6.0128624304388138E-3</v>
      </c>
      <c r="N299" s="110">
        <v>33677</v>
      </c>
      <c r="O299" s="110">
        <v>33704</v>
      </c>
      <c r="P299" s="94">
        <v>6</v>
      </c>
      <c r="Q299" s="94">
        <v>6</v>
      </c>
      <c r="R299" s="207"/>
    </row>
    <row r="300" spans="1:19" ht="16.5">
      <c r="A300" s="84">
        <v>981</v>
      </c>
      <c r="B300" s="94">
        <v>5</v>
      </c>
      <c r="C300" s="94">
        <v>5</v>
      </c>
      <c r="D300" s="85" t="s">
        <v>314</v>
      </c>
      <c r="E300" s="86">
        <v>1943072.4249227578</v>
      </c>
      <c r="F300" s="229">
        <v>1823866.8636039388</v>
      </c>
      <c r="G300" s="110">
        <f t="shared" si="25"/>
        <v>-119205.56131881895</v>
      </c>
      <c r="H300" s="185">
        <f t="shared" si="26"/>
        <v>-6.1349005724044323E-2</v>
      </c>
      <c r="I300" s="86">
        <f t="shared" si="29"/>
        <v>880.41342316391376</v>
      </c>
      <c r="J300" s="86">
        <f t="shared" si="30"/>
        <v>831.67663639030502</v>
      </c>
      <c r="K300" s="231">
        <f t="shared" si="27"/>
        <v>-48.736786773608742</v>
      </c>
      <c r="L300" s="112">
        <f t="shared" si="28"/>
        <v>4.3354311389275573E-4</v>
      </c>
      <c r="M300" s="112">
        <v>3.9123567855305953E-4</v>
      </c>
      <c r="N300" s="110">
        <v>2207</v>
      </c>
      <c r="O300" s="110">
        <v>2193</v>
      </c>
      <c r="P300" s="94">
        <v>5</v>
      </c>
      <c r="Q300" s="94">
        <v>5</v>
      </c>
      <c r="R300" s="207"/>
    </row>
    <row r="301" spans="1:19" ht="16.5">
      <c r="A301" s="84">
        <v>989</v>
      </c>
      <c r="B301" s="94">
        <v>14</v>
      </c>
      <c r="C301" s="94">
        <v>14</v>
      </c>
      <c r="D301" s="85" t="s">
        <v>315</v>
      </c>
      <c r="E301" s="86">
        <v>2921110.3277463187</v>
      </c>
      <c r="F301" s="229">
        <v>2670459.8026888231</v>
      </c>
      <c r="G301" s="110">
        <f t="shared" si="25"/>
        <v>-250650.52505749557</v>
      </c>
      <c r="H301" s="185">
        <f t="shared" si="26"/>
        <v>-8.5806593019331898E-2</v>
      </c>
      <c r="I301" s="86">
        <f t="shared" si="29"/>
        <v>549.49404208922476</v>
      </c>
      <c r="J301" s="86">
        <f t="shared" si="30"/>
        <v>511.58233767985115</v>
      </c>
      <c r="K301" s="231">
        <f t="shared" si="27"/>
        <v>-37.911704409373613</v>
      </c>
      <c r="L301" s="112">
        <f t="shared" si="28"/>
        <v>6.3478287888592245E-4</v>
      </c>
      <c r="M301" s="112">
        <v>9.3125866030413626E-4</v>
      </c>
      <c r="N301" s="110">
        <v>5316</v>
      </c>
      <c r="O301" s="110">
        <v>5220</v>
      </c>
      <c r="P301" s="94">
        <v>14</v>
      </c>
      <c r="Q301" s="94">
        <v>14</v>
      </c>
      <c r="R301" s="207"/>
    </row>
    <row r="302" spans="1:19" ht="16.5">
      <c r="A302" s="84">
        <v>992</v>
      </c>
      <c r="B302" s="94">
        <v>13</v>
      </c>
      <c r="C302" s="94">
        <v>13</v>
      </c>
      <c r="D302" s="85" t="s">
        <v>316</v>
      </c>
      <c r="E302" s="86">
        <v>11476896.581172075</v>
      </c>
      <c r="F302" s="229">
        <v>11007422.462365931</v>
      </c>
      <c r="G302" s="110">
        <f t="shared" si="25"/>
        <v>-469474.11880614422</v>
      </c>
      <c r="H302" s="185">
        <f t="shared" si="26"/>
        <v>-4.0906016315971655E-2</v>
      </c>
      <c r="I302" s="86">
        <f t="shared" si="29"/>
        <v>638.63427639931422</v>
      </c>
      <c r="J302" s="86">
        <f t="shared" si="30"/>
        <v>620.48604635659137</v>
      </c>
      <c r="K302" s="231">
        <f t="shared" si="27"/>
        <v>-18.148230042722844</v>
      </c>
      <c r="L302" s="112">
        <f t="shared" si="28"/>
        <v>2.6165244325111517E-3</v>
      </c>
      <c r="M302" s="112">
        <v>3.1648522286964321E-3</v>
      </c>
      <c r="N302" s="110">
        <v>17971</v>
      </c>
      <c r="O302" s="110">
        <v>17740</v>
      </c>
      <c r="P302" s="94">
        <v>13</v>
      </c>
      <c r="Q302" s="94">
        <v>13</v>
      </c>
      <c r="R302" s="207"/>
      <c r="S302" s="207"/>
    </row>
    <row r="303" spans="1:19" ht="16.5">
      <c r="A303" s="51"/>
      <c r="D303" s="16"/>
      <c r="F303" s="139"/>
    </row>
  </sheetData>
  <autoFilter ref="A10:Q10" xr:uid="{70756EBB-3FD4-43F2-9773-86B8D48CFBAE}">
    <sortState xmlns:xlrd2="http://schemas.microsoft.com/office/spreadsheetml/2017/richdata2" ref="A11:Q302">
      <sortCondition ref="A10"/>
    </sortState>
  </autoFilter>
  <phoneticPr fontId="37" type="noConversion"/>
  <conditionalFormatting sqref="G10:H302 K10:K302">
    <cfRule type="cellIs" dxfId="5" priority="4" operator="lessThan">
      <formula>0</formula>
    </cfRule>
    <cfRule type="cellIs" dxfId="4" priority="5" operator="lessThan">
      <formula>0</formula>
    </cfRule>
    <cfRule type="cellIs" dxfId="3" priority="6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dimension ref="A1:BP302"/>
  <sheetViews>
    <sheetView zoomScale="110" zoomScaleNormal="110"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A9" sqref="A9"/>
    </sheetView>
  </sheetViews>
  <sheetFormatPr defaultColWidth="9.140625" defaultRowHeight="16.5"/>
  <cols>
    <col min="1" max="1" width="6.85546875" style="10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59" bestFit="1" customWidth="1"/>
    <col min="8" max="8" width="10.7109375" style="159" bestFit="1" customWidth="1"/>
    <col min="9" max="9" width="5" style="159" customWidth="1"/>
    <col min="10" max="10" width="15.28515625" style="7" bestFit="1" customWidth="1"/>
    <col min="11" max="11" width="15.28515625" style="7" customWidth="1"/>
    <col min="12" max="12" width="11.140625" style="159" bestFit="1" customWidth="1"/>
    <col min="13" max="13" width="10.7109375" style="159" bestFit="1" customWidth="1"/>
    <col min="14" max="14" width="4.85546875" style="159" customWidth="1"/>
    <col min="15" max="15" width="14.85546875" style="18" bestFit="1" customWidth="1"/>
    <col min="16" max="16" width="14.85546875" style="18" customWidth="1"/>
    <col min="17" max="17" width="11.140625" style="159" bestFit="1" customWidth="1"/>
    <col min="18" max="18" width="10.7109375" style="159" bestFit="1" customWidth="1"/>
    <col min="19" max="19" width="4.85546875" style="159" customWidth="1"/>
    <col min="20" max="20" width="13.42578125" bestFit="1" customWidth="1"/>
    <col min="21" max="21" width="13.42578125" customWidth="1"/>
    <col min="22" max="22" width="12.7109375" style="159" bestFit="1" customWidth="1"/>
    <col min="23" max="23" width="10.7109375" style="159" bestFit="1" customWidth="1"/>
    <col min="24" max="24" width="4.28515625" style="159" customWidth="1"/>
    <col min="25" max="25" width="16.42578125" bestFit="1" customWidth="1"/>
    <col min="26" max="26" width="16.42578125" customWidth="1"/>
    <col min="27" max="27" width="12.140625" style="159" bestFit="1" customWidth="1"/>
    <col min="28" max="28" width="10.7109375" style="159" bestFit="1" customWidth="1"/>
    <col min="29" max="29" width="4.5703125" style="159" customWidth="1"/>
    <col min="30" max="31" width="14.5703125" bestFit="1" customWidth="1"/>
    <col min="32" max="32" width="12.140625" style="159" bestFit="1" customWidth="1"/>
    <col min="33" max="33" width="10.7109375" style="159" bestFit="1" customWidth="1"/>
    <col min="34" max="34" width="3.85546875" style="159" customWidth="1"/>
    <col min="35" max="35" width="14.28515625" style="159" bestFit="1" customWidth="1"/>
    <col min="36" max="36" width="14.28515625" style="159" customWidth="1"/>
    <col min="37" max="37" width="12.140625" style="159" bestFit="1" customWidth="1"/>
    <col min="38" max="38" width="10.7109375" style="159" bestFit="1" customWidth="1"/>
    <col min="39" max="39" width="3" style="274" customWidth="1"/>
    <col min="40" max="40" width="11.140625" style="1" customWidth="1"/>
    <col min="41" max="41" width="10.140625" style="1" customWidth="1"/>
    <col min="42" max="43" width="8.5703125" style="1" customWidth="1"/>
    <col min="44" max="44" width="3.7109375" style="1" customWidth="1"/>
    <col min="45" max="46" width="11.140625" style="1" bestFit="1" customWidth="1"/>
    <col min="47" max="47" width="10.140625" style="1" bestFit="1" customWidth="1"/>
    <col min="48" max="48" width="10.7109375" style="1" bestFit="1" customWidth="1"/>
    <col min="49" max="49" width="3.5703125" style="1" customWidth="1"/>
    <col min="50" max="51" width="13.42578125" style="1" bestFit="1" customWidth="1"/>
    <col min="52" max="52" width="10.140625" style="1" bestFit="1" customWidth="1"/>
    <col min="53" max="53" width="10.7109375" style="1" bestFit="1" customWidth="1"/>
    <col min="54" max="54" width="5" style="1" customWidth="1"/>
    <col min="55" max="56" width="14.42578125" style="1" customWidth="1"/>
    <col min="57" max="57" width="9.42578125" style="1" bestFit="1" customWidth="1"/>
    <col min="58" max="58" width="11.28515625" style="1" bestFit="1" customWidth="1"/>
    <col min="59" max="59" width="5.28515625" style="1" customWidth="1"/>
    <col min="60" max="60" width="14.7109375" bestFit="1" customWidth="1"/>
    <col min="61" max="61" width="14.5703125" customWidth="1"/>
    <col min="62" max="63" width="9.42578125" style="1" bestFit="1" customWidth="1"/>
    <col min="64" max="64" width="3.85546875" style="159" customWidth="1"/>
    <col min="65" max="65" width="14.42578125" style="159" bestFit="1" customWidth="1"/>
    <col min="66" max="66" width="14.28515625" style="159" customWidth="1"/>
    <col min="67" max="68" width="9.42578125" style="1" bestFit="1" customWidth="1"/>
    <col min="69" max="16384" width="9.140625" style="1"/>
  </cols>
  <sheetData>
    <row r="1" spans="1:68" ht="35.25">
      <c r="A1" s="104" t="s">
        <v>530</v>
      </c>
      <c r="D1" s="6"/>
      <c r="O1" s="14"/>
      <c r="P1" s="14"/>
      <c r="AN1" s="163" t="s">
        <v>550</v>
      </c>
      <c r="AO1" s="163"/>
    </row>
    <row r="2" spans="1:68">
      <c r="A2" s="100" t="s">
        <v>591</v>
      </c>
      <c r="D2" s="26"/>
      <c r="E2" s="27"/>
      <c r="F2" s="27"/>
      <c r="J2" s="27"/>
      <c r="K2" s="27"/>
      <c r="O2" s="14"/>
      <c r="P2" s="14"/>
      <c r="AN2" s="164" t="s">
        <v>561</v>
      </c>
      <c r="AO2" s="164"/>
    </row>
    <row r="3" spans="1:68">
      <c r="A3" s="83" t="s">
        <v>395</v>
      </c>
      <c r="AN3" s="164" t="s">
        <v>397</v>
      </c>
      <c r="AO3" s="164"/>
    </row>
    <row r="4" spans="1:68">
      <c r="A4" s="165" t="s">
        <v>398</v>
      </c>
    </row>
    <row r="5" spans="1:68">
      <c r="A5" s="171"/>
      <c r="D5" s="24"/>
      <c r="E5" s="259"/>
      <c r="F5" s="259"/>
      <c r="J5" s="259"/>
      <c r="K5" s="259"/>
    </row>
    <row r="6" spans="1:68">
      <c r="A6" s="44"/>
      <c r="D6" s="25"/>
      <c r="E6" s="260"/>
      <c r="F6" s="260"/>
      <c r="J6" s="260"/>
      <c r="K6" s="260"/>
      <c r="AA6" s="159" t="s">
        <v>584</v>
      </c>
    </row>
    <row r="7" spans="1:68">
      <c r="A7" s="100"/>
      <c r="D7" s="26"/>
      <c r="E7" s="260"/>
      <c r="F7" s="260"/>
      <c r="J7" s="260"/>
      <c r="K7" s="260"/>
      <c r="O7" s="261"/>
      <c r="P7" s="261"/>
    </row>
    <row r="8" spans="1:68">
      <c r="A8" s="100"/>
      <c r="D8" s="26"/>
      <c r="E8" s="260"/>
      <c r="F8" s="260"/>
      <c r="J8" s="260"/>
      <c r="K8" s="260"/>
      <c r="O8" s="261"/>
      <c r="P8" s="261"/>
    </row>
    <row r="9" spans="1:68" s="264" customFormat="1" ht="115.5">
      <c r="A9" s="227" t="s">
        <v>11</v>
      </c>
      <c r="B9" s="227" t="s">
        <v>396</v>
      </c>
      <c r="C9" s="227" t="s">
        <v>18</v>
      </c>
      <c r="D9" s="227" t="s">
        <v>12</v>
      </c>
      <c r="E9" s="228" t="s">
        <v>357</v>
      </c>
      <c r="F9" s="228" t="s">
        <v>523</v>
      </c>
      <c r="G9" s="262" t="s">
        <v>393</v>
      </c>
      <c r="H9" s="262" t="s">
        <v>320</v>
      </c>
      <c r="I9" s="262"/>
      <c r="J9" s="228" t="s">
        <v>551</v>
      </c>
      <c r="K9" s="228" t="s">
        <v>552</v>
      </c>
      <c r="L9" s="262" t="s">
        <v>394</v>
      </c>
      <c r="M9" s="262" t="s">
        <v>320</v>
      </c>
      <c r="N9" s="262"/>
      <c r="O9" s="228" t="s">
        <v>391</v>
      </c>
      <c r="P9" s="228" t="s">
        <v>365</v>
      </c>
      <c r="Q9" s="262" t="s">
        <v>394</v>
      </c>
      <c r="R9" s="262" t="s">
        <v>320</v>
      </c>
      <c r="S9" s="262"/>
      <c r="T9" s="228" t="s">
        <v>392</v>
      </c>
      <c r="U9" s="228" t="s">
        <v>554</v>
      </c>
      <c r="V9" s="262" t="s">
        <v>394</v>
      </c>
      <c r="W9" s="262" t="s">
        <v>320</v>
      </c>
      <c r="X9" s="262"/>
      <c r="Y9" s="228" t="s">
        <v>555</v>
      </c>
      <c r="Z9" s="228" t="s">
        <v>366</v>
      </c>
      <c r="AA9" s="262" t="s">
        <v>394</v>
      </c>
      <c r="AB9" s="262" t="s">
        <v>320</v>
      </c>
      <c r="AC9" s="262"/>
      <c r="AD9" s="228" t="s">
        <v>15</v>
      </c>
      <c r="AE9" s="228" t="s">
        <v>571</v>
      </c>
      <c r="AF9" s="262" t="s">
        <v>394</v>
      </c>
      <c r="AG9" s="262" t="s">
        <v>320</v>
      </c>
      <c r="AH9" s="263"/>
      <c r="AI9" s="227" t="s">
        <v>514</v>
      </c>
      <c r="AJ9" s="227" t="s">
        <v>587</v>
      </c>
      <c r="AK9" s="262" t="s">
        <v>394</v>
      </c>
      <c r="AL9" s="262" t="s">
        <v>320</v>
      </c>
      <c r="AM9" s="275"/>
      <c r="AN9" s="228" t="s">
        <v>559</v>
      </c>
      <c r="AO9" s="228" t="s">
        <v>560</v>
      </c>
      <c r="AP9" s="262" t="s">
        <v>394</v>
      </c>
      <c r="AQ9" s="262" t="s">
        <v>320</v>
      </c>
      <c r="AR9" s="262"/>
      <c r="AS9" s="228" t="s">
        <v>391</v>
      </c>
      <c r="AT9" s="228" t="s">
        <v>553</v>
      </c>
      <c r="AU9" s="262" t="s">
        <v>394</v>
      </c>
      <c r="AV9" s="262" t="s">
        <v>320</v>
      </c>
      <c r="AW9" s="262"/>
      <c r="AX9" s="228" t="s">
        <v>392</v>
      </c>
      <c r="AY9" s="228" t="s">
        <v>554</v>
      </c>
      <c r="AZ9" s="262" t="s">
        <v>394</v>
      </c>
      <c r="BA9" s="262" t="s">
        <v>320</v>
      </c>
      <c r="BB9" s="265"/>
      <c r="BC9" s="228" t="s">
        <v>555</v>
      </c>
      <c r="BD9" s="228" t="s">
        <v>556</v>
      </c>
      <c r="BE9" s="262" t="s">
        <v>394</v>
      </c>
      <c r="BF9" s="262" t="s">
        <v>320</v>
      </c>
      <c r="BG9" s="265"/>
      <c r="BH9" s="228" t="s">
        <v>513</v>
      </c>
      <c r="BI9" s="228" t="s">
        <v>557</v>
      </c>
      <c r="BJ9" s="262" t="s">
        <v>394</v>
      </c>
      <c r="BK9" s="262" t="s">
        <v>320</v>
      </c>
      <c r="BL9" s="263"/>
      <c r="BM9" s="227" t="s">
        <v>514</v>
      </c>
      <c r="BN9" s="227" t="s">
        <v>558</v>
      </c>
      <c r="BO9" s="271" t="s">
        <v>394</v>
      </c>
      <c r="BP9" s="262" t="s">
        <v>320</v>
      </c>
    </row>
    <row r="10" spans="1:68" s="80" customFormat="1" ht="30.75" customHeight="1">
      <c r="A10" s="266">
        <v>0</v>
      </c>
      <c r="B10" s="267">
        <v>0</v>
      </c>
      <c r="C10" s="226">
        <v>0</v>
      </c>
      <c r="D10" s="268" t="s">
        <v>23</v>
      </c>
      <c r="E10" s="267">
        <v>5573310</v>
      </c>
      <c r="F10" s="267">
        <v>5605317</v>
      </c>
      <c r="G10" s="269">
        <f t="shared" ref="G10" si="0">F10-E10</f>
        <v>32007</v>
      </c>
      <c r="H10" s="258">
        <f t="shared" ref="H10" si="1">G10/E10</f>
        <v>5.7429068183897898E-3</v>
      </c>
      <c r="I10" s="258"/>
      <c r="J10" s="267">
        <v>2526318471.3053951</v>
      </c>
      <c r="K10" s="267">
        <v>2629381463.9944592</v>
      </c>
      <c r="L10" s="269">
        <f t="shared" ref="L10" si="2">K10-J10</f>
        <v>103062992.68906403</v>
      </c>
      <c r="M10" s="258">
        <f t="shared" ref="M10" si="3">L10/J10</f>
        <v>4.07957246323776E-2</v>
      </c>
      <c r="N10" s="258"/>
      <c r="O10" s="267">
        <v>793145114.7797991</v>
      </c>
      <c r="P10" s="267">
        <v>825575685.64011502</v>
      </c>
      <c r="Q10" s="269">
        <f t="shared" ref="Q10" si="4">P10-O10</f>
        <v>32430570.860315919</v>
      </c>
      <c r="R10" s="258">
        <f t="shared" ref="R10" si="5">Q10/O10</f>
        <v>4.0888571657305889E-2</v>
      </c>
      <c r="S10" s="258"/>
      <c r="T10" s="267">
        <v>540500000.00000119</v>
      </c>
      <c r="U10" s="267">
        <v>571000000.00000179</v>
      </c>
      <c r="V10" s="269">
        <f t="shared" ref="V10" si="6">U10-T10</f>
        <v>30500000.000000596</v>
      </c>
      <c r="W10" s="258">
        <f t="shared" ref="W10" si="7">V10/T10</f>
        <v>5.6429232192415413E-2</v>
      </c>
      <c r="X10" s="270"/>
      <c r="Y10" s="226">
        <v>3859963586.0851955</v>
      </c>
      <c r="Z10" s="226">
        <v>4025957149.6345744</v>
      </c>
      <c r="AA10" s="269">
        <f t="shared" ref="AA10" si="8">Z10-Y10</f>
        <v>165993563.54937887</v>
      </c>
      <c r="AB10" s="258">
        <f t="shared" ref="AB10" si="9">AA10/Y10</f>
        <v>4.3003919557109298E-2</v>
      </c>
      <c r="AC10" s="258"/>
      <c r="AD10" s="267">
        <v>180929790</v>
      </c>
      <c r="AE10" s="267">
        <v>180929790</v>
      </c>
      <c r="AF10" s="269">
        <f t="shared" ref="AF10" si="10">AE10-AD10</f>
        <v>0</v>
      </c>
      <c r="AG10" s="258">
        <f t="shared" ref="AG10" si="11">AF10/AD10</f>
        <v>0</v>
      </c>
      <c r="AH10" s="258"/>
      <c r="AI10" s="267">
        <f>SUM(Y10,AD10)</f>
        <v>4040893376.0851955</v>
      </c>
      <c r="AJ10" s="267">
        <f>SUM(Z10,AE10)</f>
        <v>4206886939.6345744</v>
      </c>
      <c r="AK10" s="269">
        <f t="shared" ref="AK10" si="12">AJ10-AI10</f>
        <v>165993563.54937887</v>
      </c>
      <c r="AL10" s="258">
        <f t="shared" ref="AL10" si="13">AK10/AI10</f>
        <v>4.1078431945708226E-2</v>
      </c>
      <c r="AM10" s="276"/>
      <c r="AN10" s="267">
        <f t="shared" ref="AN10" si="14">J10/E10</f>
        <v>453.2887047921962</v>
      </c>
      <c r="AO10" s="267">
        <f t="shared" ref="AO10" si="15">K10/F10</f>
        <v>469.08702290958018</v>
      </c>
      <c r="AP10" s="269">
        <f t="shared" ref="AP10" si="16">AO10-AN10</f>
        <v>15.798318117383985</v>
      </c>
      <c r="AQ10" s="258">
        <f t="shared" ref="AQ10" si="17">AP10/AN10</f>
        <v>3.4852662222471437E-2</v>
      </c>
      <c r="AR10" s="118"/>
      <c r="AS10" s="267">
        <v>142.31132213707815</v>
      </c>
      <c r="AT10" s="267">
        <f t="shared" ref="AT10" si="18">P10/F10</f>
        <v>147.28438831204642</v>
      </c>
      <c r="AU10" s="269">
        <f t="shared" ref="AU10" si="19">AT10-AS10</f>
        <v>4.9730661749682668</v>
      </c>
      <c r="AV10" s="258">
        <f t="shared" ref="AV10" si="20">AU10/AS10</f>
        <v>3.4944979080287611E-2</v>
      </c>
      <c r="AW10" s="268"/>
      <c r="AX10" s="267">
        <v>96.980071088814583</v>
      </c>
      <c r="AY10" s="267">
        <f t="shared" ref="AY10" si="21">U10/F10</f>
        <v>101.86756609840296</v>
      </c>
      <c r="AZ10" s="269">
        <f t="shared" ref="AZ10" si="22">AY10-AX10</f>
        <v>4.8874950095883776</v>
      </c>
      <c r="BA10" s="258">
        <f t="shared" ref="BA10" si="23">AZ10/AX10</f>
        <v>5.0396900669544754E-2</v>
      </c>
      <c r="BB10" s="268"/>
      <c r="BC10" s="267">
        <f t="shared" ref="BC10" si="24">Y10/E10</f>
        <v>692.58009801808896</v>
      </c>
      <c r="BD10" s="267">
        <f t="shared" ref="BD10" si="25">Z10/F10</f>
        <v>718.23897732002922</v>
      </c>
      <c r="BE10" s="269">
        <f t="shared" ref="BE10" si="26">BD10-BC10</f>
        <v>25.65887930194026</v>
      </c>
      <c r="BF10" s="258">
        <f t="shared" ref="BF10" si="27">BE10/BC10</f>
        <v>3.7048248102084645E-2</v>
      </c>
      <c r="BG10" s="268"/>
      <c r="BH10" s="267">
        <v>32.371076254505851</v>
      </c>
      <c r="BI10" s="267">
        <v>32.371076254505851</v>
      </c>
      <c r="BJ10" s="269">
        <f t="shared" ref="BJ10" si="28">BI10-BH10</f>
        <v>0</v>
      </c>
      <c r="BK10" s="258">
        <f t="shared" ref="BK10" si="29">BJ10/BH10</f>
        <v>0</v>
      </c>
      <c r="BL10" s="258"/>
      <c r="BM10" s="267">
        <f t="shared" ref="BM10" si="30">AI10/E10</f>
        <v>725.04371299733828</v>
      </c>
      <c r="BN10" s="267">
        <f t="shared" ref="BN10" si="31">AJ10/F10</f>
        <v>750.51722135154432</v>
      </c>
      <c r="BO10" s="272">
        <f t="shared" ref="BO10" si="32">BN10-BM10</f>
        <v>25.473508354206047</v>
      </c>
      <c r="BP10" s="300">
        <f t="shared" ref="BP10" si="33">BO10/BM10</f>
        <v>3.5133755244767653E-2</v>
      </c>
    </row>
    <row r="11" spans="1:68">
      <c r="A11" s="84">
        <v>5</v>
      </c>
      <c r="B11" s="94">
        <v>14</v>
      </c>
      <c r="C11" s="94">
        <v>14</v>
      </c>
      <c r="D11" s="85" t="s">
        <v>24</v>
      </c>
      <c r="E11" s="87">
        <v>9113</v>
      </c>
      <c r="F11" s="110">
        <v>9078</v>
      </c>
      <c r="G11" s="160">
        <f t="shared" ref="G11:G74" si="34">F11-E11</f>
        <v>-35</v>
      </c>
      <c r="H11" s="161">
        <f t="shared" ref="H11:H74" si="35">G11/E11</f>
        <v>-3.8406671787556239E-3</v>
      </c>
      <c r="I11" s="161"/>
      <c r="J11" s="110">
        <v>6098976.2663522139</v>
      </c>
      <c r="K11" s="110">
        <v>5720701.178412756</v>
      </c>
      <c r="L11" s="160">
        <f t="shared" ref="L11:L74" si="36">K11-J11</f>
        <v>-378275.08793945797</v>
      </c>
      <c r="M11" s="161">
        <f t="shared" ref="M11:M74" si="37">L11/J11</f>
        <v>-6.2022718472669769E-2</v>
      </c>
      <c r="N11" s="161"/>
      <c r="O11" s="110">
        <v>5282039.8619306339</v>
      </c>
      <c r="P11" s="296">
        <v>5284942.0812761579</v>
      </c>
      <c r="Q11" s="160">
        <f t="shared" ref="Q11:Q74" si="38">P11-O11</f>
        <v>2902.2193455239758</v>
      </c>
      <c r="R11" s="161">
        <f t="shared" ref="R11:R74" si="39">Q11/O11</f>
        <v>5.4945048151590207E-4</v>
      </c>
      <c r="S11" s="161"/>
      <c r="T11" s="110">
        <v>1394496.4080848047</v>
      </c>
      <c r="U11" s="110">
        <v>1490774.5010709288</v>
      </c>
      <c r="V11" s="160">
        <f t="shared" ref="V11:V74" si="40">U11-T11</f>
        <v>96278.092986124102</v>
      </c>
      <c r="W11" s="161">
        <f t="shared" ref="W11:W74" si="41">V11/T11</f>
        <v>6.9041477932777193E-2</v>
      </c>
      <c r="X11" s="162"/>
      <c r="Y11" s="86">
        <v>12775512.536367651</v>
      </c>
      <c r="Z11" s="86">
        <v>12496417.760759842</v>
      </c>
      <c r="AA11" s="160">
        <f t="shared" ref="AA11:AA74" si="42">Z11-Y11</f>
        <v>-279094.77560780942</v>
      </c>
      <c r="AB11" s="161">
        <f t="shared" ref="AB11:AB74" si="43">AA11/Y11</f>
        <v>-2.184607269675632E-2</v>
      </c>
      <c r="AC11" s="208"/>
      <c r="AD11" s="186">
        <v>1462383</v>
      </c>
      <c r="AE11" s="186">
        <v>1462383</v>
      </c>
      <c r="AF11" s="297">
        <f t="shared" ref="AF11:AF74" si="44">AE11-AD11</f>
        <v>0</v>
      </c>
      <c r="AG11" s="208">
        <f t="shared" ref="AG11:AG74" si="45">AF11/AD11</f>
        <v>0</v>
      </c>
      <c r="AH11" s="161"/>
      <c r="AI11" s="296">
        <f t="shared" ref="AI11:AI74" si="46">SUM(Y11,AD11)</f>
        <v>14237895.536367651</v>
      </c>
      <c r="AJ11" s="296">
        <f t="shared" ref="AJ11:AJ74" si="47">SUM(Z11,AE11)</f>
        <v>13958800.760759842</v>
      </c>
      <c r="AK11" s="160">
        <f t="shared" ref="AK11:AK74" si="48">AJ11-AI11</f>
        <v>-279094.77560780942</v>
      </c>
      <c r="AL11" s="161">
        <f t="shared" ref="AL11:AL74" si="49">AK11/AI11</f>
        <v>-1.9602249145242123E-2</v>
      </c>
      <c r="AN11" s="110">
        <f t="shared" ref="AN11:AN74" si="50">J11/E11</f>
        <v>669.26108486252758</v>
      </c>
      <c r="AO11" s="110">
        <f t="shared" ref="AO11:AO74" si="51">K11/F11</f>
        <v>630.17197382823929</v>
      </c>
      <c r="AP11" s="160">
        <f t="shared" ref="AP11:AP74" si="52">AO11-AN11</f>
        <v>-39.089111034288294</v>
      </c>
      <c r="AQ11" s="161">
        <f t="shared" ref="AQ11:AQ74" si="53">AP11/AN11</f>
        <v>-5.8406370724987784E-2</v>
      </c>
      <c r="AR11" s="298"/>
      <c r="AS11" s="110">
        <v>579.61591813131065</v>
      </c>
      <c r="AT11" s="110">
        <f t="shared" ref="AT11:AT74" si="54">P11/F11</f>
        <v>582.17031078168736</v>
      </c>
      <c r="AU11" s="110">
        <f t="shared" ref="AU11:AU74" si="55">AT11-AS11</f>
        <v>2.5543926503767125</v>
      </c>
      <c r="AV11" s="185">
        <f t="shared" ref="AV11:AV74" si="56">AU11/AS11</f>
        <v>4.4070436481663724E-3</v>
      </c>
      <c r="AW11" s="298"/>
      <c r="AX11" s="110">
        <v>153.02275958354051</v>
      </c>
      <c r="AY11" s="110">
        <f t="shared" ref="AY11:AY74" si="57">U11/F11</f>
        <v>164.21838522482142</v>
      </c>
      <c r="AZ11" s="160">
        <f t="shared" ref="AZ11:AZ74" si="58">AY11-AX11</f>
        <v>11.195625641280913</v>
      </c>
      <c r="BA11" s="161">
        <f t="shared" ref="BA11:BA74" si="59">AZ11/AX11</f>
        <v>7.3163140383498484E-2</v>
      </c>
      <c r="BB11" s="298"/>
      <c r="BC11" s="110">
        <f t="shared" ref="BC11:BC74" si="60">Y11/E11</f>
        <v>1401.8997625773786</v>
      </c>
      <c r="BD11" s="110">
        <f t="shared" ref="BD11:BD74" si="61">Z11/F11</f>
        <v>1376.5606698347478</v>
      </c>
      <c r="BE11" s="160">
        <f t="shared" ref="BE11:BE74" si="62">BD11-BC11</f>
        <v>-25.339092742630783</v>
      </c>
      <c r="BF11" s="161">
        <f t="shared" ref="BF11:BF74" si="63">BE11/BC11</f>
        <v>-1.80748249047743E-2</v>
      </c>
      <c r="BG11" s="299"/>
      <c r="BH11" s="110">
        <v>160.47218259629102</v>
      </c>
      <c r="BI11" s="110">
        <v>160.47218259629102</v>
      </c>
      <c r="BJ11" s="160">
        <f t="shared" ref="BJ11:BJ74" si="64">BI11-BH11</f>
        <v>0</v>
      </c>
      <c r="BK11" s="161">
        <f t="shared" ref="BK11:BK74" si="65">BJ11/BH11</f>
        <v>0</v>
      </c>
      <c r="BL11" s="161"/>
      <c r="BM11" s="110">
        <f t="shared" ref="BM11:BM74" si="66">AI11/E11</f>
        <v>1562.3719451736697</v>
      </c>
      <c r="BN11" s="110">
        <f t="shared" ref="BN11:BN74" si="67">AJ11/F11</f>
        <v>1537.6515488829964</v>
      </c>
      <c r="BO11" s="273">
        <f t="shared" ref="BO11:BO74" si="68">BN11-BM11</f>
        <v>-24.720396290673307</v>
      </c>
      <c r="BP11" s="161">
        <f t="shared" ref="BP11:BP74" si="69">BO11/BM11</f>
        <v>-1.5822350348159538E-2</v>
      </c>
    </row>
    <row r="12" spans="1:68">
      <c r="A12" s="84">
        <v>9</v>
      </c>
      <c r="B12" s="94">
        <v>17</v>
      </c>
      <c r="C12" s="94">
        <v>17</v>
      </c>
      <c r="D12" s="85" t="s">
        <v>25</v>
      </c>
      <c r="E12" s="87">
        <v>2437</v>
      </c>
      <c r="F12" s="110">
        <v>2410</v>
      </c>
      <c r="G12" s="160">
        <f t="shared" si="34"/>
        <v>-27</v>
      </c>
      <c r="H12" s="161">
        <f t="shared" si="35"/>
        <v>-1.107919573245794E-2</v>
      </c>
      <c r="I12" s="161"/>
      <c r="J12" s="110">
        <v>2178976.3506857795</v>
      </c>
      <c r="K12" s="110">
        <v>2062879.3714637044</v>
      </c>
      <c r="L12" s="160">
        <f t="shared" si="36"/>
        <v>-116096.97922207508</v>
      </c>
      <c r="M12" s="161">
        <f t="shared" si="37"/>
        <v>-5.3280513662085596E-2</v>
      </c>
      <c r="N12" s="161"/>
      <c r="O12" s="110">
        <v>1761468.0556511714</v>
      </c>
      <c r="P12" s="296">
        <v>1841646.5010047224</v>
      </c>
      <c r="Q12" s="160">
        <f t="shared" si="38"/>
        <v>80178.445353551069</v>
      </c>
      <c r="R12" s="161">
        <f t="shared" si="39"/>
        <v>4.5517967297971279E-2</v>
      </c>
      <c r="S12" s="161"/>
      <c r="T12" s="110">
        <v>357490.36609060213</v>
      </c>
      <c r="U12" s="110">
        <v>383018.1105221688</v>
      </c>
      <c r="V12" s="160">
        <f t="shared" si="40"/>
        <v>25527.74443156668</v>
      </c>
      <c r="W12" s="161">
        <f t="shared" si="41"/>
        <v>7.1408202438375493E-2</v>
      </c>
      <c r="X12" s="162"/>
      <c r="Y12" s="86">
        <v>4297934.7724275524</v>
      </c>
      <c r="Z12" s="86">
        <v>4287543.9829905955</v>
      </c>
      <c r="AA12" s="160">
        <f t="shared" si="42"/>
        <v>-10390.789436956868</v>
      </c>
      <c r="AB12" s="161">
        <f t="shared" si="43"/>
        <v>-2.4176238093739054E-3</v>
      </c>
      <c r="AC12" s="161"/>
      <c r="AD12" s="209">
        <v>-481937</v>
      </c>
      <c r="AE12" s="209">
        <v>-481937</v>
      </c>
      <c r="AF12" s="297">
        <f t="shared" si="44"/>
        <v>0</v>
      </c>
      <c r="AG12" s="208">
        <f t="shared" si="45"/>
        <v>0</v>
      </c>
      <c r="AH12" s="161"/>
      <c r="AI12" s="296">
        <f t="shared" si="46"/>
        <v>3815997.7724275524</v>
      </c>
      <c r="AJ12" s="296">
        <f t="shared" si="47"/>
        <v>3805606.9829905955</v>
      </c>
      <c r="AK12" s="160">
        <f t="shared" si="48"/>
        <v>-10390.789436956868</v>
      </c>
      <c r="AL12" s="161">
        <f t="shared" si="49"/>
        <v>-2.7229547962620408E-3</v>
      </c>
      <c r="AN12" s="110">
        <f t="shared" si="50"/>
        <v>894.12242539424676</v>
      </c>
      <c r="AO12" s="110">
        <f t="shared" si="51"/>
        <v>855.9665441758109</v>
      </c>
      <c r="AP12" s="160">
        <f t="shared" si="52"/>
        <v>-38.155881218435866</v>
      </c>
      <c r="AQ12" s="161">
        <f t="shared" si="53"/>
        <v>-4.2674112777801913E-2</v>
      </c>
      <c r="AR12" s="298"/>
      <c r="AS12" s="110">
        <v>722.80182833449794</v>
      </c>
      <c r="AT12" s="110">
        <f t="shared" si="54"/>
        <v>764.1686726160674</v>
      </c>
      <c r="AU12" s="110">
        <f t="shared" si="55"/>
        <v>41.366844281569456</v>
      </c>
      <c r="AV12" s="185">
        <f t="shared" si="56"/>
        <v>5.7231239130770051E-2</v>
      </c>
      <c r="AW12" s="298"/>
      <c r="AX12" s="110">
        <v>146.69280512540095</v>
      </c>
      <c r="AY12" s="110">
        <f t="shared" si="57"/>
        <v>158.92867656521528</v>
      </c>
      <c r="AZ12" s="160">
        <f t="shared" si="58"/>
        <v>12.235871439814332</v>
      </c>
      <c r="BA12" s="161">
        <f t="shared" si="59"/>
        <v>8.341153084743623E-2</v>
      </c>
      <c r="BB12" s="298"/>
      <c r="BC12" s="110">
        <f t="shared" si="60"/>
        <v>1763.6170588541454</v>
      </c>
      <c r="BD12" s="110">
        <f t="shared" si="61"/>
        <v>1779.0638933570935</v>
      </c>
      <c r="BE12" s="160">
        <f t="shared" si="62"/>
        <v>15.44683450294815</v>
      </c>
      <c r="BF12" s="161">
        <f t="shared" si="63"/>
        <v>8.7586102807285411E-3</v>
      </c>
      <c r="BG12" s="299"/>
      <c r="BH12" s="110">
        <v>-197.75830939679935</v>
      </c>
      <c r="BI12" s="110">
        <v>-197.75830939679935</v>
      </c>
      <c r="BJ12" s="160">
        <f t="shared" si="64"/>
        <v>0</v>
      </c>
      <c r="BK12" s="161">
        <f t="shared" si="65"/>
        <v>0</v>
      </c>
      <c r="BL12" s="161"/>
      <c r="BM12" s="110">
        <f t="shared" si="66"/>
        <v>1565.858749457346</v>
      </c>
      <c r="BN12" s="110">
        <f t="shared" si="67"/>
        <v>1579.0900344359318</v>
      </c>
      <c r="BO12" s="273">
        <f t="shared" si="68"/>
        <v>13.231284978585791</v>
      </c>
      <c r="BP12" s="161">
        <f t="shared" si="69"/>
        <v>8.4498585732404926E-3</v>
      </c>
    </row>
    <row r="13" spans="1:68">
      <c r="A13" s="84">
        <v>10</v>
      </c>
      <c r="B13" s="94">
        <v>14</v>
      </c>
      <c r="C13" s="94">
        <v>14</v>
      </c>
      <c r="D13" s="85" t="s">
        <v>26</v>
      </c>
      <c r="E13" s="87">
        <v>10933</v>
      </c>
      <c r="F13" s="110">
        <v>10780</v>
      </c>
      <c r="G13" s="160">
        <f t="shared" si="34"/>
        <v>-153</v>
      </c>
      <c r="H13" s="161">
        <f t="shared" si="35"/>
        <v>-1.3994329095399251E-2</v>
      </c>
      <c r="I13" s="161"/>
      <c r="J13" s="110">
        <v>3756745.5473067951</v>
      </c>
      <c r="K13" s="110">
        <v>3577324.8540822398</v>
      </c>
      <c r="L13" s="160">
        <f t="shared" si="36"/>
        <v>-179420.69322455535</v>
      </c>
      <c r="M13" s="161">
        <f t="shared" si="37"/>
        <v>-4.7759607608554099E-2</v>
      </c>
      <c r="N13" s="161"/>
      <c r="O13" s="110">
        <v>6714240.841455766</v>
      </c>
      <c r="P13" s="296">
        <v>6988402.1280642664</v>
      </c>
      <c r="Q13" s="160">
        <f t="shared" si="38"/>
        <v>274161.28660850041</v>
      </c>
      <c r="R13" s="161">
        <f t="shared" si="39"/>
        <v>4.0832804941363619E-2</v>
      </c>
      <c r="S13" s="161"/>
      <c r="T13" s="110">
        <v>1650701.1059987615</v>
      </c>
      <c r="U13" s="110">
        <v>1764575.5409511016</v>
      </c>
      <c r="V13" s="160">
        <f t="shared" si="40"/>
        <v>113874.43495234009</v>
      </c>
      <c r="W13" s="161">
        <f t="shared" si="41"/>
        <v>6.8985496246723621E-2</v>
      </c>
      <c r="X13" s="162"/>
      <c r="Y13" s="86">
        <v>12121687.494761324</v>
      </c>
      <c r="Z13" s="86">
        <v>12330302.523097606</v>
      </c>
      <c r="AA13" s="160">
        <f t="shared" si="42"/>
        <v>208615.02833628282</v>
      </c>
      <c r="AB13" s="161">
        <f t="shared" si="43"/>
        <v>1.7210064887949041E-2</v>
      </c>
      <c r="AC13" s="161"/>
      <c r="AD13" s="209">
        <v>-279731</v>
      </c>
      <c r="AE13" s="209">
        <v>-279731</v>
      </c>
      <c r="AF13" s="297">
        <f t="shared" si="44"/>
        <v>0</v>
      </c>
      <c r="AG13" s="208">
        <f t="shared" si="45"/>
        <v>0</v>
      </c>
      <c r="AH13" s="161"/>
      <c r="AI13" s="296">
        <f t="shared" si="46"/>
        <v>11841956.494761324</v>
      </c>
      <c r="AJ13" s="296">
        <f t="shared" si="47"/>
        <v>12050571.523097606</v>
      </c>
      <c r="AK13" s="160">
        <f t="shared" si="48"/>
        <v>208615.02833628282</v>
      </c>
      <c r="AL13" s="161">
        <f t="shared" si="49"/>
        <v>1.7616601482075236E-2</v>
      </c>
      <c r="AN13" s="110">
        <f t="shared" si="50"/>
        <v>343.61525174305268</v>
      </c>
      <c r="AO13" s="110">
        <f t="shared" si="51"/>
        <v>331.84831670521703</v>
      </c>
      <c r="AP13" s="160">
        <f t="shared" si="52"/>
        <v>-11.766935037835651</v>
      </c>
      <c r="AQ13" s="161">
        <f t="shared" si="53"/>
        <v>-3.4244507419695924E-2</v>
      </c>
      <c r="AR13" s="298"/>
      <c r="AS13" s="110">
        <v>614.1261173928259</v>
      </c>
      <c r="AT13" s="110">
        <f t="shared" si="54"/>
        <v>648.27477996885591</v>
      </c>
      <c r="AU13" s="110">
        <f t="shared" si="55"/>
        <v>34.148662576030006</v>
      </c>
      <c r="AV13" s="185">
        <f t="shared" si="56"/>
        <v>5.5605292803704041E-2</v>
      </c>
      <c r="AW13" s="298"/>
      <c r="AX13" s="110">
        <v>150.98336284631498</v>
      </c>
      <c r="AY13" s="110">
        <f t="shared" si="57"/>
        <v>163.68975333498159</v>
      </c>
      <c r="AZ13" s="160">
        <f t="shared" si="58"/>
        <v>12.706390488666614</v>
      </c>
      <c r="BA13" s="161">
        <f t="shared" si="59"/>
        <v>8.415755384651466E-2</v>
      </c>
      <c r="BB13" s="298"/>
      <c r="BC13" s="110">
        <f t="shared" si="60"/>
        <v>1108.7247319821936</v>
      </c>
      <c r="BD13" s="110">
        <f t="shared" si="61"/>
        <v>1143.8128500090545</v>
      </c>
      <c r="BE13" s="160">
        <f t="shared" si="62"/>
        <v>35.088118026860911</v>
      </c>
      <c r="BF13" s="161">
        <f t="shared" si="63"/>
        <v>3.1647276384039781E-2</v>
      </c>
      <c r="BG13" s="299"/>
      <c r="BH13" s="110">
        <v>-25.585932497942011</v>
      </c>
      <c r="BI13" s="110">
        <v>-25.585932497942011</v>
      </c>
      <c r="BJ13" s="160">
        <f t="shared" si="64"/>
        <v>0</v>
      </c>
      <c r="BK13" s="161">
        <f t="shared" si="65"/>
        <v>0</v>
      </c>
      <c r="BL13" s="161"/>
      <c r="BM13" s="110">
        <f t="shared" si="66"/>
        <v>1083.1387994842516</v>
      </c>
      <c r="BN13" s="110">
        <f t="shared" si="67"/>
        <v>1117.8637776528392</v>
      </c>
      <c r="BO13" s="273">
        <f t="shared" si="68"/>
        <v>34.72497816858754</v>
      </c>
      <c r="BP13" s="161">
        <f t="shared" si="69"/>
        <v>3.2059582931681714E-2</v>
      </c>
    </row>
    <row r="14" spans="1:68">
      <c r="A14" s="84">
        <v>16</v>
      </c>
      <c r="B14" s="94">
        <v>7</v>
      </c>
      <c r="C14" s="94">
        <v>7</v>
      </c>
      <c r="D14" s="85" t="s">
        <v>27</v>
      </c>
      <c r="E14" s="87">
        <v>7968</v>
      </c>
      <c r="F14" s="110">
        <v>7889</v>
      </c>
      <c r="G14" s="160">
        <f t="shared" si="34"/>
        <v>-79</v>
      </c>
      <c r="H14" s="161">
        <f t="shared" si="35"/>
        <v>-9.9146586345381527E-3</v>
      </c>
      <c r="I14" s="161"/>
      <c r="J14" s="110">
        <v>5389606.208005961</v>
      </c>
      <c r="K14" s="110">
        <v>4905231.9187064357</v>
      </c>
      <c r="L14" s="160">
        <f t="shared" si="36"/>
        <v>-484374.28929952532</v>
      </c>
      <c r="M14" s="161">
        <f t="shared" si="37"/>
        <v>-8.987192581528762E-2</v>
      </c>
      <c r="N14" s="161"/>
      <c r="O14" s="110">
        <v>2653726.852436523</v>
      </c>
      <c r="P14" s="296">
        <v>2677992.3909706073</v>
      </c>
      <c r="Q14" s="160">
        <f t="shared" si="38"/>
        <v>24265.538534084335</v>
      </c>
      <c r="R14" s="161">
        <f t="shared" si="39"/>
        <v>9.1439473176393032E-3</v>
      </c>
      <c r="S14" s="161"/>
      <c r="T14" s="110">
        <v>986148.10100763605</v>
      </c>
      <c r="U14" s="110">
        <v>1043049.1263165754</v>
      </c>
      <c r="V14" s="160">
        <f t="shared" si="40"/>
        <v>56901.025308939395</v>
      </c>
      <c r="W14" s="161">
        <f t="shared" si="41"/>
        <v>5.7700283812135836E-2</v>
      </c>
      <c r="X14" s="162"/>
      <c r="Y14" s="86">
        <v>9029481.1614501197</v>
      </c>
      <c r="Z14" s="86">
        <v>8626273.4359936193</v>
      </c>
      <c r="AA14" s="160">
        <f t="shared" si="42"/>
        <v>-403207.72545650043</v>
      </c>
      <c r="AB14" s="161">
        <f t="shared" si="43"/>
        <v>-4.4654584050513257E-2</v>
      </c>
      <c r="AC14" s="161"/>
      <c r="AD14" s="209">
        <v>-522264</v>
      </c>
      <c r="AE14" s="209">
        <v>-522264</v>
      </c>
      <c r="AF14" s="297">
        <f t="shared" si="44"/>
        <v>0</v>
      </c>
      <c r="AG14" s="208">
        <f t="shared" si="45"/>
        <v>0</v>
      </c>
      <c r="AH14" s="161"/>
      <c r="AI14" s="296">
        <f t="shared" si="46"/>
        <v>8507217.1614501197</v>
      </c>
      <c r="AJ14" s="296">
        <f t="shared" si="47"/>
        <v>8104009.4359936193</v>
      </c>
      <c r="AK14" s="160">
        <f t="shared" si="48"/>
        <v>-403207.72545650043</v>
      </c>
      <c r="AL14" s="161">
        <f t="shared" si="49"/>
        <v>-4.7395960136483763E-2</v>
      </c>
      <c r="AN14" s="110">
        <f t="shared" si="50"/>
        <v>676.40640160717385</v>
      </c>
      <c r="AO14" s="110">
        <f t="shared" si="51"/>
        <v>621.78120404442075</v>
      </c>
      <c r="AP14" s="160">
        <f t="shared" si="52"/>
        <v>-54.625197562753101</v>
      </c>
      <c r="AQ14" s="161">
        <f t="shared" si="53"/>
        <v>-8.0757954733960274E-2</v>
      </c>
      <c r="AR14" s="298"/>
      <c r="AS14" s="110">
        <v>333.04804874956363</v>
      </c>
      <c r="AT14" s="110">
        <f t="shared" si="54"/>
        <v>339.45904309425873</v>
      </c>
      <c r="AU14" s="110">
        <f t="shared" si="55"/>
        <v>6.4109943446950979</v>
      </c>
      <c r="AV14" s="185">
        <f t="shared" si="56"/>
        <v>1.9249457754715333E-2</v>
      </c>
      <c r="AW14" s="298"/>
      <c r="AX14" s="110">
        <v>123.76356689352862</v>
      </c>
      <c r="AY14" s="110">
        <f t="shared" si="57"/>
        <v>132.21563269318995</v>
      </c>
      <c r="AZ14" s="160">
        <f t="shared" si="58"/>
        <v>8.4520657996613267</v>
      </c>
      <c r="BA14" s="161">
        <f t="shared" si="59"/>
        <v>6.8292034657763817E-2</v>
      </c>
      <c r="BB14" s="298"/>
      <c r="BC14" s="110">
        <f t="shared" si="60"/>
        <v>1133.218017250266</v>
      </c>
      <c r="BD14" s="110">
        <f t="shared" si="61"/>
        <v>1093.4558798318697</v>
      </c>
      <c r="BE14" s="160">
        <f t="shared" si="62"/>
        <v>-39.762137418396378</v>
      </c>
      <c r="BF14" s="161">
        <f t="shared" si="63"/>
        <v>-3.5087809065089272E-2</v>
      </c>
      <c r="BG14" s="299"/>
      <c r="BH14" s="110">
        <v>-65.545180722891573</v>
      </c>
      <c r="BI14" s="110">
        <v>-65.545180722891573</v>
      </c>
      <c r="BJ14" s="160">
        <f t="shared" si="64"/>
        <v>0</v>
      </c>
      <c r="BK14" s="161">
        <f t="shared" si="65"/>
        <v>0</v>
      </c>
      <c r="BL14" s="161"/>
      <c r="BM14" s="110">
        <f t="shared" si="66"/>
        <v>1067.6728365273746</v>
      </c>
      <c r="BN14" s="110">
        <f t="shared" si="67"/>
        <v>1027.2543333747774</v>
      </c>
      <c r="BO14" s="273">
        <f t="shared" si="68"/>
        <v>-40.418503152597168</v>
      </c>
      <c r="BP14" s="161">
        <f t="shared" si="69"/>
        <v>-3.7856637136202784E-2</v>
      </c>
    </row>
    <row r="15" spans="1:68">
      <c r="A15" s="84">
        <v>18</v>
      </c>
      <c r="B15" s="94">
        <v>1</v>
      </c>
      <c r="C15" s="95">
        <v>34</v>
      </c>
      <c r="D15" s="85" t="s">
        <v>28</v>
      </c>
      <c r="E15" s="87">
        <v>4700</v>
      </c>
      <c r="F15" s="110">
        <v>4651</v>
      </c>
      <c r="G15" s="160">
        <f t="shared" si="34"/>
        <v>-49</v>
      </c>
      <c r="H15" s="161">
        <f t="shared" si="35"/>
        <v>-1.0425531914893617E-2</v>
      </c>
      <c r="I15" s="161"/>
      <c r="J15" s="110">
        <v>1903496.6331747854</v>
      </c>
      <c r="K15" s="110">
        <v>1795409.5171795283</v>
      </c>
      <c r="L15" s="160">
        <f t="shared" si="36"/>
        <v>-108087.11599525716</v>
      </c>
      <c r="M15" s="161">
        <f t="shared" si="37"/>
        <v>-5.6783455306134101E-2</v>
      </c>
      <c r="N15" s="161"/>
      <c r="O15" s="110">
        <v>1034307.1136496847</v>
      </c>
      <c r="P15" s="296">
        <v>1118112.0264204864</v>
      </c>
      <c r="Q15" s="160">
        <f t="shared" si="38"/>
        <v>83804.912770801689</v>
      </c>
      <c r="R15" s="161">
        <f t="shared" si="39"/>
        <v>8.1025172953790636E-2</v>
      </c>
      <c r="S15" s="161"/>
      <c r="T15" s="110">
        <v>439761.4516102529</v>
      </c>
      <c r="U15" s="110">
        <v>467898.9149518265</v>
      </c>
      <c r="V15" s="160">
        <f t="shared" si="40"/>
        <v>28137.463341573603</v>
      </c>
      <c r="W15" s="161">
        <f t="shared" si="41"/>
        <v>6.398346930715286E-2</v>
      </c>
      <c r="X15" s="162"/>
      <c r="Y15" s="86">
        <v>3377565.1984347231</v>
      </c>
      <c r="Z15" s="86">
        <v>3381420.4585518409</v>
      </c>
      <c r="AA15" s="160">
        <f t="shared" si="42"/>
        <v>3855.2601171177812</v>
      </c>
      <c r="AB15" s="161">
        <f t="shared" si="43"/>
        <v>1.1414317387283711E-3</v>
      </c>
      <c r="AC15" s="161"/>
      <c r="AD15" s="209">
        <v>22902</v>
      </c>
      <c r="AE15" s="209">
        <v>22902</v>
      </c>
      <c r="AF15" s="297">
        <f t="shared" si="44"/>
        <v>0</v>
      </c>
      <c r="AG15" s="208">
        <f t="shared" si="45"/>
        <v>0</v>
      </c>
      <c r="AH15" s="161"/>
      <c r="AI15" s="296">
        <f t="shared" si="46"/>
        <v>3400467.1984347231</v>
      </c>
      <c r="AJ15" s="296">
        <f t="shared" si="47"/>
        <v>3404322.4585518409</v>
      </c>
      <c r="AK15" s="160">
        <f t="shared" si="48"/>
        <v>3855.2601171177812</v>
      </c>
      <c r="AL15" s="161">
        <f t="shared" si="49"/>
        <v>1.1337442451709004E-3</v>
      </c>
      <c r="AN15" s="110">
        <f t="shared" si="50"/>
        <v>404.99928365420965</v>
      </c>
      <c r="AO15" s="110">
        <f t="shared" si="51"/>
        <v>386.02655712309786</v>
      </c>
      <c r="AP15" s="160">
        <f t="shared" si="52"/>
        <v>-18.972726531111789</v>
      </c>
      <c r="AQ15" s="161">
        <f t="shared" si="53"/>
        <v>-4.6846321208090812E-2</v>
      </c>
      <c r="AR15" s="298"/>
      <c r="AS15" s="110">
        <v>220.06534332972015</v>
      </c>
      <c r="AT15" s="110">
        <f t="shared" si="54"/>
        <v>240.40249976789644</v>
      </c>
      <c r="AU15" s="110">
        <f t="shared" si="55"/>
        <v>20.337156438176294</v>
      </c>
      <c r="AV15" s="185">
        <f t="shared" si="56"/>
        <v>9.2414171765817205E-2</v>
      </c>
      <c r="AW15" s="298"/>
      <c r="AX15" s="110">
        <v>93.566266300053812</v>
      </c>
      <c r="AY15" s="110">
        <f t="shared" si="57"/>
        <v>100.60178777721489</v>
      </c>
      <c r="AZ15" s="160">
        <f t="shared" si="58"/>
        <v>7.0355214771610832</v>
      </c>
      <c r="BA15" s="161">
        <f t="shared" si="59"/>
        <v>7.5192927487339925E-2</v>
      </c>
      <c r="BB15" s="298"/>
      <c r="BC15" s="110">
        <f t="shared" si="60"/>
        <v>718.6308932839836</v>
      </c>
      <c r="BD15" s="110">
        <f t="shared" si="61"/>
        <v>727.03084466820917</v>
      </c>
      <c r="BE15" s="160">
        <f t="shared" si="62"/>
        <v>8.3999513842255737</v>
      </c>
      <c r="BF15" s="161">
        <f t="shared" si="63"/>
        <v>1.16888258808909E-2</v>
      </c>
      <c r="BG15" s="299"/>
      <c r="BH15" s="110">
        <v>4.8727659574468083</v>
      </c>
      <c r="BI15" s="110">
        <v>4.8727659574468083</v>
      </c>
      <c r="BJ15" s="160">
        <f t="shared" si="64"/>
        <v>0</v>
      </c>
      <c r="BK15" s="161">
        <f t="shared" si="65"/>
        <v>0</v>
      </c>
      <c r="BL15" s="161"/>
      <c r="BM15" s="110">
        <f t="shared" si="66"/>
        <v>723.50365924143046</v>
      </c>
      <c r="BN15" s="110">
        <f t="shared" si="67"/>
        <v>731.95494701179121</v>
      </c>
      <c r="BO15" s="273">
        <f t="shared" si="68"/>
        <v>8.4512877703607501</v>
      </c>
      <c r="BP15" s="161">
        <f t="shared" si="69"/>
        <v>1.1681057396754074E-2</v>
      </c>
    </row>
    <row r="16" spans="1:68">
      <c r="A16" s="84">
        <v>19</v>
      </c>
      <c r="B16" s="94">
        <v>2</v>
      </c>
      <c r="C16" s="94">
        <v>2</v>
      </c>
      <c r="D16" s="85" t="s">
        <v>29</v>
      </c>
      <c r="E16" s="87">
        <v>3961</v>
      </c>
      <c r="F16" s="110">
        <v>3966</v>
      </c>
      <c r="G16" s="160">
        <f t="shared" si="34"/>
        <v>5</v>
      </c>
      <c r="H16" s="161">
        <f t="shared" si="35"/>
        <v>1.2623074981065387E-3</v>
      </c>
      <c r="I16" s="161"/>
      <c r="J16" s="110">
        <v>1191357.8467900117</v>
      </c>
      <c r="K16" s="110">
        <v>1237489.922875942</v>
      </c>
      <c r="L16" s="160">
        <f t="shared" si="36"/>
        <v>46132.076085930225</v>
      </c>
      <c r="M16" s="161">
        <f t="shared" si="37"/>
        <v>3.8722266538327041E-2</v>
      </c>
      <c r="N16" s="161"/>
      <c r="O16" s="110">
        <v>1628436.2336425628</v>
      </c>
      <c r="P16" s="296">
        <v>1709191.0830874548</v>
      </c>
      <c r="Q16" s="160">
        <f t="shared" si="38"/>
        <v>80754.849444892025</v>
      </c>
      <c r="R16" s="161">
        <f t="shared" si="39"/>
        <v>4.9590427783749183E-2</v>
      </c>
      <c r="S16" s="161"/>
      <c r="T16" s="110">
        <v>315543.59142426314</v>
      </c>
      <c r="U16" s="110">
        <v>340114.75728479435</v>
      </c>
      <c r="V16" s="160">
        <f t="shared" si="40"/>
        <v>24571.165860531211</v>
      </c>
      <c r="W16" s="161">
        <f t="shared" si="41"/>
        <v>7.7869323061275961E-2</v>
      </c>
      <c r="X16" s="162"/>
      <c r="Y16" s="86">
        <v>3135337.6718568378</v>
      </c>
      <c r="Z16" s="86">
        <v>3286795.7632481912</v>
      </c>
      <c r="AA16" s="160">
        <f t="shared" si="42"/>
        <v>151458.0913913534</v>
      </c>
      <c r="AB16" s="161">
        <f t="shared" si="43"/>
        <v>4.8306787734813755E-2</v>
      </c>
      <c r="AC16" s="161"/>
      <c r="AD16" s="209">
        <v>-987254</v>
      </c>
      <c r="AE16" s="209">
        <v>-987254</v>
      </c>
      <c r="AF16" s="297">
        <f t="shared" si="44"/>
        <v>0</v>
      </c>
      <c r="AG16" s="208">
        <f t="shared" si="45"/>
        <v>0</v>
      </c>
      <c r="AH16" s="161"/>
      <c r="AI16" s="296">
        <f t="shared" si="46"/>
        <v>2148083.6718568378</v>
      </c>
      <c r="AJ16" s="296">
        <f t="shared" si="47"/>
        <v>2299541.7632481912</v>
      </c>
      <c r="AK16" s="160">
        <f t="shared" si="48"/>
        <v>151458.0913913534</v>
      </c>
      <c r="AL16" s="161">
        <f t="shared" si="49"/>
        <v>7.050846918846071E-2</v>
      </c>
      <c r="AN16" s="110">
        <f t="shared" si="50"/>
        <v>300.77198858621858</v>
      </c>
      <c r="AO16" s="110">
        <f t="shared" si="51"/>
        <v>312.02469058899192</v>
      </c>
      <c r="AP16" s="160">
        <f t="shared" si="52"/>
        <v>11.252702002773333</v>
      </c>
      <c r="AQ16" s="161">
        <f t="shared" si="53"/>
        <v>3.7412732667249898E-2</v>
      </c>
      <c r="AR16" s="298"/>
      <c r="AS16" s="110">
        <v>411.1174535830757</v>
      </c>
      <c r="AT16" s="110">
        <f t="shared" si="54"/>
        <v>430.96093875124933</v>
      </c>
      <c r="AU16" s="110">
        <f t="shared" si="55"/>
        <v>19.843485168173629</v>
      </c>
      <c r="AV16" s="185">
        <f t="shared" si="56"/>
        <v>4.826719224695674E-2</v>
      </c>
      <c r="AW16" s="298"/>
      <c r="AX16" s="110">
        <v>79.662608286862692</v>
      </c>
      <c r="AY16" s="110">
        <f t="shared" si="57"/>
        <v>85.757629169136251</v>
      </c>
      <c r="AZ16" s="160">
        <f t="shared" si="58"/>
        <v>6.095020882273559</v>
      </c>
      <c r="BA16" s="161">
        <f t="shared" si="59"/>
        <v>7.6510435866292123E-2</v>
      </c>
      <c r="BB16" s="298"/>
      <c r="BC16" s="110">
        <f t="shared" si="60"/>
        <v>791.55205045615696</v>
      </c>
      <c r="BD16" s="110">
        <f t="shared" si="61"/>
        <v>828.74325850937748</v>
      </c>
      <c r="BE16" s="160">
        <f t="shared" si="62"/>
        <v>37.191208053220521</v>
      </c>
      <c r="BF16" s="161">
        <f t="shared" si="63"/>
        <v>4.6985170503680597E-2</v>
      </c>
      <c r="BG16" s="299"/>
      <c r="BH16" s="110">
        <v>-249.24362534713455</v>
      </c>
      <c r="BI16" s="110">
        <v>-249.24362534713455</v>
      </c>
      <c r="BJ16" s="160">
        <f t="shared" si="64"/>
        <v>0</v>
      </c>
      <c r="BK16" s="161">
        <f t="shared" si="65"/>
        <v>0</v>
      </c>
      <c r="BL16" s="161"/>
      <c r="BM16" s="110">
        <f t="shared" si="66"/>
        <v>542.30842510902244</v>
      </c>
      <c r="BN16" s="110">
        <f t="shared" si="67"/>
        <v>579.81385861023477</v>
      </c>
      <c r="BO16" s="273">
        <f t="shared" si="68"/>
        <v>37.505433501212337</v>
      </c>
      <c r="BP16" s="161">
        <f t="shared" si="69"/>
        <v>6.9158861940366259E-2</v>
      </c>
    </row>
    <row r="17" spans="1:68">
      <c r="A17" s="84">
        <v>20</v>
      </c>
      <c r="B17" s="94">
        <v>6</v>
      </c>
      <c r="C17" s="94">
        <v>6</v>
      </c>
      <c r="D17" s="85" t="s">
        <v>30</v>
      </c>
      <c r="E17" s="87">
        <v>16405</v>
      </c>
      <c r="F17" s="110">
        <v>16387</v>
      </c>
      <c r="G17" s="160">
        <f t="shared" si="34"/>
        <v>-18</v>
      </c>
      <c r="H17" s="161">
        <f t="shared" si="35"/>
        <v>-1.097226455348979E-3</v>
      </c>
      <c r="I17" s="161"/>
      <c r="J17" s="110">
        <v>472849.20548277721</v>
      </c>
      <c r="K17" s="110">
        <v>741935.01785049867</v>
      </c>
      <c r="L17" s="160">
        <f t="shared" si="36"/>
        <v>269085.81236772146</v>
      </c>
      <c r="M17" s="161">
        <f t="shared" si="37"/>
        <v>0.56907320398896699</v>
      </c>
      <c r="N17" s="161"/>
      <c r="O17" s="110">
        <v>6886836.881088675</v>
      </c>
      <c r="P17" s="296">
        <v>7196774.1517257877</v>
      </c>
      <c r="Q17" s="160">
        <f t="shared" si="38"/>
        <v>309937.27063711267</v>
      </c>
      <c r="R17" s="161">
        <f t="shared" si="39"/>
        <v>4.5004299649989331E-2</v>
      </c>
      <c r="S17" s="161"/>
      <c r="T17" s="110">
        <v>1201699.0464144612</v>
      </c>
      <c r="U17" s="110">
        <v>1320283.9482013346</v>
      </c>
      <c r="V17" s="160">
        <f t="shared" si="40"/>
        <v>118584.90178687335</v>
      </c>
      <c r="W17" s="161">
        <f t="shared" si="41"/>
        <v>9.8681031778046269E-2</v>
      </c>
      <c r="X17" s="162"/>
      <c r="Y17" s="86">
        <v>8561385.1329859123</v>
      </c>
      <c r="Z17" s="86">
        <v>9258993.1177776214</v>
      </c>
      <c r="AA17" s="160">
        <f t="shared" si="42"/>
        <v>697607.98479170911</v>
      </c>
      <c r="AB17" s="161">
        <f t="shared" si="43"/>
        <v>8.1483074754331003E-2</v>
      </c>
      <c r="AC17" s="161"/>
      <c r="AD17" s="209">
        <v>-2238648</v>
      </c>
      <c r="AE17" s="209">
        <v>-2238648</v>
      </c>
      <c r="AF17" s="297">
        <f t="shared" si="44"/>
        <v>0</v>
      </c>
      <c r="AG17" s="208">
        <f t="shared" si="45"/>
        <v>0</v>
      </c>
      <c r="AH17" s="161"/>
      <c r="AI17" s="296">
        <f t="shared" si="46"/>
        <v>6322737.1329859123</v>
      </c>
      <c r="AJ17" s="296">
        <f t="shared" si="47"/>
        <v>7020345.1177776214</v>
      </c>
      <c r="AK17" s="160">
        <f t="shared" si="48"/>
        <v>697607.98479170911</v>
      </c>
      <c r="AL17" s="161">
        <f t="shared" si="49"/>
        <v>0.11033322596194407</v>
      </c>
      <c r="AN17" s="110">
        <f t="shared" si="50"/>
        <v>28.823480980358259</v>
      </c>
      <c r="AO17" s="110">
        <f t="shared" si="51"/>
        <v>45.275829489869935</v>
      </c>
      <c r="AP17" s="160">
        <f t="shared" si="52"/>
        <v>16.452348509511676</v>
      </c>
      <c r="AQ17" s="161">
        <f t="shared" si="53"/>
        <v>0.57079672371019718</v>
      </c>
      <c r="AR17" s="298"/>
      <c r="AS17" s="110">
        <v>419.8010899779747</v>
      </c>
      <c r="AT17" s="110">
        <f t="shared" si="54"/>
        <v>439.17581935227849</v>
      </c>
      <c r="AU17" s="110">
        <f t="shared" si="55"/>
        <v>19.374729374303797</v>
      </c>
      <c r="AV17" s="185">
        <f t="shared" si="56"/>
        <v>4.6152165482277123E-2</v>
      </c>
      <c r="AW17" s="298"/>
      <c r="AX17" s="110">
        <v>73.251999171865975</v>
      </c>
      <c r="AY17" s="110">
        <f t="shared" si="57"/>
        <v>80.568984451170721</v>
      </c>
      <c r="AZ17" s="160">
        <f t="shared" si="58"/>
        <v>7.3169852793047454</v>
      </c>
      <c r="BA17" s="161">
        <f t="shared" si="59"/>
        <v>9.9887857833578314E-2</v>
      </c>
      <c r="BB17" s="298"/>
      <c r="BC17" s="110">
        <f t="shared" si="60"/>
        <v>521.87657013019884</v>
      </c>
      <c r="BD17" s="110">
        <f t="shared" si="61"/>
        <v>565.02063329331918</v>
      </c>
      <c r="BE17" s="160">
        <f t="shared" si="62"/>
        <v>43.144063163120336</v>
      </c>
      <c r="BF17" s="161">
        <f t="shared" si="63"/>
        <v>8.2671010028974215E-2</v>
      </c>
      <c r="BG17" s="299"/>
      <c r="BH17" s="110">
        <v>-136.46132276744896</v>
      </c>
      <c r="BI17" s="110">
        <v>-136.46132276744896</v>
      </c>
      <c r="BJ17" s="160">
        <f t="shared" si="64"/>
        <v>0</v>
      </c>
      <c r="BK17" s="161">
        <f t="shared" si="65"/>
        <v>0</v>
      </c>
      <c r="BL17" s="161"/>
      <c r="BM17" s="110">
        <f t="shared" si="66"/>
        <v>385.41524736274994</v>
      </c>
      <c r="BN17" s="110">
        <f t="shared" si="67"/>
        <v>428.40941708534945</v>
      </c>
      <c r="BO17" s="273">
        <f t="shared" si="68"/>
        <v>42.994169722599509</v>
      </c>
      <c r="BP17" s="161">
        <f t="shared" si="69"/>
        <v>0.11155285115675177</v>
      </c>
    </row>
    <row r="18" spans="1:68">
      <c r="A18" s="84">
        <v>46</v>
      </c>
      <c r="B18" s="94">
        <v>10</v>
      </c>
      <c r="C18" s="94">
        <v>10</v>
      </c>
      <c r="D18" s="85" t="s">
        <v>31</v>
      </c>
      <c r="E18" s="87">
        <v>1320</v>
      </c>
      <c r="F18" s="110">
        <v>1288</v>
      </c>
      <c r="G18" s="160">
        <f t="shared" si="34"/>
        <v>-32</v>
      </c>
      <c r="H18" s="161">
        <f t="shared" si="35"/>
        <v>-2.4242424242424242E-2</v>
      </c>
      <c r="I18" s="161"/>
      <c r="J18" s="110">
        <v>1614435.3915851738</v>
      </c>
      <c r="K18" s="110">
        <v>1574934.2616577116</v>
      </c>
      <c r="L18" s="160">
        <f t="shared" si="36"/>
        <v>-39501.1299274622</v>
      </c>
      <c r="M18" s="161">
        <f t="shared" si="37"/>
        <v>-2.4467457870009295E-2</v>
      </c>
      <c r="N18" s="161"/>
      <c r="O18" s="110">
        <v>580067.00375514943</v>
      </c>
      <c r="P18" s="296">
        <v>527096.44972434477</v>
      </c>
      <c r="Q18" s="160">
        <f t="shared" si="38"/>
        <v>-52970.554030804662</v>
      </c>
      <c r="R18" s="161">
        <f t="shared" si="39"/>
        <v>-9.1317992038664419E-2</v>
      </c>
      <c r="S18" s="161"/>
      <c r="T18" s="110">
        <v>241665.11579702506</v>
      </c>
      <c r="U18" s="110">
        <v>256314.06876380785</v>
      </c>
      <c r="V18" s="160">
        <f t="shared" si="40"/>
        <v>14648.952966782788</v>
      </c>
      <c r="W18" s="161">
        <f t="shared" si="41"/>
        <v>6.0616746105327295E-2</v>
      </c>
      <c r="X18" s="162"/>
      <c r="Y18" s="86">
        <v>2436167.5111373481</v>
      </c>
      <c r="Z18" s="86">
        <v>2358344.7801458645</v>
      </c>
      <c r="AA18" s="160">
        <f t="shared" si="42"/>
        <v>-77822.730991483666</v>
      </c>
      <c r="AB18" s="161">
        <f t="shared" si="43"/>
        <v>-3.194473722997454E-2</v>
      </c>
      <c r="AC18" s="161"/>
      <c r="AD18" s="209">
        <v>-353510</v>
      </c>
      <c r="AE18" s="209">
        <v>-353510</v>
      </c>
      <c r="AF18" s="297">
        <f t="shared" si="44"/>
        <v>0</v>
      </c>
      <c r="AG18" s="208">
        <f t="shared" si="45"/>
        <v>0</v>
      </c>
      <c r="AH18" s="161"/>
      <c r="AI18" s="296">
        <f t="shared" si="46"/>
        <v>2082657.5111373481</v>
      </c>
      <c r="AJ18" s="296">
        <f t="shared" si="47"/>
        <v>2004834.7801458645</v>
      </c>
      <c r="AK18" s="160">
        <f t="shared" si="48"/>
        <v>-77822.730991483666</v>
      </c>
      <c r="AL18" s="161">
        <f t="shared" si="49"/>
        <v>-3.7367032541507195E-2</v>
      </c>
      <c r="AN18" s="110">
        <f t="shared" si="50"/>
        <v>1223.0571148372528</v>
      </c>
      <c r="AO18" s="110">
        <f t="shared" si="51"/>
        <v>1222.775047870894</v>
      </c>
      <c r="AP18" s="160">
        <f t="shared" si="52"/>
        <v>-0.2820669663587978</v>
      </c>
      <c r="AQ18" s="161">
        <f t="shared" si="53"/>
        <v>-2.3062452516482135E-4</v>
      </c>
      <c r="AR18" s="298"/>
      <c r="AS18" s="110">
        <v>439.44469981450715</v>
      </c>
      <c r="AT18" s="110">
        <f t="shared" si="54"/>
        <v>409.23637400958444</v>
      </c>
      <c r="AU18" s="110">
        <f t="shared" si="55"/>
        <v>-30.208325804922708</v>
      </c>
      <c r="AV18" s="185">
        <f t="shared" si="56"/>
        <v>-6.8742041530308287E-2</v>
      </c>
      <c r="AW18" s="298"/>
      <c r="AX18" s="110">
        <v>183.07963317956444</v>
      </c>
      <c r="AY18" s="110">
        <f t="shared" si="57"/>
        <v>199.00160618308064</v>
      </c>
      <c r="AZ18" s="160">
        <f t="shared" si="58"/>
        <v>15.9219730035162</v>
      </c>
      <c r="BA18" s="161">
        <f t="shared" si="59"/>
        <v>8.6967472716639835E-2</v>
      </c>
      <c r="BB18" s="298"/>
      <c r="BC18" s="110">
        <f t="shared" si="60"/>
        <v>1845.5814478313243</v>
      </c>
      <c r="BD18" s="110">
        <f t="shared" si="61"/>
        <v>1831.0130280635594</v>
      </c>
      <c r="BE18" s="160">
        <f t="shared" si="62"/>
        <v>-14.568419767764908</v>
      </c>
      <c r="BF18" s="161">
        <f t="shared" si="63"/>
        <v>-7.8936748009055518E-3</v>
      </c>
      <c r="BG18" s="299"/>
      <c r="BH18" s="110">
        <v>-267.81060606060606</v>
      </c>
      <c r="BI18" s="110">
        <v>-267.81060606060606</v>
      </c>
      <c r="BJ18" s="160">
        <f t="shared" si="64"/>
        <v>0</v>
      </c>
      <c r="BK18" s="161">
        <f t="shared" si="65"/>
        <v>0</v>
      </c>
      <c r="BL18" s="161"/>
      <c r="BM18" s="110">
        <f t="shared" si="66"/>
        <v>1577.7708417707183</v>
      </c>
      <c r="BN18" s="110">
        <f t="shared" si="67"/>
        <v>1556.5487423492737</v>
      </c>
      <c r="BO18" s="273">
        <f t="shared" si="68"/>
        <v>-21.222099421444682</v>
      </c>
      <c r="BP18" s="161">
        <f t="shared" si="69"/>
        <v>-1.345068552390492E-2</v>
      </c>
    </row>
    <row r="19" spans="1:68">
      <c r="A19" s="84">
        <v>47</v>
      </c>
      <c r="B19" s="94">
        <v>19</v>
      </c>
      <c r="C19" s="94">
        <v>19</v>
      </c>
      <c r="D19" s="85" t="s">
        <v>32</v>
      </c>
      <c r="E19" s="87">
        <v>1771</v>
      </c>
      <c r="F19" s="110">
        <v>1762</v>
      </c>
      <c r="G19" s="160">
        <f t="shared" si="34"/>
        <v>-9</v>
      </c>
      <c r="H19" s="161">
        <f t="shared" si="35"/>
        <v>-5.0818746470920381E-3</v>
      </c>
      <c r="I19" s="161"/>
      <c r="J19" s="110">
        <v>2770561.5439270739</v>
      </c>
      <c r="K19" s="110">
        <v>2719682.8430978232</v>
      </c>
      <c r="L19" s="160">
        <f t="shared" si="36"/>
        <v>-50878.700829250738</v>
      </c>
      <c r="M19" s="161">
        <f t="shared" si="37"/>
        <v>-1.8364039211030771E-2</v>
      </c>
      <c r="N19" s="161"/>
      <c r="O19" s="110">
        <v>480061.9334497836</v>
      </c>
      <c r="P19" s="296">
        <v>430748.5482583986</v>
      </c>
      <c r="Q19" s="160">
        <f t="shared" si="38"/>
        <v>-49313.385191384994</v>
      </c>
      <c r="R19" s="161">
        <f t="shared" si="39"/>
        <v>-0.10272296500789595</v>
      </c>
      <c r="S19" s="161"/>
      <c r="T19" s="110">
        <v>280789.28358135337</v>
      </c>
      <c r="U19" s="110">
        <v>298882.18047279009</v>
      </c>
      <c r="V19" s="160">
        <f t="shared" si="40"/>
        <v>18092.896891436714</v>
      </c>
      <c r="W19" s="161">
        <f t="shared" si="41"/>
        <v>6.4435852610431416E-2</v>
      </c>
      <c r="X19" s="162"/>
      <c r="Y19" s="86">
        <v>3531412.760958211</v>
      </c>
      <c r="Z19" s="86">
        <v>3449313.5718290121</v>
      </c>
      <c r="AA19" s="160">
        <f t="shared" si="42"/>
        <v>-82099.189129198901</v>
      </c>
      <c r="AB19" s="161">
        <f t="shared" si="43"/>
        <v>-2.3248256345690433E-2</v>
      </c>
      <c r="AC19" s="161"/>
      <c r="AD19" s="209">
        <v>-69577</v>
      </c>
      <c r="AE19" s="209">
        <v>-69577</v>
      </c>
      <c r="AF19" s="297">
        <f t="shared" si="44"/>
        <v>0</v>
      </c>
      <c r="AG19" s="208">
        <f t="shared" si="45"/>
        <v>0</v>
      </c>
      <c r="AH19" s="161"/>
      <c r="AI19" s="296">
        <f t="shared" si="46"/>
        <v>3461835.760958211</v>
      </c>
      <c r="AJ19" s="296">
        <f t="shared" si="47"/>
        <v>3379736.5718290121</v>
      </c>
      <c r="AK19" s="160">
        <f t="shared" si="48"/>
        <v>-82099.189129198901</v>
      </c>
      <c r="AL19" s="161">
        <f t="shared" si="49"/>
        <v>-2.3715506684370967E-2</v>
      </c>
      <c r="AN19" s="110">
        <f t="shared" si="50"/>
        <v>1564.4051631434636</v>
      </c>
      <c r="AO19" s="110">
        <f t="shared" si="51"/>
        <v>1543.5203422802629</v>
      </c>
      <c r="AP19" s="160">
        <f t="shared" si="52"/>
        <v>-20.88482086320073</v>
      </c>
      <c r="AQ19" s="161">
        <f t="shared" si="53"/>
        <v>-1.3350007629248338E-2</v>
      </c>
      <c r="AR19" s="298"/>
      <c r="AS19" s="110">
        <v>271.06828540360453</v>
      </c>
      <c r="AT19" s="110">
        <f t="shared" si="54"/>
        <v>244.46569140658264</v>
      </c>
      <c r="AU19" s="110">
        <f t="shared" si="55"/>
        <v>-26.602593997021899</v>
      </c>
      <c r="AV19" s="185">
        <f t="shared" si="56"/>
        <v>-9.8139824647550417E-2</v>
      </c>
      <c r="AW19" s="298"/>
      <c r="AX19" s="110">
        <v>158.54843793413517</v>
      </c>
      <c r="AY19" s="110">
        <f t="shared" si="57"/>
        <v>169.62666315141323</v>
      </c>
      <c r="AZ19" s="160">
        <f t="shared" si="58"/>
        <v>11.07822521727806</v>
      </c>
      <c r="BA19" s="161">
        <f t="shared" si="59"/>
        <v>6.9872812130007997E-2</v>
      </c>
      <c r="BB19" s="298"/>
      <c r="BC19" s="110">
        <f t="shared" si="60"/>
        <v>1994.0218864812032</v>
      </c>
      <c r="BD19" s="110">
        <f t="shared" si="61"/>
        <v>1957.6126968382589</v>
      </c>
      <c r="BE19" s="160">
        <f t="shared" si="62"/>
        <v>-36.409189642944284</v>
      </c>
      <c r="BF19" s="161">
        <f t="shared" si="63"/>
        <v>-1.8259172524527603E-2</v>
      </c>
      <c r="BG19" s="299"/>
      <c r="BH19" s="110">
        <v>-39.28684359119142</v>
      </c>
      <c r="BI19" s="110">
        <v>-39.28684359119142</v>
      </c>
      <c r="BJ19" s="160">
        <f t="shared" si="64"/>
        <v>0</v>
      </c>
      <c r="BK19" s="161">
        <f t="shared" si="65"/>
        <v>0</v>
      </c>
      <c r="BL19" s="161"/>
      <c r="BM19" s="110">
        <f t="shared" si="66"/>
        <v>1954.735042890012</v>
      </c>
      <c r="BN19" s="110">
        <f t="shared" si="67"/>
        <v>1918.1251826498367</v>
      </c>
      <c r="BO19" s="273">
        <f t="shared" si="68"/>
        <v>-36.609860240175294</v>
      </c>
      <c r="BP19" s="161">
        <f t="shared" si="69"/>
        <v>-1.8728809499444391E-2</v>
      </c>
    </row>
    <row r="20" spans="1:68">
      <c r="A20" s="84">
        <v>49</v>
      </c>
      <c r="B20" s="94">
        <v>1</v>
      </c>
      <c r="C20" s="95">
        <v>33</v>
      </c>
      <c r="D20" s="85" t="s">
        <v>33</v>
      </c>
      <c r="E20" s="87">
        <v>314024</v>
      </c>
      <c r="F20" s="110">
        <v>320931</v>
      </c>
      <c r="G20" s="160">
        <f t="shared" si="34"/>
        <v>6907</v>
      </c>
      <c r="H20" s="161">
        <f t="shared" si="35"/>
        <v>2.1995134129875422E-2</v>
      </c>
      <c r="I20" s="161"/>
      <c r="J20" s="110">
        <v>447371455.35298365</v>
      </c>
      <c r="K20" s="110">
        <v>460923826.4798882</v>
      </c>
      <c r="L20" s="160">
        <f t="shared" si="36"/>
        <v>13552371.126904547</v>
      </c>
      <c r="M20" s="161">
        <f t="shared" si="37"/>
        <v>3.0293329994001288E-2</v>
      </c>
      <c r="N20" s="161"/>
      <c r="O20" s="110">
        <v>-24039425.127780769</v>
      </c>
      <c r="P20" s="296">
        <v>-25380866.204682309</v>
      </c>
      <c r="Q20" s="160">
        <f t="shared" si="38"/>
        <v>-1341441.0769015402</v>
      </c>
      <c r="R20" s="161">
        <f t="shared" si="39"/>
        <v>5.5801711969864276E-2</v>
      </c>
      <c r="S20" s="161"/>
      <c r="T20" s="110">
        <v>23298721.97820586</v>
      </c>
      <c r="U20" s="110">
        <v>23115140.944110669</v>
      </c>
      <c r="V20" s="160">
        <f t="shared" si="40"/>
        <v>-183581.03409519047</v>
      </c>
      <c r="W20" s="161">
        <f t="shared" si="41"/>
        <v>-7.8794465321710017E-3</v>
      </c>
      <c r="X20" s="162"/>
      <c r="Y20" s="86">
        <v>446630752.20340872</v>
      </c>
      <c r="Z20" s="86">
        <v>458658101.2193166</v>
      </c>
      <c r="AA20" s="160">
        <f t="shared" si="42"/>
        <v>12027349.015907884</v>
      </c>
      <c r="AB20" s="161">
        <f t="shared" si="43"/>
        <v>2.6929066027299161E-2</v>
      </c>
      <c r="AC20" s="161"/>
      <c r="AD20" s="209">
        <v>7629602</v>
      </c>
      <c r="AE20" s="209">
        <v>7629602</v>
      </c>
      <c r="AF20" s="297">
        <f t="shared" si="44"/>
        <v>0</v>
      </c>
      <c r="AG20" s="208">
        <f t="shared" si="45"/>
        <v>0</v>
      </c>
      <c r="AH20" s="161"/>
      <c r="AI20" s="296">
        <f t="shared" si="46"/>
        <v>454260354.20340872</v>
      </c>
      <c r="AJ20" s="296">
        <f t="shared" si="47"/>
        <v>466287703.2193166</v>
      </c>
      <c r="AK20" s="160">
        <f t="shared" si="48"/>
        <v>12027349.015907884</v>
      </c>
      <c r="AL20" s="161">
        <f t="shared" si="49"/>
        <v>2.6476774617496725E-2</v>
      </c>
      <c r="AN20" s="110">
        <f t="shared" si="50"/>
        <v>1424.6409680565296</v>
      </c>
      <c r="AO20" s="110">
        <f t="shared" si="51"/>
        <v>1436.2084886779035</v>
      </c>
      <c r="AP20" s="160">
        <f t="shared" si="52"/>
        <v>11.567520621373887</v>
      </c>
      <c r="AQ20" s="161">
        <f t="shared" si="53"/>
        <v>8.1196040832337557E-3</v>
      </c>
      <c r="AR20" s="298"/>
      <c r="AS20" s="110">
        <v>-76.552827579359445</v>
      </c>
      <c r="AT20" s="110">
        <f t="shared" si="54"/>
        <v>-79.08511862263947</v>
      </c>
      <c r="AU20" s="110">
        <f t="shared" si="55"/>
        <v>-2.5322910432800256</v>
      </c>
      <c r="AV20" s="185">
        <f t="shared" si="56"/>
        <v>3.3079000780929936E-2</v>
      </c>
      <c r="AW20" s="298"/>
      <c r="AX20" s="110">
        <v>74.194080637804305</v>
      </c>
      <c r="AY20" s="110">
        <f t="shared" si="57"/>
        <v>72.025266939344192</v>
      </c>
      <c r="AZ20" s="160">
        <f t="shared" si="58"/>
        <v>-2.168813698460113</v>
      </c>
      <c r="BA20" s="161">
        <f t="shared" si="59"/>
        <v>-2.923162710307959E-2</v>
      </c>
      <c r="BB20" s="298"/>
      <c r="BC20" s="110">
        <f t="shared" si="60"/>
        <v>1422.2822211149744</v>
      </c>
      <c r="BD20" s="110">
        <f t="shared" si="61"/>
        <v>1429.1486369946083</v>
      </c>
      <c r="BE20" s="160">
        <f t="shared" si="62"/>
        <v>6.8664158796339052</v>
      </c>
      <c r="BF20" s="161">
        <f t="shared" si="63"/>
        <v>4.827744998634022E-3</v>
      </c>
      <c r="BG20" s="299"/>
      <c r="BH20" s="110">
        <v>24.296238504063382</v>
      </c>
      <c r="BI20" s="110">
        <v>24.296238504063382</v>
      </c>
      <c r="BJ20" s="160">
        <f t="shared" si="64"/>
        <v>0</v>
      </c>
      <c r="BK20" s="161">
        <f t="shared" si="65"/>
        <v>0</v>
      </c>
      <c r="BL20" s="161"/>
      <c r="BM20" s="110">
        <f t="shared" si="66"/>
        <v>1446.5784596190379</v>
      </c>
      <c r="BN20" s="110">
        <f t="shared" si="67"/>
        <v>1452.9219776815471</v>
      </c>
      <c r="BO20" s="273">
        <f t="shared" si="68"/>
        <v>6.3435180625092471</v>
      </c>
      <c r="BP20" s="161">
        <f t="shared" si="69"/>
        <v>4.3851876960616697E-3</v>
      </c>
    </row>
    <row r="21" spans="1:68">
      <c r="A21" s="84">
        <v>50</v>
      </c>
      <c r="B21" s="94">
        <v>4</v>
      </c>
      <c r="C21" s="94">
        <v>4</v>
      </c>
      <c r="D21" s="85" t="s">
        <v>34</v>
      </c>
      <c r="E21" s="87">
        <v>11184</v>
      </c>
      <c r="F21" s="110">
        <v>11084</v>
      </c>
      <c r="G21" s="160">
        <f t="shared" si="34"/>
        <v>-100</v>
      </c>
      <c r="H21" s="161">
        <f t="shared" si="35"/>
        <v>-8.9413447782546503E-3</v>
      </c>
      <c r="I21" s="161"/>
      <c r="J21" s="110">
        <v>1506692.8892416186</v>
      </c>
      <c r="K21" s="110">
        <v>1840182.987550301</v>
      </c>
      <c r="L21" s="160">
        <f t="shared" si="36"/>
        <v>333490.09830868244</v>
      </c>
      <c r="M21" s="161">
        <f t="shared" si="37"/>
        <v>0.22133913333628455</v>
      </c>
      <c r="N21" s="161"/>
      <c r="O21" s="110">
        <v>3322384.1953747771</v>
      </c>
      <c r="P21" s="296">
        <v>3443995.5054952865</v>
      </c>
      <c r="Q21" s="160">
        <f t="shared" si="38"/>
        <v>121611.31012050947</v>
      </c>
      <c r="R21" s="161">
        <f t="shared" si="39"/>
        <v>3.660362648299658E-2</v>
      </c>
      <c r="S21" s="161"/>
      <c r="T21" s="110">
        <v>1127128.611962436</v>
      </c>
      <c r="U21" s="110">
        <v>1210539.9385378822</v>
      </c>
      <c r="V21" s="160">
        <f t="shared" si="40"/>
        <v>83411.326575446175</v>
      </c>
      <c r="W21" s="161">
        <f t="shared" si="41"/>
        <v>7.4003379641138983E-2</v>
      </c>
      <c r="X21" s="162"/>
      <c r="Y21" s="86">
        <v>5956205.6965788323</v>
      </c>
      <c r="Z21" s="86">
        <v>6494718.4315834697</v>
      </c>
      <c r="AA21" s="160">
        <f t="shared" si="42"/>
        <v>538512.73500463739</v>
      </c>
      <c r="AB21" s="161">
        <f t="shared" si="43"/>
        <v>9.0412044586363455E-2</v>
      </c>
      <c r="AC21" s="161"/>
      <c r="AD21" s="209">
        <v>-1109278</v>
      </c>
      <c r="AE21" s="209">
        <v>-1109278</v>
      </c>
      <c r="AF21" s="297">
        <f t="shared" si="44"/>
        <v>0</v>
      </c>
      <c r="AG21" s="208">
        <f t="shared" si="45"/>
        <v>0</v>
      </c>
      <c r="AH21" s="161"/>
      <c r="AI21" s="296">
        <f t="shared" si="46"/>
        <v>4846927.6965788323</v>
      </c>
      <c r="AJ21" s="296">
        <f t="shared" si="47"/>
        <v>5385440.4315834697</v>
      </c>
      <c r="AK21" s="160">
        <f t="shared" si="48"/>
        <v>538512.73500463739</v>
      </c>
      <c r="AL21" s="161">
        <f t="shared" si="49"/>
        <v>0.11110393402087318</v>
      </c>
      <c r="AN21" s="110">
        <f t="shared" si="50"/>
        <v>134.71860597653958</v>
      </c>
      <c r="AO21" s="110">
        <f t="shared" si="51"/>
        <v>166.02156148956163</v>
      </c>
      <c r="AP21" s="160">
        <f t="shared" si="52"/>
        <v>31.302955513022056</v>
      </c>
      <c r="AQ21" s="161">
        <f t="shared" si="53"/>
        <v>0.23235807174603093</v>
      </c>
      <c r="AR21" s="298"/>
      <c r="AS21" s="110">
        <v>297.06582576670036</v>
      </c>
      <c r="AT21" s="110">
        <f t="shared" si="54"/>
        <v>310.71774679675991</v>
      </c>
      <c r="AU21" s="110">
        <f t="shared" si="55"/>
        <v>13.651921030059555</v>
      </c>
      <c r="AV21" s="185">
        <f t="shared" si="56"/>
        <v>4.5955878616549602E-2</v>
      </c>
      <c r="AW21" s="298"/>
      <c r="AX21" s="110">
        <v>100.78045528991738</v>
      </c>
      <c r="AY21" s="110">
        <f t="shared" si="57"/>
        <v>109.21507926180821</v>
      </c>
      <c r="AZ21" s="160">
        <f t="shared" si="58"/>
        <v>8.4346239718908294</v>
      </c>
      <c r="BA21" s="161">
        <f t="shared" si="59"/>
        <v>8.3693052860564665E-2</v>
      </c>
      <c r="BB21" s="298"/>
      <c r="BC21" s="110">
        <f t="shared" si="60"/>
        <v>532.56488703315745</v>
      </c>
      <c r="BD21" s="110">
        <f t="shared" si="61"/>
        <v>585.95438754812972</v>
      </c>
      <c r="BE21" s="160">
        <f t="shared" si="62"/>
        <v>53.389500514972269</v>
      </c>
      <c r="BF21" s="161">
        <f t="shared" si="63"/>
        <v>0.10024975700594441</v>
      </c>
      <c r="BG21" s="299"/>
      <c r="BH21" s="110">
        <v>-99.184370529327609</v>
      </c>
      <c r="BI21" s="110">
        <v>-99.184370529327609</v>
      </c>
      <c r="BJ21" s="160">
        <f t="shared" si="64"/>
        <v>0</v>
      </c>
      <c r="BK21" s="161">
        <f t="shared" si="65"/>
        <v>0</v>
      </c>
      <c r="BL21" s="161"/>
      <c r="BM21" s="110">
        <f t="shared" si="66"/>
        <v>433.38051650382977</v>
      </c>
      <c r="BN21" s="110">
        <f t="shared" si="67"/>
        <v>485.87517426772553</v>
      </c>
      <c r="BO21" s="273">
        <f t="shared" si="68"/>
        <v>52.494657763895759</v>
      </c>
      <c r="BP21" s="161">
        <f t="shared" si="69"/>
        <v>0.12112832895068984</v>
      </c>
    </row>
    <row r="22" spans="1:68">
      <c r="A22" s="84">
        <v>51</v>
      </c>
      <c r="B22" s="94">
        <v>4</v>
      </c>
      <c r="C22" s="94">
        <v>4</v>
      </c>
      <c r="D22" s="85" t="s">
        <v>35</v>
      </c>
      <c r="E22" s="87">
        <v>9143</v>
      </c>
      <c r="F22" s="110">
        <v>9052</v>
      </c>
      <c r="G22" s="160">
        <f t="shared" si="34"/>
        <v>-91</v>
      </c>
      <c r="H22" s="161">
        <f t="shared" si="35"/>
        <v>-9.9529694848517983E-3</v>
      </c>
      <c r="I22" s="161"/>
      <c r="J22" s="110">
        <v>-4752287.9369600527</v>
      </c>
      <c r="K22" s="110">
        <v>-4803133.4103600327</v>
      </c>
      <c r="L22" s="160">
        <f t="shared" si="36"/>
        <v>-50845.473399979994</v>
      </c>
      <c r="M22" s="161">
        <f t="shared" si="37"/>
        <v>1.0699156716607721E-2</v>
      </c>
      <c r="N22" s="161"/>
      <c r="O22" s="110">
        <v>-263985.71895806974</v>
      </c>
      <c r="P22" s="296">
        <v>-322471.77762758767</v>
      </c>
      <c r="Q22" s="160">
        <f t="shared" si="38"/>
        <v>-58486.058669517923</v>
      </c>
      <c r="R22" s="161">
        <f t="shared" si="39"/>
        <v>0.22155008574084106</v>
      </c>
      <c r="S22" s="161"/>
      <c r="T22" s="110">
        <v>1311572.5329423335</v>
      </c>
      <c r="U22" s="110">
        <v>1352849.2092937648</v>
      </c>
      <c r="V22" s="160">
        <f t="shared" si="40"/>
        <v>41276.676351431292</v>
      </c>
      <c r="W22" s="161">
        <f t="shared" si="41"/>
        <v>3.1471135079988839E-2</v>
      </c>
      <c r="X22" s="162"/>
      <c r="Y22" s="86">
        <v>-3704701.1229757895</v>
      </c>
      <c r="Z22" s="86">
        <v>-3772755.978693855</v>
      </c>
      <c r="AA22" s="160">
        <f t="shared" si="42"/>
        <v>-68054.855718065519</v>
      </c>
      <c r="AB22" s="161">
        <f t="shared" si="43"/>
        <v>1.8369863980660515E-2</v>
      </c>
      <c r="AC22" s="161"/>
      <c r="AD22" s="209">
        <v>-425295</v>
      </c>
      <c r="AE22" s="209">
        <v>-425295</v>
      </c>
      <c r="AF22" s="297">
        <f t="shared" si="44"/>
        <v>0</v>
      </c>
      <c r="AG22" s="208">
        <f t="shared" si="45"/>
        <v>0</v>
      </c>
      <c r="AH22" s="161"/>
      <c r="AI22" s="296">
        <f t="shared" si="46"/>
        <v>-4129996.1229757895</v>
      </c>
      <c r="AJ22" s="296">
        <f t="shared" si="47"/>
        <v>-4198050.978693855</v>
      </c>
      <c r="AK22" s="160">
        <f t="shared" si="48"/>
        <v>-68054.855718065519</v>
      </c>
      <c r="AL22" s="161">
        <f t="shared" si="49"/>
        <v>1.6478188766199105E-2</v>
      </c>
      <c r="AN22" s="110">
        <f t="shared" si="50"/>
        <v>-519.77337164607377</v>
      </c>
      <c r="AO22" s="110">
        <f t="shared" si="51"/>
        <v>-530.61571038003012</v>
      </c>
      <c r="AP22" s="160">
        <f t="shared" si="52"/>
        <v>-10.842338733956353</v>
      </c>
      <c r="AQ22" s="161">
        <f t="shared" si="53"/>
        <v>2.0859742582848517E-2</v>
      </c>
      <c r="AR22" s="298"/>
      <c r="AS22" s="110">
        <v>-28.872986870619027</v>
      </c>
      <c r="AT22" s="110">
        <f t="shared" si="54"/>
        <v>-35.624367833361433</v>
      </c>
      <c r="AU22" s="110">
        <f t="shared" si="55"/>
        <v>-6.751380962742406</v>
      </c>
      <c r="AV22" s="185">
        <f t="shared" si="56"/>
        <v>0.23383036168012702</v>
      </c>
      <c r="AW22" s="298"/>
      <c r="AX22" s="110">
        <v>143.45100436862447</v>
      </c>
      <c r="AY22" s="110">
        <f t="shared" si="57"/>
        <v>149.45307217120688</v>
      </c>
      <c r="AZ22" s="160">
        <f t="shared" si="58"/>
        <v>6.0020678025824168</v>
      </c>
      <c r="BA22" s="161">
        <f t="shared" si="59"/>
        <v>4.1840542204632944E-2</v>
      </c>
      <c r="BB22" s="298"/>
      <c r="BC22" s="110">
        <f t="shared" si="60"/>
        <v>-405.19535414806842</v>
      </c>
      <c r="BD22" s="110">
        <f t="shared" si="61"/>
        <v>-416.7870060421846</v>
      </c>
      <c r="BE22" s="160">
        <f t="shared" si="62"/>
        <v>-11.591651894116183</v>
      </c>
      <c r="BF22" s="161">
        <f t="shared" si="63"/>
        <v>2.860756367379352E-2</v>
      </c>
      <c r="BG22" s="299"/>
      <c r="BH22" s="110">
        <v>-51.722301214043533</v>
      </c>
      <c r="BI22" s="110">
        <v>-51.722301214043533</v>
      </c>
      <c r="BJ22" s="160">
        <f t="shared" si="64"/>
        <v>0</v>
      </c>
      <c r="BK22" s="161">
        <f t="shared" si="65"/>
        <v>0</v>
      </c>
      <c r="BL22" s="161"/>
      <c r="BM22" s="110">
        <f t="shared" si="66"/>
        <v>-451.71126796191504</v>
      </c>
      <c r="BN22" s="110">
        <f t="shared" si="67"/>
        <v>-463.77054559145546</v>
      </c>
      <c r="BO22" s="273">
        <f t="shared" si="68"/>
        <v>-12.059277629540418</v>
      </c>
      <c r="BP22" s="161">
        <f t="shared" si="69"/>
        <v>2.6696871397410362E-2</v>
      </c>
    </row>
    <row r="23" spans="1:68">
      <c r="A23" s="84">
        <v>52</v>
      </c>
      <c r="B23" s="94">
        <v>14</v>
      </c>
      <c r="C23" s="94">
        <v>14</v>
      </c>
      <c r="D23" s="85" t="s">
        <v>36</v>
      </c>
      <c r="E23" s="87">
        <v>2292</v>
      </c>
      <c r="F23" s="110">
        <v>2272</v>
      </c>
      <c r="G23" s="160">
        <f t="shared" si="34"/>
        <v>-20</v>
      </c>
      <c r="H23" s="161">
        <f t="shared" si="35"/>
        <v>-8.7260034904013961E-3</v>
      </c>
      <c r="I23" s="161"/>
      <c r="J23" s="110">
        <v>1700755.293329285</v>
      </c>
      <c r="K23" s="110">
        <v>1579029.4277046029</v>
      </c>
      <c r="L23" s="160">
        <f t="shared" si="36"/>
        <v>-121725.86562468205</v>
      </c>
      <c r="M23" s="161">
        <f t="shared" si="37"/>
        <v>-7.1571651784425511E-2</v>
      </c>
      <c r="N23" s="161"/>
      <c r="O23" s="110">
        <v>1144337.6095297916</v>
      </c>
      <c r="P23" s="296">
        <v>1147653.1440517826</v>
      </c>
      <c r="Q23" s="160">
        <f t="shared" si="38"/>
        <v>3315.5345219909213</v>
      </c>
      <c r="R23" s="161">
        <f t="shared" si="39"/>
        <v>2.8973394690342078E-3</v>
      </c>
      <c r="S23" s="161"/>
      <c r="T23" s="110">
        <v>361864.78066952998</v>
      </c>
      <c r="U23" s="110">
        <v>388817.8478949751</v>
      </c>
      <c r="V23" s="160">
        <f t="shared" si="40"/>
        <v>26953.06722544512</v>
      </c>
      <c r="W23" s="161">
        <f t="shared" si="41"/>
        <v>7.4483809050375049E-2</v>
      </c>
      <c r="X23" s="162"/>
      <c r="Y23" s="86">
        <v>3206957.6835286068</v>
      </c>
      <c r="Z23" s="86">
        <v>3115500.4196513603</v>
      </c>
      <c r="AA23" s="160">
        <f t="shared" si="42"/>
        <v>-91457.263877246529</v>
      </c>
      <c r="AB23" s="161">
        <f t="shared" si="43"/>
        <v>-2.8518388111880649E-2</v>
      </c>
      <c r="AC23" s="161"/>
      <c r="AD23" s="209">
        <v>250153</v>
      </c>
      <c r="AE23" s="209">
        <v>250153</v>
      </c>
      <c r="AF23" s="297">
        <f t="shared" si="44"/>
        <v>0</v>
      </c>
      <c r="AG23" s="208">
        <f t="shared" si="45"/>
        <v>0</v>
      </c>
      <c r="AH23" s="161"/>
      <c r="AI23" s="296">
        <f t="shared" si="46"/>
        <v>3457110.6835286068</v>
      </c>
      <c r="AJ23" s="296">
        <f t="shared" si="47"/>
        <v>3365653.4196513603</v>
      </c>
      <c r="AK23" s="160">
        <f t="shared" si="48"/>
        <v>-91457.263877246529</v>
      </c>
      <c r="AL23" s="161">
        <f t="shared" si="49"/>
        <v>-2.645482666001826E-2</v>
      </c>
      <c r="AN23" s="110">
        <f t="shared" si="50"/>
        <v>742.03983129549954</v>
      </c>
      <c r="AO23" s="110">
        <f t="shared" si="51"/>
        <v>694.99534670096966</v>
      </c>
      <c r="AP23" s="160">
        <f t="shared" si="52"/>
        <v>-47.044484594529877</v>
      </c>
      <c r="AQ23" s="161">
        <f t="shared" si="53"/>
        <v>-6.3398867029006614E-2</v>
      </c>
      <c r="AR23" s="298"/>
      <c r="AS23" s="110">
        <v>499.2746987477276</v>
      </c>
      <c r="AT23" s="110">
        <f t="shared" si="54"/>
        <v>505.12902467067892</v>
      </c>
      <c r="AU23" s="110">
        <f t="shared" si="55"/>
        <v>5.8543259229513183</v>
      </c>
      <c r="AV23" s="185">
        <f t="shared" si="56"/>
        <v>1.1725661119289722E-2</v>
      </c>
      <c r="AW23" s="298"/>
      <c r="AX23" s="110">
        <v>157.88166695878272</v>
      </c>
      <c r="AY23" s="110">
        <f t="shared" si="57"/>
        <v>171.13461615095736</v>
      </c>
      <c r="AZ23" s="160">
        <f t="shared" si="58"/>
        <v>13.25294919217464</v>
      </c>
      <c r="BA23" s="161">
        <f t="shared" si="59"/>
        <v>8.3942293284973449E-2</v>
      </c>
      <c r="BB23" s="298"/>
      <c r="BC23" s="110">
        <f t="shared" si="60"/>
        <v>1399.19619700201</v>
      </c>
      <c r="BD23" s="110">
        <f t="shared" si="61"/>
        <v>1371.2589875226058</v>
      </c>
      <c r="BE23" s="160">
        <f t="shared" si="62"/>
        <v>-27.937209479404146</v>
      </c>
      <c r="BF23" s="161">
        <f t="shared" si="63"/>
        <v>-1.9966613359344354E-2</v>
      </c>
      <c r="BG23" s="299"/>
      <c r="BH23" s="110">
        <v>109.14179755671903</v>
      </c>
      <c r="BI23" s="110">
        <v>109.14179755671903</v>
      </c>
      <c r="BJ23" s="160">
        <f t="shared" si="64"/>
        <v>0</v>
      </c>
      <c r="BK23" s="161">
        <f t="shared" si="65"/>
        <v>0</v>
      </c>
      <c r="BL23" s="161"/>
      <c r="BM23" s="110">
        <f t="shared" si="66"/>
        <v>1508.337994558729</v>
      </c>
      <c r="BN23" s="110">
        <f t="shared" si="67"/>
        <v>1481.3615403395072</v>
      </c>
      <c r="BO23" s="273">
        <f t="shared" si="68"/>
        <v>-26.97645421922175</v>
      </c>
      <c r="BP23" s="161">
        <f t="shared" si="69"/>
        <v>-1.7884886753856407E-2</v>
      </c>
    </row>
    <row r="24" spans="1:68">
      <c r="A24" s="84">
        <v>61</v>
      </c>
      <c r="B24" s="94">
        <v>5</v>
      </c>
      <c r="C24" s="94">
        <v>5</v>
      </c>
      <c r="D24" s="85" t="s">
        <v>37</v>
      </c>
      <c r="E24" s="87">
        <v>16469</v>
      </c>
      <c r="F24" s="110">
        <v>16478</v>
      </c>
      <c r="G24" s="160">
        <f t="shared" si="34"/>
        <v>9</v>
      </c>
      <c r="H24" s="161">
        <f t="shared" si="35"/>
        <v>5.4648126783654139E-4</v>
      </c>
      <c r="I24" s="161"/>
      <c r="J24" s="110">
        <v>3112387.0531330844</v>
      </c>
      <c r="K24" s="110">
        <v>2866149.9913585195</v>
      </c>
      <c r="L24" s="160">
        <f t="shared" si="36"/>
        <v>-246237.06177456491</v>
      </c>
      <c r="M24" s="161">
        <f t="shared" si="37"/>
        <v>-7.9115179947394518E-2</v>
      </c>
      <c r="N24" s="161"/>
      <c r="O24" s="110">
        <v>5412721.295109245</v>
      </c>
      <c r="P24" s="296">
        <v>6744886.6826787302</v>
      </c>
      <c r="Q24" s="160">
        <f t="shared" si="38"/>
        <v>1332165.3875694852</v>
      </c>
      <c r="R24" s="161">
        <f t="shared" si="39"/>
        <v>0.24611749154222767</v>
      </c>
      <c r="S24" s="161"/>
      <c r="T24" s="110">
        <v>1933802.2300913956</v>
      </c>
      <c r="U24" s="110">
        <v>2066955.0613730007</v>
      </c>
      <c r="V24" s="160">
        <f t="shared" si="40"/>
        <v>133152.83128160518</v>
      </c>
      <c r="W24" s="161">
        <f t="shared" si="41"/>
        <v>6.8855454404617211E-2</v>
      </c>
      <c r="X24" s="162"/>
      <c r="Y24" s="86">
        <v>10458910.578333724</v>
      </c>
      <c r="Z24" s="86">
        <v>11677991.735410251</v>
      </c>
      <c r="AA24" s="160">
        <f t="shared" si="42"/>
        <v>1219081.1570765264</v>
      </c>
      <c r="AB24" s="161">
        <f t="shared" si="43"/>
        <v>0.11655909551439592</v>
      </c>
      <c r="AC24" s="161"/>
      <c r="AD24" s="209">
        <v>2616359</v>
      </c>
      <c r="AE24" s="209">
        <v>2616359</v>
      </c>
      <c r="AF24" s="297">
        <f t="shared" si="44"/>
        <v>0</v>
      </c>
      <c r="AG24" s="208">
        <f t="shared" si="45"/>
        <v>0</v>
      </c>
      <c r="AH24" s="161"/>
      <c r="AI24" s="296">
        <f t="shared" si="46"/>
        <v>13075269.578333724</v>
      </c>
      <c r="AJ24" s="296">
        <f t="shared" si="47"/>
        <v>14294350.735410251</v>
      </c>
      <c r="AK24" s="160">
        <f t="shared" si="48"/>
        <v>1219081.1570765264</v>
      </c>
      <c r="AL24" s="161">
        <f t="shared" si="49"/>
        <v>9.3235642276668279E-2</v>
      </c>
      <c r="AN24" s="110">
        <f t="shared" si="50"/>
        <v>188.98458031046721</v>
      </c>
      <c r="AO24" s="110">
        <f t="shared" si="51"/>
        <v>173.93797738551521</v>
      </c>
      <c r="AP24" s="160">
        <f t="shared" si="52"/>
        <v>-15.046602924951998</v>
      </c>
      <c r="AQ24" s="161">
        <f t="shared" si="53"/>
        <v>-7.9618151386918301E-2</v>
      </c>
      <c r="AR24" s="298"/>
      <c r="AS24" s="110">
        <v>328.66119953301626</v>
      </c>
      <c r="AT24" s="110">
        <f t="shared" si="54"/>
        <v>409.32678011158697</v>
      </c>
      <c r="AU24" s="110">
        <f t="shared" si="55"/>
        <v>80.665580578570712</v>
      </c>
      <c r="AV24" s="185">
        <f t="shared" si="56"/>
        <v>0.24543688361505936</v>
      </c>
      <c r="AW24" s="298"/>
      <c r="AX24" s="110">
        <v>117.42074382727522</v>
      </c>
      <c r="AY24" s="110">
        <f t="shared" si="57"/>
        <v>125.43725339076349</v>
      </c>
      <c r="AZ24" s="160">
        <f t="shared" si="58"/>
        <v>8.0165095634882704</v>
      </c>
      <c r="BA24" s="161">
        <f t="shared" si="59"/>
        <v>6.8271663951307265E-2</v>
      </c>
      <c r="BB24" s="298"/>
      <c r="BC24" s="110">
        <f t="shared" si="60"/>
        <v>635.06652367075867</v>
      </c>
      <c r="BD24" s="110">
        <f t="shared" si="61"/>
        <v>708.70201088786564</v>
      </c>
      <c r="BE24" s="160">
        <f t="shared" si="62"/>
        <v>73.63548721710697</v>
      </c>
      <c r="BF24" s="161">
        <f t="shared" si="63"/>
        <v>0.1159492501533308</v>
      </c>
      <c r="BG24" s="299"/>
      <c r="BH24" s="110">
        <v>158.86568704839397</v>
      </c>
      <c r="BI24" s="110">
        <v>158.86568704839397</v>
      </c>
      <c r="BJ24" s="160">
        <f t="shared" si="64"/>
        <v>0</v>
      </c>
      <c r="BK24" s="161">
        <f t="shared" si="65"/>
        <v>0</v>
      </c>
      <c r="BL24" s="161"/>
      <c r="BM24" s="110">
        <f t="shared" si="66"/>
        <v>793.93221071915264</v>
      </c>
      <c r="BN24" s="110">
        <f t="shared" si="67"/>
        <v>867.48092823220361</v>
      </c>
      <c r="BO24" s="273">
        <f t="shared" si="68"/>
        <v>73.548717513050974</v>
      </c>
      <c r="BP24" s="161">
        <f t="shared" si="69"/>
        <v>9.2638535784345777E-2</v>
      </c>
    </row>
    <row r="25" spans="1:68">
      <c r="A25" s="84">
        <v>69</v>
      </c>
      <c r="B25" s="94">
        <v>17</v>
      </c>
      <c r="C25" s="94">
        <v>17</v>
      </c>
      <c r="D25" s="85" t="s">
        <v>38</v>
      </c>
      <c r="E25" s="87">
        <v>6558</v>
      </c>
      <c r="F25" s="110">
        <v>6492</v>
      </c>
      <c r="G25" s="160">
        <f t="shared" si="34"/>
        <v>-66</v>
      </c>
      <c r="H25" s="161">
        <f t="shared" si="35"/>
        <v>-1.0064043915827997E-2</v>
      </c>
      <c r="I25" s="161"/>
      <c r="J25" s="110">
        <v>211183.4131551981</v>
      </c>
      <c r="K25" s="110">
        <v>447686.83683629194</v>
      </c>
      <c r="L25" s="160">
        <f t="shared" si="36"/>
        <v>236503.42368109385</v>
      </c>
      <c r="M25" s="161">
        <f t="shared" si="37"/>
        <v>1.1198958296373784</v>
      </c>
      <c r="N25" s="161"/>
      <c r="O25" s="110">
        <v>3234088.2893262082</v>
      </c>
      <c r="P25" s="296">
        <v>3200146.8874098072</v>
      </c>
      <c r="Q25" s="160">
        <f t="shared" si="38"/>
        <v>-33941.401916400995</v>
      </c>
      <c r="R25" s="161">
        <f t="shared" si="39"/>
        <v>-1.0494890330737498E-2</v>
      </c>
      <c r="S25" s="161"/>
      <c r="T25" s="110">
        <v>778980.40699503571</v>
      </c>
      <c r="U25" s="110">
        <v>850701.09413809865</v>
      </c>
      <c r="V25" s="160">
        <f t="shared" si="40"/>
        <v>71720.68714306294</v>
      </c>
      <c r="W25" s="161">
        <f t="shared" si="41"/>
        <v>9.2069950025739228E-2</v>
      </c>
      <c r="X25" s="162"/>
      <c r="Y25" s="86">
        <v>4224252.1094764415</v>
      </c>
      <c r="Z25" s="86">
        <v>4498534.8183841975</v>
      </c>
      <c r="AA25" s="160">
        <f t="shared" si="42"/>
        <v>274282.70890775602</v>
      </c>
      <c r="AB25" s="161">
        <f t="shared" si="43"/>
        <v>6.4930478058458238E-2</v>
      </c>
      <c r="AC25" s="161"/>
      <c r="AD25" s="209">
        <v>683940</v>
      </c>
      <c r="AE25" s="209">
        <v>683940</v>
      </c>
      <c r="AF25" s="297">
        <f t="shared" si="44"/>
        <v>0</v>
      </c>
      <c r="AG25" s="208">
        <f t="shared" si="45"/>
        <v>0</v>
      </c>
      <c r="AH25" s="161"/>
      <c r="AI25" s="296">
        <f t="shared" si="46"/>
        <v>4908192.1094764415</v>
      </c>
      <c r="AJ25" s="296">
        <f t="shared" si="47"/>
        <v>5182474.8183841975</v>
      </c>
      <c r="AK25" s="160">
        <f t="shared" si="48"/>
        <v>274282.70890775602</v>
      </c>
      <c r="AL25" s="161">
        <f t="shared" si="49"/>
        <v>5.5882635151584127E-2</v>
      </c>
      <c r="AN25" s="110">
        <f t="shared" si="50"/>
        <v>32.202411277096388</v>
      </c>
      <c r="AO25" s="110">
        <f t="shared" si="51"/>
        <v>68.959771539786189</v>
      </c>
      <c r="AP25" s="160">
        <f t="shared" si="52"/>
        <v>36.757360262689801</v>
      </c>
      <c r="AQ25" s="161">
        <f t="shared" si="53"/>
        <v>1.1414474508259285</v>
      </c>
      <c r="AR25" s="298"/>
      <c r="AS25" s="110">
        <v>493.15161471884846</v>
      </c>
      <c r="AT25" s="110">
        <f t="shared" si="54"/>
        <v>492.9369820409438</v>
      </c>
      <c r="AU25" s="110">
        <f t="shared" si="55"/>
        <v>-0.21463267790466034</v>
      </c>
      <c r="AV25" s="185">
        <f t="shared" si="56"/>
        <v>-4.3522655406294259E-4</v>
      </c>
      <c r="AW25" s="298"/>
      <c r="AX25" s="110">
        <v>118.78322766011523</v>
      </c>
      <c r="AY25" s="110">
        <f t="shared" si="57"/>
        <v>131.03836939896775</v>
      </c>
      <c r="AZ25" s="160">
        <f t="shared" si="58"/>
        <v>12.255141738852515</v>
      </c>
      <c r="BA25" s="161">
        <f t="shared" si="59"/>
        <v>0.10317232474873655</v>
      </c>
      <c r="BB25" s="298"/>
      <c r="BC25" s="110">
        <f t="shared" si="60"/>
        <v>644.13725365606001</v>
      </c>
      <c r="BD25" s="110">
        <f t="shared" si="61"/>
        <v>692.93512297969767</v>
      </c>
      <c r="BE25" s="160">
        <f t="shared" si="62"/>
        <v>48.797869323637656</v>
      </c>
      <c r="BF25" s="161">
        <f t="shared" si="63"/>
        <v>7.5756943177351918E-2</v>
      </c>
      <c r="BG25" s="299"/>
      <c r="BH25" s="110">
        <v>104.29094236047575</v>
      </c>
      <c r="BI25" s="110">
        <v>104.29094236047575</v>
      </c>
      <c r="BJ25" s="160">
        <f t="shared" si="64"/>
        <v>0</v>
      </c>
      <c r="BK25" s="161">
        <f t="shared" si="65"/>
        <v>0</v>
      </c>
      <c r="BL25" s="161"/>
      <c r="BM25" s="110">
        <f t="shared" si="66"/>
        <v>748.42819601653571</v>
      </c>
      <c r="BN25" s="110">
        <f t="shared" si="67"/>
        <v>798.28632445844073</v>
      </c>
      <c r="BO25" s="273">
        <f t="shared" si="68"/>
        <v>49.858128441905023</v>
      </c>
      <c r="BP25" s="161">
        <f t="shared" si="69"/>
        <v>6.6617116654973621E-2</v>
      </c>
    </row>
    <row r="26" spans="1:68">
      <c r="A26" s="84">
        <v>71</v>
      </c>
      <c r="B26" s="94">
        <v>17</v>
      </c>
      <c r="C26" s="94">
        <v>17</v>
      </c>
      <c r="D26" s="85" t="s">
        <v>39</v>
      </c>
      <c r="E26" s="87">
        <v>6473</v>
      </c>
      <c r="F26" s="110">
        <v>6365</v>
      </c>
      <c r="G26" s="160">
        <f t="shared" si="34"/>
        <v>-108</v>
      </c>
      <c r="H26" s="161">
        <f t="shared" si="35"/>
        <v>-1.6684690251815234E-2</v>
      </c>
      <c r="I26" s="161"/>
      <c r="J26" s="110">
        <v>4049476.2247081208</v>
      </c>
      <c r="K26" s="110">
        <v>4079961.8534739767</v>
      </c>
      <c r="L26" s="160">
        <f t="shared" si="36"/>
        <v>30485.628765855916</v>
      </c>
      <c r="M26" s="161">
        <f t="shared" si="37"/>
        <v>7.528289357484317E-3</v>
      </c>
      <c r="N26" s="161"/>
      <c r="O26" s="110">
        <v>3990859.5010169088</v>
      </c>
      <c r="P26" s="296">
        <v>4189835.8188017155</v>
      </c>
      <c r="Q26" s="160">
        <f t="shared" si="38"/>
        <v>198976.31778480671</v>
      </c>
      <c r="R26" s="161">
        <f t="shared" si="39"/>
        <v>4.9858011221418759E-2</v>
      </c>
      <c r="S26" s="161"/>
      <c r="T26" s="110">
        <v>929822.11749077449</v>
      </c>
      <c r="U26" s="110">
        <v>995901.78773142037</v>
      </c>
      <c r="V26" s="160">
        <f t="shared" si="40"/>
        <v>66079.670240645879</v>
      </c>
      <c r="W26" s="161">
        <f t="shared" si="41"/>
        <v>7.1067001954060863E-2</v>
      </c>
      <c r="X26" s="162"/>
      <c r="Y26" s="86">
        <v>8970157.8432158045</v>
      </c>
      <c r="Z26" s="86">
        <v>9265699.4600071125</v>
      </c>
      <c r="AA26" s="160">
        <f t="shared" si="42"/>
        <v>295541.61679130793</v>
      </c>
      <c r="AB26" s="161">
        <f t="shared" si="43"/>
        <v>3.2947203600751374E-2</v>
      </c>
      <c r="AC26" s="161"/>
      <c r="AD26" s="209">
        <v>801070</v>
      </c>
      <c r="AE26" s="209">
        <v>801070</v>
      </c>
      <c r="AF26" s="297">
        <f t="shared" si="44"/>
        <v>0</v>
      </c>
      <c r="AG26" s="208">
        <f t="shared" si="45"/>
        <v>0</v>
      </c>
      <c r="AH26" s="161"/>
      <c r="AI26" s="296">
        <f t="shared" si="46"/>
        <v>9771227.8432158045</v>
      </c>
      <c r="AJ26" s="296">
        <f t="shared" si="47"/>
        <v>10066769.460007112</v>
      </c>
      <c r="AK26" s="160">
        <f t="shared" si="48"/>
        <v>295541.61679130793</v>
      </c>
      <c r="AL26" s="161">
        <f t="shared" si="49"/>
        <v>3.0246108425002437E-2</v>
      </c>
      <c r="AN26" s="110">
        <f t="shared" si="50"/>
        <v>625.5949675124549</v>
      </c>
      <c r="AO26" s="110">
        <f t="shared" si="51"/>
        <v>640.99950565184236</v>
      </c>
      <c r="AP26" s="160">
        <f t="shared" si="52"/>
        <v>15.404538139387455</v>
      </c>
      <c r="AQ26" s="161">
        <f t="shared" si="53"/>
        <v>2.4623820425922413E-2</v>
      </c>
      <c r="AR26" s="298"/>
      <c r="AS26" s="110">
        <v>616.53939456463911</v>
      </c>
      <c r="AT26" s="110">
        <f t="shared" si="54"/>
        <v>658.26171544410295</v>
      </c>
      <c r="AU26" s="110">
        <f t="shared" si="55"/>
        <v>41.722320879463837</v>
      </c>
      <c r="AV26" s="185">
        <f t="shared" si="56"/>
        <v>6.7671784231931334E-2</v>
      </c>
      <c r="AW26" s="298"/>
      <c r="AX26" s="110">
        <v>143.64624092241226</v>
      </c>
      <c r="AY26" s="110">
        <f t="shared" si="57"/>
        <v>156.46532407406448</v>
      </c>
      <c r="AZ26" s="160">
        <f t="shared" si="58"/>
        <v>12.819083151652222</v>
      </c>
      <c r="BA26" s="161">
        <f t="shared" si="59"/>
        <v>8.9240644720916862E-2</v>
      </c>
      <c r="BB26" s="298"/>
      <c r="BC26" s="110">
        <f t="shared" si="60"/>
        <v>1385.7806029995063</v>
      </c>
      <c r="BD26" s="110">
        <f t="shared" si="61"/>
        <v>1455.7265451700098</v>
      </c>
      <c r="BE26" s="160">
        <f t="shared" si="62"/>
        <v>69.945942170503486</v>
      </c>
      <c r="BF26" s="161">
        <f t="shared" si="63"/>
        <v>5.047403753458974E-2</v>
      </c>
      <c r="BG26" s="299"/>
      <c r="BH26" s="110">
        <v>123.75560018538545</v>
      </c>
      <c r="BI26" s="110">
        <v>123.75560018538545</v>
      </c>
      <c r="BJ26" s="160">
        <f t="shared" si="64"/>
        <v>0</v>
      </c>
      <c r="BK26" s="161">
        <f t="shared" si="65"/>
        <v>0</v>
      </c>
      <c r="BL26" s="161"/>
      <c r="BM26" s="110">
        <f t="shared" si="66"/>
        <v>1509.5362031848917</v>
      </c>
      <c r="BN26" s="110">
        <f t="shared" si="67"/>
        <v>1581.5820047143932</v>
      </c>
      <c r="BO26" s="273">
        <f t="shared" si="68"/>
        <v>72.045801529501432</v>
      </c>
      <c r="BP26" s="161">
        <f t="shared" si="69"/>
        <v>4.7727110736063005E-2</v>
      </c>
    </row>
    <row r="27" spans="1:68">
      <c r="A27" s="84">
        <v>72</v>
      </c>
      <c r="B27" s="94">
        <v>17</v>
      </c>
      <c r="C27" s="94">
        <v>17</v>
      </c>
      <c r="D27" s="85" t="s">
        <v>40</v>
      </c>
      <c r="E27" s="87">
        <v>948</v>
      </c>
      <c r="F27" s="110">
        <v>927</v>
      </c>
      <c r="G27" s="160">
        <f t="shared" si="34"/>
        <v>-21</v>
      </c>
      <c r="H27" s="161">
        <f t="shared" si="35"/>
        <v>-2.2151898734177215E-2</v>
      </c>
      <c r="I27" s="161"/>
      <c r="J27" s="110">
        <v>1163777.4965679941</v>
      </c>
      <c r="K27" s="110">
        <v>1090299.3379892949</v>
      </c>
      <c r="L27" s="160">
        <f t="shared" si="36"/>
        <v>-73478.158578699222</v>
      </c>
      <c r="M27" s="161">
        <f t="shared" si="37"/>
        <v>-6.3137634810251919E-2</v>
      </c>
      <c r="N27" s="161"/>
      <c r="O27" s="110">
        <v>366875.2433164253</v>
      </c>
      <c r="P27" s="296">
        <v>385943.82172545913</v>
      </c>
      <c r="Q27" s="160">
        <f t="shared" si="38"/>
        <v>19068.578409033827</v>
      </c>
      <c r="R27" s="161">
        <f t="shared" si="39"/>
        <v>5.1975647734255587E-2</v>
      </c>
      <c r="S27" s="161"/>
      <c r="T27" s="110">
        <v>108263.34543785875</v>
      </c>
      <c r="U27" s="110">
        <v>114668.50086729118</v>
      </c>
      <c r="V27" s="160">
        <f t="shared" si="40"/>
        <v>6405.1554294324305</v>
      </c>
      <c r="W27" s="161">
        <f t="shared" si="41"/>
        <v>5.9162733273459361E-2</v>
      </c>
      <c r="X27" s="162"/>
      <c r="Y27" s="86">
        <v>1638916.0853222781</v>
      </c>
      <c r="Z27" s="86">
        <v>1590911.6605820451</v>
      </c>
      <c r="AA27" s="160">
        <f t="shared" si="42"/>
        <v>-48004.424740232993</v>
      </c>
      <c r="AB27" s="161">
        <f t="shared" si="43"/>
        <v>-2.9290349377950827E-2</v>
      </c>
      <c r="AC27" s="161"/>
      <c r="AD27" s="209">
        <v>-244162</v>
      </c>
      <c r="AE27" s="209">
        <v>-244162</v>
      </c>
      <c r="AF27" s="297">
        <f t="shared" si="44"/>
        <v>0</v>
      </c>
      <c r="AG27" s="208">
        <f t="shared" si="45"/>
        <v>0</v>
      </c>
      <c r="AH27" s="161"/>
      <c r="AI27" s="296">
        <f t="shared" si="46"/>
        <v>1394754.0853222781</v>
      </c>
      <c r="AJ27" s="296">
        <f t="shared" si="47"/>
        <v>1346749.6605820451</v>
      </c>
      <c r="AK27" s="160">
        <f t="shared" si="48"/>
        <v>-48004.424740232993</v>
      </c>
      <c r="AL27" s="161">
        <f t="shared" si="49"/>
        <v>-3.4417841285003928E-2</v>
      </c>
      <c r="AN27" s="110">
        <f t="shared" si="50"/>
        <v>1227.6133930042133</v>
      </c>
      <c r="AO27" s="110">
        <f t="shared" si="51"/>
        <v>1176.1589406572762</v>
      </c>
      <c r="AP27" s="160">
        <f t="shared" si="52"/>
        <v>-51.45445234693716</v>
      </c>
      <c r="AQ27" s="161">
        <f t="shared" si="53"/>
        <v>-4.1914215534108762E-2</v>
      </c>
      <c r="AR27" s="298"/>
      <c r="AS27" s="110">
        <v>386.99920181057519</v>
      </c>
      <c r="AT27" s="110">
        <f t="shared" si="54"/>
        <v>416.33637726586744</v>
      </c>
      <c r="AU27" s="110">
        <f t="shared" si="55"/>
        <v>29.337175455292254</v>
      </c>
      <c r="AV27" s="185">
        <f t="shared" si="56"/>
        <v>7.580681127516109E-2</v>
      </c>
      <c r="AW27" s="298"/>
      <c r="AX27" s="110">
        <v>114.2018411791759</v>
      </c>
      <c r="AY27" s="110">
        <f t="shared" si="57"/>
        <v>123.698490687477</v>
      </c>
      <c r="AZ27" s="160">
        <f t="shared" si="58"/>
        <v>9.496649508301104</v>
      </c>
      <c r="BA27" s="161">
        <f t="shared" si="59"/>
        <v>8.315671104988076E-2</v>
      </c>
      <c r="BB27" s="298"/>
      <c r="BC27" s="110">
        <f t="shared" si="60"/>
        <v>1728.8144359939643</v>
      </c>
      <c r="BD27" s="110">
        <f t="shared" si="61"/>
        <v>1716.1938086106204</v>
      </c>
      <c r="BE27" s="160">
        <f t="shared" si="62"/>
        <v>-12.620627383343844</v>
      </c>
      <c r="BF27" s="161">
        <f t="shared" si="63"/>
        <v>-7.300163117904406E-3</v>
      </c>
      <c r="BG27" s="299"/>
      <c r="BH27" s="110">
        <v>-257.55485232067508</v>
      </c>
      <c r="BI27" s="110">
        <v>-257.55485232067508</v>
      </c>
      <c r="BJ27" s="160">
        <f t="shared" si="64"/>
        <v>0</v>
      </c>
      <c r="BK27" s="161">
        <f t="shared" si="65"/>
        <v>0</v>
      </c>
      <c r="BL27" s="161"/>
      <c r="BM27" s="110">
        <f t="shared" si="66"/>
        <v>1471.2595836732892</v>
      </c>
      <c r="BN27" s="110">
        <f t="shared" si="67"/>
        <v>1452.8043803474056</v>
      </c>
      <c r="BO27" s="273">
        <f t="shared" si="68"/>
        <v>-18.455203325883531</v>
      </c>
      <c r="BP27" s="161">
        <f t="shared" si="69"/>
        <v>-1.2543811799551023E-2</v>
      </c>
    </row>
    <row r="28" spans="1:68">
      <c r="A28" s="84">
        <v>74</v>
      </c>
      <c r="B28" s="94">
        <v>16</v>
      </c>
      <c r="C28" s="94">
        <v>16</v>
      </c>
      <c r="D28" s="85" t="s">
        <v>41</v>
      </c>
      <c r="E28" s="87">
        <v>1013</v>
      </c>
      <c r="F28" s="110">
        <v>985</v>
      </c>
      <c r="G28" s="160">
        <f t="shared" si="34"/>
        <v>-28</v>
      </c>
      <c r="H28" s="161">
        <f t="shared" si="35"/>
        <v>-2.7640671273445213E-2</v>
      </c>
      <c r="I28" s="161"/>
      <c r="J28" s="110">
        <v>844645.13349972211</v>
      </c>
      <c r="K28" s="110">
        <v>839783.55035617203</v>
      </c>
      <c r="L28" s="160">
        <f t="shared" si="36"/>
        <v>-4861.5831435500877</v>
      </c>
      <c r="M28" s="161">
        <f t="shared" si="37"/>
        <v>-5.7557700278299028E-3</v>
      </c>
      <c r="N28" s="161"/>
      <c r="O28" s="110">
        <v>567262.96098241222</v>
      </c>
      <c r="P28" s="296">
        <v>572835.82099685341</v>
      </c>
      <c r="Q28" s="160">
        <f t="shared" si="38"/>
        <v>5572.8600144411903</v>
      </c>
      <c r="R28" s="161">
        <f t="shared" si="39"/>
        <v>9.8241210827335768E-3</v>
      </c>
      <c r="S28" s="161"/>
      <c r="T28" s="110">
        <v>206529.04061873088</v>
      </c>
      <c r="U28" s="110">
        <v>222518.10660809153</v>
      </c>
      <c r="V28" s="160">
        <f t="shared" si="40"/>
        <v>15989.06598936065</v>
      </c>
      <c r="W28" s="161">
        <f t="shared" si="41"/>
        <v>7.7418003499458182E-2</v>
      </c>
      <c r="X28" s="162"/>
      <c r="Y28" s="86">
        <v>1618437.1351008653</v>
      </c>
      <c r="Z28" s="86">
        <v>1635137.4779611172</v>
      </c>
      <c r="AA28" s="160">
        <f t="shared" si="42"/>
        <v>16700.342860251898</v>
      </c>
      <c r="AB28" s="161">
        <f t="shared" si="43"/>
        <v>1.0318808496204635E-2</v>
      </c>
      <c r="AC28" s="161"/>
      <c r="AD28" s="209">
        <v>-288847</v>
      </c>
      <c r="AE28" s="209">
        <v>-288847</v>
      </c>
      <c r="AF28" s="297">
        <f t="shared" si="44"/>
        <v>0</v>
      </c>
      <c r="AG28" s="208">
        <f t="shared" si="45"/>
        <v>0</v>
      </c>
      <c r="AH28" s="161"/>
      <c r="AI28" s="296">
        <f t="shared" si="46"/>
        <v>1329590.1351008653</v>
      </c>
      <c r="AJ28" s="296">
        <f t="shared" si="47"/>
        <v>1346290.4779611172</v>
      </c>
      <c r="AK28" s="160">
        <f t="shared" si="48"/>
        <v>16700.342860251898</v>
      </c>
      <c r="AL28" s="161">
        <f t="shared" si="49"/>
        <v>1.2560519531069609E-2</v>
      </c>
      <c r="AN28" s="110">
        <f t="shared" si="50"/>
        <v>833.8056599207523</v>
      </c>
      <c r="AO28" s="110">
        <f t="shared" si="51"/>
        <v>852.57213234129142</v>
      </c>
      <c r="AP28" s="160">
        <f t="shared" si="52"/>
        <v>18.766472420539117</v>
      </c>
      <c r="AQ28" s="161">
        <f t="shared" si="53"/>
        <v>2.2507010113511038E-2</v>
      </c>
      <c r="AR28" s="298"/>
      <c r="AS28" s="110">
        <v>559.98317964700118</v>
      </c>
      <c r="AT28" s="110">
        <f t="shared" si="54"/>
        <v>581.55920913386137</v>
      </c>
      <c r="AU28" s="110">
        <f t="shared" si="55"/>
        <v>21.576029486860193</v>
      </c>
      <c r="AV28" s="185">
        <f t="shared" si="56"/>
        <v>3.8529781377471303E-2</v>
      </c>
      <c r="AW28" s="298"/>
      <c r="AX28" s="110">
        <v>203.87861857722694</v>
      </c>
      <c r="AY28" s="110">
        <f t="shared" si="57"/>
        <v>225.90670721633657</v>
      </c>
      <c r="AZ28" s="160">
        <f t="shared" si="58"/>
        <v>22.028088639109626</v>
      </c>
      <c r="BA28" s="161">
        <f t="shared" si="59"/>
        <v>0.10804511425883354</v>
      </c>
      <c r="BB28" s="298"/>
      <c r="BC28" s="110">
        <f t="shared" si="60"/>
        <v>1597.6674581449806</v>
      </c>
      <c r="BD28" s="110">
        <f t="shared" si="61"/>
        <v>1660.0380486914896</v>
      </c>
      <c r="BE28" s="160">
        <f t="shared" si="62"/>
        <v>62.370590546508993</v>
      </c>
      <c r="BF28" s="161">
        <f t="shared" si="63"/>
        <v>3.9038530971223652E-2</v>
      </c>
      <c r="BG28" s="299"/>
      <c r="BH28" s="110">
        <v>-285.14017769002959</v>
      </c>
      <c r="BI28" s="110">
        <v>-285.14017769002959</v>
      </c>
      <c r="BJ28" s="160">
        <f t="shared" si="64"/>
        <v>0</v>
      </c>
      <c r="BK28" s="161">
        <f t="shared" si="65"/>
        <v>0</v>
      </c>
      <c r="BL28" s="161"/>
      <c r="BM28" s="110">
        <f t="shared" si="66"/>
        <v>1312.5272804549509</v>
      </c>
      <c r="BN28" s="110">
        <f t="shared" si="67"/>
        <v>1366.7923634123017</v>
      </c>
      <c r="BO28" s="273">
        <f t="shared" si="68"/>
        <v>54.265082957350842</v>
      </c>
      <c r="BP28" s="161">
        <f t="shared" si="69"/>
        <v>4.134396577154676E-2</v>
      </c>
    </row>
    <row r="29" spans="1:68">
      <c r="A29" s="84">
        <v>75</v>
      </c>
      <c r="B29" s="94">
        <v>8</v>
      </c>
      <c r="C29" s="94">
        <v>8</v>
      </c>
      <c r="D29" s="85" t="s">
        <v>42</v>
      </c>
      <c r="E29" s="87">
        <v>19534</v>
      </c>
      <c r="F29" s="110">
        <v>19311</v>
      </c>
      <c r="G29" s="160">
        <f t="shared" si="34"/>
        <v>-223</v>
      </c>
      <c r="H29" s="161">
        <f t="shared" si="35"/>
        <v>-1.1415992628237944E-2</v>
      </c>
      <c r="I29" s="161"/>
      <c r="J29" s="110">
        <v>-1510394.7144577308</v>
      </c>
      <c r="K29" s="110">
        <v>-1145640.3836555006</v>
      </c>
      <c r="L29" s="160">
        <f t="shared" si="36"/>
        <v>364754.33080223016</v>
      </c>
      <c r="M29" s="161">
        <f t="shared" si="37"/>
        <v>-0.24149603233561767</v>
      </c>
      <c r="N29" s="161"/>
      <c r="O29" s="110">
        <v>-92688.728919482513</v>
      </c>
      <c r="P29" s="296">
        <v>3012893.135910016</v>
      </c>
      <c r="Q29" s="160">
        <f t="shared" si="38"/>
        <v>3105581.8648294983</v>
      </c>
      <c r="R29" s="161">
        <f t="shared" si="39"/>
        <v>-33.505496310422778</v>
      </c>
      <c r="S29" s="161"/>
      <c r="T29" s="110">
        <v>1605503.3102308079</v>
      </c>
      <c r="U29" s="110">
        <v>1744980.6358161434</v>
      </c>
      <c r="V29" s="160">
        <f t="shared" si="40"/>
        <v>139477.32558533549</v>
      </c>
      <c r="W29" s="161">
        <f t="shared" si="41"/>
        <v>8.6874517602386112E-2</v>
      </c>
      <c r="X29" s="162"/>
      <c r="Y29" s="86">
        <v>2419.8668535943143</v>
      </c>
      <c r="Z29" s="86">
        <v>3612233.3880706588</v>
      </c>
      <c r="AA29" s="160">
        <f t="shared" si="42"/>
        <v>3609813.5212170645</v>
      </c>
      <c r="AB29" s="161">
        <f t="shared" si="43"/>
        <v>1491.7405541777143</v>
      </c>
      <c r="AC29" s="161"/>
      <c r="AD29" s="209">
        <v>-1622547</v>
      </c>
      <c r="AE29" s="209">
        <v>-1622547</v>
      </c>
      <c r="AF29" s="297">
        <f t="shared" si="44"/>
        <v>0</v>
      </c>
      <c r="AG29" s="208">
        <f t="shared" si="45"/>
        <v>0</v>
      </c>
      <c r="AH29" s="161"/>
      <c r="AI29" s="296">
        <f t="shared" si="46"/>
        <v>-1620127.1331464057</v>
      </c>
      <c r="AJ29" s="296">
        <f t="shared" si="47"/>
        <v>1989686.3880706588</v>
      </c>
      <c r="AK29" s="160">
        <f t="shared" si="48"/>
        <v>3609813.5212170645</v>
      </c>
      <c r="AL29" s="161">
        <f t="shared" si="49"/>
        <v>-2.2281050958059949</v>
      </c>
      <c r="AN29" s="110">
        <f t="shared" si="50"/>
        <v>-77.321322538022457</v>
      </c>
      <c r="AO29" s="110">
        <f t="shared" si="51"/>
        <v>-59.32579274276322</v>
      </c>
      <c r="AP29" s="160">
        <f t="shared" si="52"/>
        <v>17.995529795259237</v>
      </c>
      <c r="AQ29" s="161">
        <f t="shared" si="53"/>
        <v>-0.23273696316316894</v>
      </c>
      <c r="AR29" s="298"/>
      <c r="AS29" s="110">
        <v>-4.7449948254060876</v>
      </c>
      <c r="AT29" s="110">
        <f t="shared" si="54"/>
        <v>156.01952958987189</v>
      </c>
      <c r="AU29" s="110">
        <f t="shared" si="55"/>
        <v>160.76452441527798</v>
      </c>
      <c r="AV29" s="185">
        <f t="shared" si="56"/>
        <v>-33.880864011589175</v>
      </c>
      <c r="AW29" s="298"/>
      <c r="AX29" s="110">
        <v>82.190197104065106</v>
      </c>
      <c r="AY29" s="110">
        <f t="shared" si="57"/>
        <v>90.362002786812866</v>
      </c>
      <c r="AZ29" s="160">
        <f t="shared" si="58"/>
        <v>8.1718056827477596</v>
      </c>
      <c r="BA29" s="161">
        <f t="shared" si="59"/>
        <v>9.9425551594687495E-2</v>
      </c>
      <c r="BB29" s="298"/>
      <c r="BC29" s="110">
        <f t="shared" si="60"/>
        <v>0.12387974063654726</v>
      </c>
      <c r="BD29" s="110">
        <f t="shared" si="61"/>
        <v>187.05573963392155</v>
      </c>
      <c r="BE29" s="160">
        <f t="shared" si="62"/>
        <v>186.93185989328501</v>
      </c>
      <c r="BF29" s="161">
        <f t="shared" si="63"/>
        <v>1508.9784571129137</v>
      </c>
      <c r="BG29" s="299"/>
      <c r="BH29" s="110">
        <v>-83.062711170267221</v>
      </c>
      <c r="BI29" s="110">
        <v>-83.062711170267221</v>
      </c>
      <c r="BJ29" s="160">
        <f t="shared" si="64"/>
        <v>0</v>
      </c>
      <c r="BK29" s="161">
        <f t="shared" si="65"/>
        <v>0</v>
      </c>
      <c r="BL29" s="161"/>
      <c r="BM29" s="110">
        <f t="shared" si="66"/>
        <v>-82.938831429630682</v>
      </c>
      <c r="BN29" s="110">
        <f t="shared" si="67"/>
        <v>103.03383501997094</v>
      </c>
      <c r="BO29" s="273">
        <f t="shared" si="68"/>
        <v>185.9726664496016</v>
      </c>
      <c r="BP29" s="161">
        <f t="shared" si="69"/>
        <v>-2.2422870354447881</v>
      </c>
    </row>
    <row r="30" spans="1:68">
      <c r="A30" s="84">
        <v>77</v>
      </c>
      <c r="B30" s="94">
        <v>13</v>
      </c>
      <c r="C30" s="94">
        <v>13</v>
      </c>
      <c r="D30" s="85" t="s">
        <v>43</v>
      </c>
      <c r="E30" s="87">
        <v>4549</v>
      </c>
      <c r="F30" s="110">
        <v>4509</v>
      </c>
      <c r="G30" s="160">
        <f t="shared" si="34"/>
        <v>-40</v>
      </c>
      <c r="H30" s="161">
        <f t="shared" si="35"/>
        <v>-8.7931413497471973E-3</v>
      </c>
      <c r="I30" s="161"/>
      <c r="J30" s="110">
        <v>680488.88104942581</v>
      </c>
      <c r="K30" s="110">
        <v>509235.27651788178</v>
      </c>
      <c r="L30" s="160">
        <f t="shared" si="36"/>
        <v>-171253.60453154403</v>
      </c>
      <c r="M30" s="161">
        <f t="shared" si="37"/>
        <v>-0.25166260507804739</v>
      </c>
      <c r="N30" s="161"/>
      <c r="O30" s="110">
        <v>2655370.6859034211</v>
      </c>
      <c r="P30" s="296">
        <v>2365104.721047218</v>
      </c>
      <c r="Q30" s="160">
        <f t="shared" si="38"/>
        <v>-290265.96485620318</v>
      </c>
      <c r="R30" s="161">
        <f t="shared" si="39"/>
        <v>-0.109312784989734</v>
      </c>
      <c r="S30" s="161"/>
      <c r="T30" s="110">
        <v>739206.67360116122</v>
      </c>
      <c r="U30" s="110">
        <v>791235.4766919316</v>
      </c>
      <c r="V30" s="160">
        <f t="shared" si="40"/>
        <v>52028.80309077038</v>
      </c>
      <c r="W30" s="161">
        <f t="shared" si="41"/>
        <v>7.0384650124036233E-2</v>
      </c>
      <c r="X30" s="162"/>
      <c r="Y30" s="86">
        <v>4075066.2405540082</v>
      </c>
      <c r="Z30" s="86">
        <v>3665575.4742570315</v>
      </c>
      <c r="AA30" s="160">
        <f t="shared" si="42"/>
        <v>-409490.76629697671</v>
      </c>
      <c r="AB30" s="161">
        <f t="shared" si="43"/>
        <v>-0.10048689815685208</v>
      </c>
      <c r="AC30" s="161"/>
      <c r="AD30" s="209">
        <v>352696</v>
      </c>
      <c r="AE30" s="209">
        <v>352696</v>
      </c>
      <c r="AF30" s="297">
        <f t="shared" si="44"/>
        <v>0</v>
      </c>
      <c r="AG30" s="208">
        <f t="shared" si="45"/>
        <v>0</v>
      </c>
      <c r="AH30" s="161"/>
      <c r="AI30" s="296">
        <f t="shared" si="46"/>
        <v>4427762.2405540086</v>
      </c>
      <c r="AJ30" s="296">
        <f t="shared" si="47"/>
        <v>4018271.4742570315</v>
      </c>
      <c r="AK30" s="160">
        <f t="shared" si="48"/>
        <v>-409490.76629697718</v>
      </c>
      <c r="AL30" s="161">
        <f t="shared" si="49"/>
        <v>-9.2482555306705225E-2</v>
      </c>
      <c r="AN30" s="110">
        <f t="shared" si="50"/>
        <v>149.59087294997269</v>
      </c>
      <c r="AO30" s="110">
        <f t="shared" si="51"/>
        <v>112.93751974226697</v>
      </c>
      <c r="AP30" s="160">
        <f t="shared" si="52"/>
        <v>-36.65335320770572</v>
      </c>
      <c r="AQ30" s="161">
        <f t="shared" si="53"/>
        <v>-0.24502399434465238</v>
      </c>
      <c r="AR30" s="298"/>
      <c r="AS30" s="110">
        <v>583.72624442809877</v>
      </c>
      <c r="AT30" s="110">
        <f t="shared" si="54"/>
        <v>524.52976736465246</v>
      </c>
      <c r="AU30" s="110">
        <f t="shared" si="55"/>
        <v>-59.196477063446309</v>
      </c>
      <c r="AV30" s="185">
        <f t="shared" si="56"/>
        <v>-0.10141136813446447</v>
      </c>
      <c r="AW30" s="298"/>
      <c r="AX30" s="110">
        <v>162.49871919128626</v>
      </c>
      <c r="AY30" s="110">
        <f t="shared" si="57"/>
        <v>175.47914763626781</v>
      </c>
      <c r="AZ30" s="160">
        <f t="shared" si="58"/>
        <v>12.980428444981555</v>
      </c>
      <c r="BA30" s="161">
        <f t="shared" si="59"/>
        <v>7.9880189269070936E-2</v>
      </c>
      <c r="BB30" s="298"/>
      <c r="BC30" s="110">
        <f t="shared" si="60"/>
        <v>895.81583656935766</v>
      </c>
      <c r="BD30" s="110">
        <f t="shared" si="61"/>
        <v>812.9464347431873</v>
      </c>
      <c r="BE30" s="160">
        <f t="shared" si="62"/>
        <v>-82.86940182617036</v>
      </c>
      <c r="BF30" s="161">
        <f t="shared" si="63"/>
        <v>-9.2507185565650893E-2</v>
      </c>
      <c r="BG30" s="299"/>
      <c r="BH30" s="110">
        <v>77.532644537260936</v>
      </c>
      <c r="BI30" s="110">
        <v>77.532644537260936</v>
      </c>
      <c r="BJ30" s="160">
        <f t="shared" si="64"/>
        <v>0</v>
      </c>
      <c r="BK30" s="161">
        <f t="shared" si="65"/>
        <v>0</v>
      </c>
      <c r="BL30" s="161"/>
      <c r="BM30" s="110">
        <f t="shared" si="66"/>
        <v>973.34848110661869</v>
      </c>
      <c r="BN30" s="110">
        <f t="shared" si="67"/>
        <v>891.16688273609032</v>
      </c>
      <c r="BO30" s="273">
        <f t="shared" si="68"/>
        <v>-82.181598370528377</v>
      </c>
      <c r="BP30" s="161">
        <f t="shared" si="69"/>
        <v>-8.4431835016678225E-2</v>
      </c>
    </row>
    <row r="31" spans="1:68">
      <c r="A31" s="84">
        <v>78</v>
      </c>
      <c r="B31" s="94">
        <v>1</v>
      </c>
      <c r="C31" s="95">
        <v>33</v>
      </c>
      <c r="D31" s="85" t="s">
        <v>44</v>
      </c>
      <c r="E31" s="87">
        <v>7721</v>
      </c>
      <c r="F31" s="110">
        <v>7702</v>
      </c>
      <c r="G31" s="160">
        <f t="shared" si="34"/>
        <v>-19</v>
      </c>
      <c r="H31" s="161">
        <f t="shared" si="35"/>
        <v>-2.460821137158399E-3</v>
      </c>
      <c r="I31" s="161"/>
      <c r="J31" s="110">
        <v>-1481407.7488994149</v>
      </c>
      <c r="K31" s="110">
        <v>-1356704.8753888621</v>
      </c>
      <c r="L31" s="160">
        <f t="shared" si="36"/>
        <v>124702.8735105528</v>
      </c>
      <c r="M31" s="161">
        <f t="shared" si="37"/>
        <v>-8.4178629147308393E-2</v>
      </c>
      <c r="N31" s="161"/>
      <c r="O31" s="110">
        <v>-100723.51854938859</v>
      </c>
      <c r="P31" s="296">
        <v>-42530.239781621407</v>
      </c>
      <c r="Q31" s="160">
        <f t="shared" si="38"/>
        <v>58193.278767767188</v>
      </c>
      <c r="R31" s="161">
        <f t="shared" si="39"/>
        <v>-0.57775264015655681</v>
      </c>
      <c r="S31" s="161"/>
      <c r="T31" s="110">
        <v>632745.19106490666</v>
      </c>
      <c r="U31" s="110">
        <v>687735.68224470445</v>
      </c>
      <c r="V31" s="160">
        <f t="shared" si="40"/>
        <v>54990.491179797798</v>
      </c>
      <c r="W31" s="161">
        <f t="shared" si="41"/>
        <v>8.6907797888197469E-2</v>
      </c>
      <c r="X31" s="162"/>
      <c r="Y31" s="86">
        <v>-949386.07638389687</v>
      </c>
      <c r="Z31" s="86">
        <v>-711499.43292577902</v>
      </c>
      <c r="AA31" s="160">
        <f t="shared" si="42"/>
        <v>237886.64345811785</v>
      </c>
      <c r="AB31" s="161">
        <f t="shared" si="43"/>
        <v>-0.25056891961613859</v>
      </c>
      <c r="AC31" s="161"/>
      <c r="AD31" s="209">
        <v>-111844</v>
      </c>
      <c r="AE31" s="209">
        <v>-111844</v>
      </c>
      <c r="AF31" s="297">
        <f t="shared" si="44"/>
        <v>0</v>
      </c>
      <c r="AG31" s="208">
        <f t="shared" si="45"/>
        <v>0</v>
      </c>
      <c r="AH31" s="161"/>
      <c r="AI31" s="296">
        <f t="shared" si="46"/>
        <v>-1061230.0763838969</v>
      </c>
      <c r="AJ31" s="296">
        <f t="shared" si="47"/>
        <v>-823343.43292577902</v>
      </c>
      <c r="AK31" s="160">
        <f t="shared" si="48"/>
        <v>237886.64345811785</v>
      </c>
      <c r="AL31" s="161">
        <f t="shared" si="49"/>
        <v>-0.22416123397925922</v>
      </c>
      <c r="AN31" s="110">
        <f t="shared" si="50"/>
        <v>-191.8673421706275</v>
      </c>
      <c r="AO31" s="110">
        <f t="shared" si="51"/>
        <v>-176.14968519720361</v>
      </c>
      <c r="AP31" s="160">
        <f t="shared" si="52"/>
        <v>15.717656973423885</v>
      </c>
      <c r="AQ31" s="161">
        <f t="shared" si="53"/>
        <v>-8.1919396993815563E-2</v>
      </c>
      <c r="AR31" s="298"/>
      <c r="AS31" s="110">
        <v>-13.045398076594818</v>
      </c>
      <c r="AT31" s="110">
        <f t="shared" si="54"/>
        <v>-5.5219734850196582</v>
      </c>
      <c r="AU31" s="110">
        <f t="shared" si="55"/>
        <v>7.5234245915751599</v>
      </c>
      <c r="AV31" s="185">
        <f t="shared" si="56"/>
        <v>-0.57671100164227151</v>
      </c>
      <c r="AW31" s="298"/>
      <c r="AX31" s="110">
        <v>81.951196874097477</v>
      </c>
      <c r="AY31" s="110">
        <f t="shared" si="57"/>
        <v>89.293129348832053</v>
      </c>
      <c r="AZ31" s="160">
        <f t="shared" si="58"/>
        <v>7.3419324747345769</v>
      </c>
      <c r="BA31" s="161">
        <f t="shared" si="59"/>
        <v>8.958908173133906E-2</v>
      </c>
      <c r="BB31" s="298"/>
      <c r="BC31" s="110">
        <f t="shared" si="60"/>
        <v>-122.96154337312484</v>
      </c>
      <c r="BD31" s="110">
        <f t="shared" si="61"/>
        <v>-92.378529333391199</v>
      </c>
      <c r="BE31" s="160">
        <f t="shared" si="62"/>
        <v>30.583014039733641</v>
      </c>
      <c r="BF31" s="161">
        <f t="shared" si="63"/>
        <v>-0.248720154291899</v>
      </c>
      <c r="BG31" s="299"/>
      <c r="BH31" s="110">
        <v>-14.485688382333894</v>
      </c>
      <c r="BI31" s="110">
        <v>-14.485688382333894</v>
      </c>
      <c r="BJ31" s="160">
        <f t="shared" si="64"/>
        <v>0</v>
      </c>
      <c r="BK31" s="161">
        <f t="shared" si="65"/>
        <v>0</v>
      </c>
      <c r="BL31" s="161"/>
      <c r="BM31" s="110">
        <f t="shared" si="66"/>
        <v>-137.44723175545874</v>
      </c>
      <c r="BN31" s="110">
        <f t="shared" si="67"/>
        <v>-106.89995234040236</v>
      </c>
      <c r="BO31" s="273">
        <f t="shared" si="68"/>
        <v>30.54727941505638</v>
      </c>
      <c r="BP31" s="161">
        <f t="shared" si="69"/>
        <v>-0.2222473237540718</v>
      </c>
    </row>
    <row r="32" spans="1:68">
      <c r="A32" s="84">
        <v>79</v>
      </c>
      <c r="B32" s="94">
        <v>4</v>
      </c>
      <c r="C32" s="94">
        <v>4</v>
      </c>
      <c r="D32" s="85" t="s">
        <v>45</v>
      </c>
      <c r="E32" s="87">
        <v>6703</v>
      </c>
      <c r="F32" s="110">
        <v>6647</v>
      </c>
      <c r="G32" s="160">
        <f t="shared" si="34"/>
        <v>-56</v>
      </c>
      <c r="H32" s="161">
        <f t="shared" si="35"/>
        <v>-8.3544681485901839E-3</v>
      </c>
      <c r="I32" s="161"/>
      <c r="J32" s="110">
        <v>-898095.10677376646</v>
      </c>
      <c r="K32" s="110">
        <v>-599926.18759408686</v>
      </c>
      <c r="L32" s="160">
        <f t="shared" si="36"/>
        <v>298168.91917967959</v>
      </c>
      <c r="M32" s="161">
        <f t="shared" si="37"/>
        <v>-0.3320014962009914</v>
      </c>
      <c r="N32" s="161"/>
      <c r="O32" s="110">
        <v>-288177.29764688265</v>
      </c>
      <c r="P32" s="296">
        <v>-303311.77333421767</v>
      </c>
      <c r="Q32" s="160">
        <f t="shared" si="38"/>
        <v>-15134.475687335012</v>
      </c>
      <c r="R32" s="161">
        <f t="shared" si="39"/>
        <v>5.2517931880532817E-2</v>
      </c>
      <c r="S32" s="161"/>
      <c r="T32" s="110">
        <v>591397.03875460767</v>
      </c>
      <c r="U32" s="110">
        <v>644866.78150360694</v>
      </c>
      <c r="V32" s="160">
        <f t="shared" si="40"/>
        <v>53469.74274899927</v>
      </c>
      <c r="W32" s="161">
        <f t="shared" si="41"/>
        <v>9.0412598043436987E-2</v>
      </c>
      <c r="X32" s="162"/>
      <c r="Y32" s="86">
        <v>-594875.36566604138</v>
      </c>
      <c r="Z32" s="86">
        <v>-258371.17942469765</v>
      </c>
      <c r="AA32" s="160">
        <f t="shared" si="42"/>
        <v>336504.18624134373</v>
      </c>
      <c r="AB32" s="161">
        <f t="shared" si="43"/>
        <v>-0.56567174514712493</v>
      </c>
      <c r="AC32" s="161"/>
      <c r="AD32" s="209">
        <v>-55124</v>
      </c>
      <c r="AE32" s="209">
        <v>-55124</v>
      </c>
      <c r="AF32" s="297">
        <f t="shared" si="44"/>
        <v>0</v>
      </c>
      <c r="AG32" s="208">
        <f t="shared" si="45"/>
        <v>0</v>
      </c>
      <c r="AH32" s="161"/>
      <c r="AI32" s="296">
        <f t="shared" si="46"/>
        <v>-649999.36566604138</v>
      </c>
      <c r="AJ32" s="296">
        <f t="shared" si="47"/>
        <v>-313495.17942469765</v>
      </c>
      <c r="AK32" s="160">
        <f t="shared" si="48"/>
        <v>336504.18624134373</v>
      </c>
      <c r="AL32" s="161">
        <f t="shared" si="49"/>
        <v>-0.51769925328547761</v>
      </c>
      <c r="AN32" s="110">
        <f t="shared" si="50"/>
        <v>-133.9840529276095</v>
      </c>
      <c r="AO32" s="110">
        <f t="shared" si="51"/>
        <v>-90.255180922835393</v>
      </c>
      <c r="AP32" s="160">
        <f t="shared" si="52"/>
        <v>43.728872004774104</v>
      </c>
      <c r="AQ32" s="161">
        <f t="shared" si="53"/>
        <v>-0.32637370679031824</v>
      </c>
      <c r="AR32" s="298"/>
      <c r="AS32" s="110">
        <v>-42.992286684601318</v>
      </c>
      <c r="AT32" s="110">
        <f t="shared" si="54"/>
        <v>-45.63137856690502</v>
      </c>
      <c r="AU32" s="110">
        <f t="shared" si="55"/>
        <v>-2.6390918823037026</v>
      </c>
      <c r="AV32" s="185">
        <f t="shared" si="56"/>
        <v>6.1385241070439606E-2</v>
      </c>
      <c r="AW32" s="298"/>
      <c r="AX32" s="110">
        <v>88.228709347248639</v>
      </c>
      <c r="AY32" s="110">
        <f t="shared" si="57"/>
        <v>97.016215059967948</v>
      </c>
      <c r="AZ32" s="160">
        <f t="shared" si="58"/>
        <v>8.7875057127193088</v>
      </c>
      <c r="BA32" s="161">
        <f t="shared" si="59"/>
        <v>9.9599164237273774E-2</v>
      </c>
      <c r="BB32" s="298"/>
      <c r="BC32" s="110">
        <f t="shared" si="60"/>
        <v>-88.747630264962169</v>
      </c>
      <c r="BD32" s="110">
        <f t="shared" si="61"/>
        <v>-38.870344429772473</v>
      </c>
      <c r="BE32" s="160">
        <f t="shared" si="62"/>
        <v>49.877285835189696</v>
      </c>
      <c r="BF32" s="161">
        <f t="shared" si="63"/>
        <v>-0.56201259330843678</v>
      </c>
      <c r="BG32" s="299"/>
      <c r="BH32" s="110">
        <v>-13.460241682828585</v>
      </c>
      <c r="BI32" s="110">
        <v>-13.460241682828585</v>
      </c>
      <c r="BJ32" s="160">
        <f t="shared" si="64"/>
        <v>0</v>
      </c>
      <c r="BK32" s="161">
        <f t="shared" si="65"/>
        <v>0</v>
      </c>
      <c r="BL32" s="161"/>
      <c r="BM32" s="110">
        <f t="shared" si="66"/>
        <v>-96.971410661799396</v>
      </c>
      <c r="BN32" s="110">
        <f t="shared" si="67"/>
        <v>-47.163408970166643</v>
      </c>
      <c r="BO32" s="273">
        <f t="shared" si="68"/>
        <v>49.808001691632754</v>
      </c>
      <c r="BP32" s="161">
        <f t="shared" si="69"/>
        <v>-0.51363594023959014</v>
      </c>
    </row>
    <row r="33" spans="1:68">
      <c r="A33" s="84">
        <v>81</v>
      </c>
      <c r="B33" s="94">
        <v>7</v>
      </c>
      <c r="C33" s="94">
        <v>7</v>
      </c>
      <c r="D33" s="85" t="s">
        <v>46</v>
      </c>
      <c r="E33" s="87">
        <v>2531</v>
      </c>
      <c r="F33" s="110">
        <v>2482</v>
      </c>
      <c r="G33" s="160">
        <f t="shared" si="34"/>
        <v>-49</v>
      </c>
      <c r="H33" s="161">
        <f t="shared" si="35"/>
        <v>-1.9359936783879889E-2</v>
      </c>
      <c r="I33" s="161"/>
      <c r="J33" s="110">
        <v>-157448.02236581218</v>
      </c>
      <c r="K33" s="110">
        <v>-48799.530400593998</v>
      </c>
      <c r="L33" s="160">
        <f t="shared" si="36"/>
        <v>108648.49196521819</v>
      </c>
      <c r="M33" s="161">
        <f t="shared" si="37"/>
        <v>-0.6900594261691394</v>
      </c>
      <c r="N33" s="161"/>
      <c r="O33" s="110">
        <v>693673.22814464103</v>
      </c>
      <c r="P33" s="296">
        <v>430039.96840449452</v>
      </c>
      <c r="Q33" s="160">
        <f t="shared" si="38"/>
        <v>-263633.25974014652</v>
      </c>
      <c r="R33" s="161">
        <f t="shared" si="39"/>
        <v>-0.38005396351432369</v>
      </c>
      <c r="S33" s="161"/>
      <c r="T33" s="110">
        <v>459573.27209315856</v>
      </c>
      <c r="U33" s="110">
        <v>491360.19863831357</v>
      </c>
      <c r="V33" s="160">
        <f t="shared" si="40"/>
        <v>31786.926545155002</v>
      </c>
      <c r="W33" s="161">
        <f t="shared" si="41"/>
        <v>6.9166177572466792E-2</v>
      </c>
      <c r="X33" s="162"/>
      <c r="Y33" s="86">
        <v>995798.47787198739</v>
      </c>
      <c r="Z33" s="86">
        <v>872600.63664221414</v>
      </c>
      <c r="AA33" s="160">
        <f t="shared" si="42"/>
        <v>-123197.84122977324</v>
      </c>
      <c r="AB33" s="161">
        <f t="shared" si="43"/>
        <v>-0.12371764364718246</v>
      </c>
      <c r="AC33" s="161"/>
      <c r="AD33" s="209">
        <v>-723321</v>
      </c>
      <c r="AE33" s="209">
        <v>-723321</v>
      </c>
      <c r="AF33" s="297">
        <f t="shared" si="44"/>
        <v>0</v>
      </c>
      <c r="AG33" s="208">
        <f t="shared" si="45"/>
        <v>0</v>
      </c>
      <c r="AH33" s="161"/>
      <c r="AI33" s="296">
        <f t="shared" si="46"/>
        <v>272477.47787198739</v>
      </c>
      <c r="AJ33" s="296">
        <f t="shared" si="47"/>
        <v>149279.63664221414</v>
      </c>
      <c r="AK33" s="160">
        <f t="shared" si="48"/>
        <v>-123197.84122977324</v>
      </c>
      <c r="AL33" s="161">
        <f t="shared" si="49"/>
        <v>-0.45213953898844</v>
      </c>
      <c r="AN33" s="110">
        <f t="shared" si="50"/>
        <v>-62.207831831612872</v>
      </c>
      <c r="AO33" s="110">
        <f t="shared" si="51"/>
        <v>-19.661374053422239</v>
      </c>
      <c r="AP33" s="160">
        <f t="shared" si="52"/>
        <v>42.546457778190629</v>
      </c>
      <c r="AQ33" s="161">
        <f t="shared" si="53"/>
        <v>-0.68394053490495232</v>
      </c>
      <c r="AR33" s="298"/>
      <c r="AS33" s="110">
        <v>274.07081317449268</v>
      </c>
      <c r="AT33" s="110">
        <f t="shared" si="54"/>
        <v>173.26348444983662</v>
      </c>
      <c r="AU33" s="110">
        <f t="shared" si="55"/>
        <v>-100.80732872465606</v>
      </c>
      <c r="AV33" s="185">
        <f t="shared" si="56"/>
        <v>-0.36781489994147992</v>
      </c>
      <c r="AW33" s="298"/>
      <c r="AX33" s="110">
        <v>181.57774480172208</v>
      </c>
      <c r="AY33" s="110">
        <f t="shared" si="57"/>
        <v>197.96945956418759</v>
      </c>
      <c r="AZ33" s="160">
        <f t="shared" si="58"/>
        <v>16.391714762465512</v>
      </c>
      <c r="BA33" s="161">
        <f t="shared" si="59"/>
        <v>9.0273809603510682E-2</v>
      </c>
      <c r="BB33" s="298"/>
      <c r="BC33" s="110">
        <f t="shared" si="60"/>
        <v>393.44072614460191</v>
      </c>
      <c r="BD33" s="110">
        <f t="shared" si="61"/>
        <v>351.57156996060201</v>
      </c>
      <c r="BE33" s="160">
        <f t="shared" si="62"/>
        <v>-41.869156183999905</v>
      </c>
      <c r="BF33" s="161">
        <f t="shared" si="63"/>
        <v>-0.10641795168050719</v>
      </c>
      <c r="BG33" s="299"/>
      <c r="BH33" s="110">
        <v>-285.78467009087319</v>
      </c>
      <c r="BI33" s="110">
        <v>-285.78467009087319</v>
      </c>
      <c r="BJ33" s="160">
        <f t="shared" si="64"/>
        <v>0</v>
      </c>
      <c r="BK33" s="161">
        <f t="shared" si="65"/>
        <v>0</v>
      </c>
      <c r="BL33" s="161"/>
      <c r="BM33" s="110">
        <f t="shared" si="66"/>
        <v>107.65605605372872</v>
      </c>
      <c r="BN33" s="110">
        <f t="shared" si="67"/>
        <v>60.144897921923508</v>
      </c>
      <c r="BO33" s="273">
        <f t="shared" si="68"/>
        <v>-47.51115813180521</v>
      </c>
      <c r="BP33" s="161">
        <f t="shared" si="69"/>
        <v>-0.44132359918603614</v>
      </c>
    </row>
    <row r="34" spans="1:68">
      <c r="A34" s="84">
        <v>82</v>
      </c>
      <c r="B34" s="94">
        <v>5</v>
      </c>
      <c r="C34" s="94">
        <v>5</v>
      </c>
      <c r="D34" s="85" t="s">
        <v>47</v>
      </c>
      <c r="E34" s="87">
        <v>9371</v>
      </c>
      <c r="F34" s="110">
        <v>9361</v>
      </c>
      <c r="G34" s="160">
        <f t="shared" si="34"/>
        <v>-10</v>
      </c>
      <c r="H34" s="161">
        <f t="shared" si="35"/>
        <v>-1.0671219720414043E-3</v>
      </c>
      <c r="I34" s="161"/>
      <c r="J34" s="110">
        <v>3382562.5047684177</v>
      </c>
      <c r="K34" s="110">
        <v>3423342.0825010762</v>
      </c>
      <c r="L34" s="160">
        <f t="shared" si="36"/>
        <v>40779.577732658479</v>
      </c>
      <c r="M34" s="161">
        <f t="shared" si="37"/>
        <v>1.2055823854007509E-2</v>
      </c>
      <c r="N34" s="161"/>
      <c r="O34" s="110">
        <v>490327.33947179036</v>
      </c>
      <c r="P34" s="296">
        <v>754548.66648894246</v>
      </c>
      <c r="Q34" s="160">
        <f t="shared" si="38"/>
        <v>264221.3270171521</v>
      </c>
      <c r="R34" s="161">
        <f t="shared" si="39"/>
        <v>0.53886721328202292</v>
      </c>
      <c r="S34" s="161"/>
      <c r="T34" s="110">
        <v>696205.06375250907</v>
      </c>
      <c r="U34" s="110">
        <v>738349.50140428625</v>
      </c>
      <c r="V34" s="160">
        <f t="shared" si="40"/>
        <v>42144.437651777174</v>
      </c>
      <c r="W34" s="161">
        <f t="shared" si="41"/>
        <v>6.0534517552372928E-2</v>
      </c>
      <c r="X34" s="162"/>
      <c r="Y34" s="86">
        <v>4569094.9079927178</v>
      </c>
      <c r="Z34" s="86">
        <v>4916240.2503943052</v>
      </c>
      <c r="AA34" s="160">
        <f t="shared" si="42"/>
        <v>347145.3424015874</v>
      </c>
      <c r="AB34" s="161">
        <f t="shared" si="43"/>
        <v>7.5976828976418512E-2</v>
      </c>
      <c r="AC34" s="161"/>
      <c r="AD34" s="209">
        <v>-2034140</v>
      </c>
      <c r="AE34" s="209">
        <v>-2034140</v>
      </c>
      <c r="AF34" s="297">
        <f t="shared" si="44"/>
        <v>0</v>
      </c>
      <c r="AG34" s="208">
        <f t="shared" si="45"/>
        <v>0</v>
      </c>
      <c r="AH34" s="161"/>
      <c r="AI34" s="296">
        <f t="shared" si="46"/>
        <v>2534954.9079927178</v>
      </c>
      <c r="AJ34" s="296">
        <f t="shared" si="47"/>
        <v>2882100.2503943052</v>
      </c>
      <c r="AK34" s="160">
        <f t="shared" si="48"/>
        <v>347145.3424015874</v>
      </c>
      <c r="AL34" s="161">
        <f t="shared" si="49"/>
        <v>0.13694339939027611</v>
      </c>
      <c r="AN34" s="110">
        <f t="shared" si="50"/>
        <v>360.96067706417858</v>
      </c>
      <c r="AO34" s="110">
        <f t="shared" si="51"/>
        <v>365.70260468978489</v>
      </c>
      <c r="AP34" s="160">
        <f t="shared" si="52"/>
        <v>4.7419276256063085</v>
      </c>
      <c r="AQ34" s="161">
        <f t="shared" si="53"/>
        <v>1.3136964569587165E-2</v>
      </c>
      <c r="AR34" s="298"/>
      <c r="AS34" s="110">
        <v>52.323907744295205</v>
      </c>
      <c r="AT34" s="110">
        <f t="shared" si="54"/>
        <v>80.605562064837358</v>
      </c>
      <c r="AU34" s="110">
        <f t="shared" si="55"/>
        <v>28.281654320542152</v>
      </c>
      <c r="AV34" s="185">
        <f t="shared" si="56"/>
        <v>0.54051112655334232</v>
      </c>
      <c r="AW34" s="298"/>
      <c r="AX34" s="110">
        <v>74.293572057678915</v>
      </c>
      <c r="AY34" s="110">
        <f t="shared" si="57"/>
        <v>78.875066916385663</v>
      </c>
      <c r="AZ34" s="160">
        <f t="shared" si="58"/>
        <v>4.5814948587067477</v>
      </c>
      <c r="BA34" s="161">
        <f t="shared" si="59"/>
        <v>6.1667446211225871E-2</v>
      </c>
      <c r="BB34" s="298"/>
      <c r="BC34" s="110">
        <f t="shared" si="60"/>
        <v>487.57815686615277</v>
      </c>
      <c r="BD34" s="110">
        <f t="shared" si="61"/>
        <v>525.18323367100788</v>
      </c>
      <c r="BE34" s="160">
        <f t="shared" si="62"/>
        <v>37.605076804855116</v>
      </c>
      <c r="BF34" s="161">
        <f t="shared" si="63"/>
        <v>7.7126254068797945E-2</v>
      </c>
      <c r="BG34" s="299"/>
      <c r="BH34" s="110">
        <v>-217.06754882083021</v>
      </c>
      <c r="BI34" s="110">
        <v>-217.06754882083021</v>
      </c>
      <c r="BJ34" s="160">
        <f t="shared" si="64"/>
        <v>0</v>
      </c>
      <c r="BK34" s="161">
        <f t="shared" si="65"/>
        <v>0</v>
      </c>
      <c r="BL34" s="161"/>
      <c r="BM34" s="110">
        <f t="shared" si="66"/>
        <v>270.51060804532256</v>
      </c>
      <c r="BN34" s="110">
        <f t="shared" si="67"/>
        <v>307.88379984983499</v>
      </c>
      <c r="BO34" s="273">
        <f t="shared" si="68"/>
        <v>37.37319180451243</v>
      </c>
      <c r="BP34" s="161">
        <f t="shared" si="69"/>
        <v>0.13815795274930867</v>
      </c>
    </row>
    <row r="35" spans="1:68">
      <c r="A35" s="84">
        <v>86</v>
      </c>
      <c r="B35" s="94">
        <v>5</v>
      </c>
      <c r="C35" s="94">
        <v>5</v>
      </c>
      <c r="D35" s="85" t="s">
        <v>48</v>
      </c>
      <c r="E35" s="87">
        <v>7998</v>
      </c>
      <c r="F35" s="110">
        <v>7901</v>
      </c>
      <c r="G35" s="160">
        <f t="shared" si="34"/>
        <v>-97</v>
      </c>
      <c r="H35" s="161">
        <f t="shared" si="35"/>
        <v>-1.2128032008002E-2</v>
      </c>
      <c r="I35" s="161"/>
      <c r="J35" s="110">
        <v>2472031.3305316176</v>
      </c>
      <c r="K35" s="110">
        <v>2140539.3683799026</v>
      </c>
      <c r="L35" s="160">
        <f t="shared" si="36"/>
        <v>-331491.96215171507</v>
      </c>
      <c r="M35" s="161">
        <f t="shared" si="37"/>
        <v>-0.13409699062366931</v>
      </c>
      <c r="N35" s="161"/>
      <c r="O35" s="110">
        <v>2656717.1701602526</v>
      </c>
      <c r="P35" s="296">
        <v>2705050.1380287986</v>
      </c>
      <c r="Q35" s="160">
        <f t="shared" si="38"/>
        <v>48332.967868546024</v>
      </c>
      <c r="R35" s="161">
        <f t="shared" si="39"/>
        <v>1.8192741181264165E-2</v>
      </c>
      <c r="S35" s="161"/>
      <c r="T35" s="110">
        <v>732795.93461063458</v>
      </c>
      <c r="U35" s="110">
        <v>783822.01470357366</v>
      </c>
      <c r="V35" s="160">
        <f t="shared" si="40"/>
        <v>51026.080092939083</v>
      </c>
      <c r="W35" s="161">
        <f t="shared" si="41"/>
        <v>6.9632045816481497E-2</v>
      </c>
      <c r="X35" s="162"/>
      <c r="Y35" s="86">
        <v>5861544.4353025043</v>
      </c>
      <c r="Z35" s="86">
        <v>5629411.5211122744</v>
      </c>
      <c r="AA35" s="160">
        <f t="shared" si="42"/>
        <v>-232132.91419022996</v>
      </c>
      <c r="AB35" s="161">
        <f t="shared" si="43"/>
        <v>-3.9602687781765483E-2</v>
      </c>
      <c r="AC35" s="161"/>
      <c r="AD35" s="209">
        <v>-1124940</v>
      </c>
      <c r="AE35" s="209">
        <v>-1124940</v>
      </c>
      <c r="AF35" s="297">
        <f t="shared" si="44"/>
        <v>0</v>
      </c>
      <c r="AG35" s="208">
        <f t="shared" si="45"/>
        <v>0</v>
      </c>
      <c r="AH35" s="161"/>
      <c r="AI35" s="296">
        <f t="shared" si="46"/>
        <v>4736604.4353025043</v>
      </c>
      <c r="AJ35" s="296">
        <f t="shared" si="47"/>
        <v>4504471.5211122744</v>
      </c>
      <c r="AK35" s="160">
        <f t="shared" si="48"/>
        <v>-232132.91419022996</v>
      </c>
      <c r="AL35" s="161">
        <f t="shared" si="49"/>
        <v>-4.9008296420134718E-2</v>
      </c>
      <c r="AN35" s="110">
        <f t="shared" si="50"/>
        <v>309.0811866131055</v>
      </c>
      <c r="AO35" s="110">
        <f t="shared" si="51"/>
        <v>270.92005674976616</v>
      </c>
      <c r="AP35" s="160">
        <f t="shared" si="52"/>
        <v>-38.16112986333934</v>
      </c>
      <c r="AQ35" s="161">
        <f t="shared" si="53"/>
        <v>-0.12346636261335374</v>
      </c>
      <c r="AR35" s="298"/>
      <c r="AS35" s="110">
        <v>332.1726894423922</v>
      </c>
      <c r="AT35" s="110">
        <f t="shared" si="54"/>
        <v>342.36807214641169</v>
      </c>
      <c r="AU35" s="110">
        <f t="shared" si="55"/>
        <v>10.195382704019494</v>
      </c>
      <c r="AV35" s="185">
        <f t="shared" si="56"/>
        <v>3.0693019107423194E-2</v>
      </c>
      <c r="AW35" s="298"/>
      <c r="AX35" s="110">
        <v>91.622397425685747</v>
      </c>
      <c r="AY35" s="110">
        <f t="shared" si="57"/>
        <v>99.205418896794541</v>
      </c>
      <c r="AZ35" s="160">
        <f t="shared" si="58"/>
        <v>7.5830214711087933</v>
      </c>
      <c r="BA35" s="161">
        <f t="shared" si="59"/>
        <v>8.2763840329099947E-2</v>
      </c>
      <c r="BB35" s="298"/>
      <c r="BC35" s="110">
        <f t="shared" si="60"/>
        <v>732.87627348118338</v>
      </c>
      <c r="BD35" s="110">
        <f t="shared" si="61"/>
        <v>712.49354779297232</v>
      </c>
      <c r="BE35" s="160">
        <f t="shared" si="62"/>
        <v>-20.382725688211053</v>
      </c>
      <c r="BF35" s="161">
        <f t="shared" si="63"/>
        <v>-2.7811960116258805E-2</v>
      </c>
      <c r="BG35" s="299"/>
      <c r="BH35" s="110">
        <v>-140.65266316579144</v>
      </c>
      <c r="BI35" s="110">
        <v>-140.65266316579144</v>
      </c>
      <c r="BJ35" s="160">
        <f t="shared" si="64"/>
        <v>0</v>
      </c>
      <c r="BK35" s="161">
        <f t="shared" si="65"/>
        <v>0</v>
      </c>
      <c r="BL35" s="161"/>
      <c r="BM35" s="110">
        <f t="shared" si="66"/>
        <v>592.22361031539185</v>
      </c>
      <c r="BN35" s="110">
        <f t="shared" si="67"/>
        <v>570.11410215317994</v>
      </c>
      <c r="BO35" s="273">
        <f t="shared" si="68"/>
        <v>-22.10950816221191</v>
      </c>
      <c r="BP35" s="161">
        <f t="shared" si="69"/>
        <v>-3.7333040725001446E-2</v>
      </c>
    </row>
    <row r="36" spans="1:68">
      <c r="A36" s="84">
        <v>90</v>
      </c>
      <c r="B36" s="94">
        <v>12</v>
      </c>
      <c r="C36" s="94">
        <v>12</v>
      </c>
      <c r="D36" s="85" t="s">
        <v>49</v>
      </c>
      <c r="E36" s="87">
        <v>3001</v>
      </c>
      <c r="F36" s="110">
        <v>2929</v>
      </c>
      <c r="G36" s="160">
        <f t="shared" si="34"/>
        <v>-72</v>
      </c>
      <c r="H36" s="161">
        <f t="shared" si="35"/>
        <v>-2.3992002665778073E-2</v>
      </c>
      <c r="I36" s="161"/>
      <c r="J36" s="110">
        <v>-152075.97779678646</v>
      </c>
      <c r="K36" s="110">
        <v>-244446.98387501948</v>
      </c>
      <c r="L36" s="160">
        <f t="shared" si="36"/>
        <v>-92371.006078233011</v>
      </c>
      <c r="M36" s="161">
        <f t="shared" si="37"/>
        <v>0.60740037589411389</v>
      </c>
      <c r="N36" s="161"/>
      <c r="O36" s="110">
        <v>821466.77204264642</v>
      </c>
      <c r="P36" s="296">
        <v>888289.33511765522</v>
      </c>
      <c r="Q36" s="160">
        <f t="shared" si="38"/>
        <v>66822.563075008802</v>
      </c>
      <c r="R36" s="161">
        <f t="shared" si="39"/>
        <v>8.1345424245035325E-2</v>
      </c>
      <c r="S36" s="161"/>
      <c r="T36" s="110">
        <v>518550.07760858641</v>
      </c>
      <c r="U36" s="110">
        <v>553283.38204413035</v>
      </c>
      <c r="V36" s="160">
        <f t="shared" si="40"/>
        <v>34733.304435543949</v>
      </c>
      <c r="W36" s="161">
        <f t="shared" si="41"/>
        <v>6.6981581789987601E-2</v>
      </c>
      <c r="X36" s="162"/>
      <c r="Y36" s="86">
        <v>1187940.8718544464</v>
      </c>
      <c r="Z36" s="86">
        <v>1197125.7332867661</v>
      </c>
      <c r="AA36" s="160">
        <f t="shared" si="42"/>
        <v>9184.8614323197398</v>
      </c>
      <c r="AB36" s="161">
        <f t="shared" si="43"/>
        <v>7.7317496602180413E-3</v>
      </c>
      <c r="AC36" s="161"/>
      <c r="AD36" s="209">
        <v>-377625</v>
      </c>
      <c r="AE36" s="209">
        <v>-377625</v>
      </c>
      <c r="AF36" s="297">
        <f t="shared" si="44"/>
        <v>0</v>
      </c>
      <c r="AG36" s="208">
        <f t="shared" si="45"/>
        <v>0</v>
      </c>
      <c r="AH36" s="161"/>
      <c r="AI36" s="296">
        <f t="shared" si="46"/>
        <v>810315.87185444636</v>
      </c>
      <c r="AJ36" s="296">
        <f t="shared" si="47"/>
        <v>819500.7332867661</v>
      </c>
      <c r="AK36" s="160">
        <f t="shared" si="48"/>
        <v>9184.8614323197398</v>
      </c>
      <c r="AL36" s="161">
        <f t="shared" si="49"/>
        <v>1.1334914878687676E-2</v>
      </c>
      <c r="AN36" s="110">
        <f t="shared" si="50"/>
        <v>-50.675100898629282</v>
      </c>
      <c r="AO36" s="110">
        <f t="shared" si="51"/>
        <v>-83.457488519979336</v>
      </c>
      <c r="AP36" s="160">
        <f t="shared" si="52"/>
        <v>-32.782387621350054</v>
      </c>
      <c r="AQ36" s="161">
        <f t="shared" si="53"/>
        <v>0.64691311985600386</v>
      </c>
      <c r="AR36" s="298"/>
      <c r="AS36" s="110">
        <v>273.73101367632336</v>
      </c>
      <c r="AT36" s="110">
        <f t="shared" si="54"/>
        <v>303.27392800193076</v>
      </c>
      <c r="AU36" s="110">
        <f t="shared" si="55"/>
        <v>29.542914325607398</v>
      </c>
      <c r="AV36" s="185">
        <f t="shared" si="56"/>
        <v>0.10792680715580437</v>
      </c>
      <c r="AW36" s="298"/>
      <c r="AX36" s="110">
        <v>172.79242839339767</v>
      </c>
      <c r="AY36" s="110">
        <f t="shared" si="57"/>
        <v>188.89838922640163</v>
      </c>
      <c r="AZ36" s="160">
        <f t="shared" si="58"/>
        <v>16.105960833003962</v>
      </c>
      <c r="BA36" s="161">
        <f t="shared" si="59"/>
        <v>9.320987605044484E-2</v>
      </c>
      <c r="BB36" s="298"/>
      <c r="BC36" s="110">
        <f t="shared" si="60"/>
        <v>395.84834117109176</v>
      </c>
      <c r="BD36" s="110">
        <f t="shared" si="61"/>
        <v>408.71482870835308</v>
      </c>
      <c r="BE36" s="160">
        <f t="shared" si="62"/>
        <v>12.866487537261321</v>
      </c>
      <c r="BF36" s="161">
        <f t="shared" si="63"/>
        <v>3.2503578262312906E-2</v>
      </c>
      <c r="BG36" s="299"/>
      <c r="BH36" s="110">
        <v>-125.83305564811729</v>
      </c>
      <c r="BI36" s="110">
        <v>-125.83305564811729</v>
      </c>
      <c r="BJ36" s="160">
        <f t="shared" si="64"/>
        <v>0</v>
      </c>
      <c r="BK36" s="161">
        <f t="shared" si="65"/>
        <v>0</v>
      </c>
      <c r="BL36" s="161"/>
      <c r="BM36" s="110">
        <f t="shared" si="66"/>
        <v>270.01528552297447</v>
      </c>
      <c r="BN36" s="110">
        <f t="shared" si="67"/>
        <v>279.78857401391809</v>
      </c>
      <c r="BO36" s="273">
        <f t="shared" si="68"/>
        <v>9.7732884909436279</v>
      </c>
      <c r="BP36" s="161">
        <f t="shared" si="69"/>
        <v>3.6195315654128257E-2</v>
      </c>
    </row>
    <row r="37" spans="1:68">
      <c r="A37" s="84">
        <v>91</v>
      </c>
      <c r="B37" s="94">
        <v>1</v>
      </c>
      <c r="C37" s="95">
        <v>31</v>
      </c>
      <c r="D37" s="85" t="s">
        <v>50</v>
      </c>
      <c r="E37" s="87">
        <v>674500</v>
      </c>
      <c r="F37" s="110">
        <v>684018</v>
      </c>
      <c r="G37" s="160">
        <f t="shared" si="34"/>
        <v>9518</v>
      </c>
      <c r="H37" s="161">
        <f t="shared" si="35"/>
        <v>1.411119347664937E-2</v>
      </c>
      <c r="I37" s="161"/>
      <c r="J37" s="110">
        <v>354853819.86788362</v>
      </c>
      <c r="K37" s="110">
        <v>395683483.19558352</v>
      </c>
      <c r="L37" s="160">
        <f t="shared" si="36"/>
        <v>40829663.3276999</v>
      </c>
      <c r="M37" s="161">
        <f t="shared" si="37"/>
        <v>0.11506051518031081</v>
      </c>
      <c r="N37" s="161"/>
      <c r="O37" s="110">
        <v>-59661438.269037366</v>
      </c>
      <c r="P37" s="296">
        <v>-59993570.067990564</v>
      </c>
      <c r="Q37" s="160">
        <f t="shared" si="38"/>
        <v>-332131.7989531979</v>
      </c>
      <c r="R37" s="161">
        <f t="shared" si="39"/>
        <v>5.5669425442860148E-3</v>
      </c>
      <c r="S37" s="161"/>
      <c r="T37" s="110">
        <v>72023595.608879149</v>
      </c>
      <c r="U37" s="110">
        <v>73422406.978055447</v>
      </c>
      <c r="V37" s="160">
        <f t="shared" si="40"/>
        <v>1398811.3691762984</v>
      </c>
      <c r="W37" s="161">
        <f t="shared" si="41"/>
        <v>1.9421570908129605E-2</v>
      </c>
      <c r="X37" s="162"/>
      <c r="Y37" s="86">
        <v>367215977.20772541</v>
      </c>
      <c r="Z37" s="86">
        <v>409112320.1056484</v>
      </c>
      <c r="AA37" s="160">
        <f t="shared" si="42"/>
        <v>41896342.897922993</v>
      </c>
      <c r="AB37" s="161">
        <f t="shared" si="43"/>
        <v>0.11409183014447985</v>
      </c>
      <c r="AC37" s="161"/>
      <c r="AD37" s="209">
        <v>55938847</v>
      </c>
      <c r="AE37" s="209">
        <v>55938847</v>
      </c>
      <c r="AF37" s="297">
        <f t="shared" si="44"/>
        <v>0</v>
      </c>
      <c r="AG37" s="208">
        <f t="shared" si="45"/>
        <v>0</v>
      </c>
      <c r="AH37" s="161"/>
      <c r="AI37" s="296">
        <f t="shared" si="46"/>
        <v>423154824.20772541</v>
      </c>
      <c r="AJ37" s="296">
        <f t="shared" si="47"/>
        <v>465051167.1056484</v>
      </c>
      <c r="AK37" s="160">
        <f t="shared" si="48"/>
        <v>41896342.897922993</v>
      </c>
      <c r="AL37" s="161">
        <f t="shared" si="49"/>
        <v>9.9009488965098522E-2</v>
      </c>
      <c r="AN37" s="110">
        <f t="shared" si="50"/>
        <v>526.09906577892309</v>
      </c>
      <c r="AO37" s="110">
        <f t="shared" si="51"/>
        <v>578.46940167595517</v>
      </c>
      <c r="AP37" s="160">
        <f t="shared" si="52"/>
        <v>52.370335897032078</v>
      </c>
      <c r="AQ37" s="161">
        <f t="shared" si="53"/>
        <v>9.9544628195631688E-2</v>
      </c>
      <c r="AR37" s="298"/>
      <c r="AS37" s="110">
        <v>-88.452836573813741</v>
      </c>
      <c r="AT37" s="110">
        <f t="shared" si="54"/>
        <v>-87.707589665755236</v>
      </c>
      <c r="AU37" s="110">
        <f t="shared" si="55"/>
        <v>0.74524690805850469</v>
      </c>
      <c r="AV37" s="185">
        <f t="shared" si="56"/>
        <v>-8.4253590605497131E-3</v>
      </c>
      <c r="AW37" s="298"/>
      <c r="AX37" s="110">
        <v>106.78071995386085</v>
      </c>
      <c r="AY37" s="110">
        <f t="shared" si="57"/>
        <v>107.33987552674849</v>
      </c>
      <c r="AZ37" s="160">
        <f t="shared" si="58"/>
        <v>0.55915557288763296</v>
      </c>
      <c r="BA37" s="161">
        <f t="shared" si="59"/>
        <v>5.2364843871556578E-3</v>
      </c>
      <c r="BB37" s="298"/>
      <c r="BC37" s="110">
        <f t="shared" si="60"/>
        <v>544.42694915897016</v>
      </c>
      <c r="BD37" s="110">
        <f t="shared" si="61"/>
        <v>598.10168753694848</v>
      </c>
      <c r="BE37" s="160">
        <f t="shared" si="62"/>
        <v>53.674738377978315</v>
      </c>
      <c r="BF37" s="161">
        <f t="shared" si="63"/>
        <v>9.858942225563036E-2</v>
      </c>
      <c r="BG37" s="299"/>
      <c r="BH37" s="110">
        <v>82.933798369162346</v>
      </c>
      <c r="BI37" s="110">
        <v>82.933798369162346</v>
      </c>
      <c r="BJ37" s="160">
        <f t="shared" si="64"/>
        <v>0</v>
      </c>
      <c r="BK37" s="161">
        <f t="shared" si="65"/>
        <v>0</v>
      </c>
      <c r="BL37" s="161"/>
      <c r="BM37" s="110">
        <f t="shared" si="66"/>
        <v>627.36074752813261</v>
      </c>
      <c r="BN37" s="110">
        <f t="shared" si="67"/>
        <v>679.88147549574489</v>
      </c>
      <c r="BO37" s="273">
        <f t="shared" si="68"/>
        <v>52.520727967612288</v>
      </c>
      <c r="BP37" s="161">
        <f t="shared" si="69"/>
        <v>8.3716949417937739E-2</v>
      </c>
    </row>
    <row r="38" spans="1:68">
      <c r="A38" s="84">
        <v>92</v>
      </c>
      <c r="B38" s="94">
        <v>1</v>
      </c>
      <c r="C38" s="95">
        <v>32</v>
      </c>
      <c r="D38" s="85" t="s">
        <v>51</v>
      </c>
      <c r="E38" s="87">
        <v>247443</v>
      </c>
      <c r="F38" s="110">
        <v>251269</v>
      </c>
      <c r="G38" s="160">
        <f t="shared" si="34"/>
        <v>3826</v>
      </c>
      <c r="H38" s="161">
        <f t="shared" si="35"/>
        <v>1.5462146837857607E-2</v>
      </c>
      <c r="I38" s="161"/>
      <c r="J38" s="110">
        <v>186716848.28324309</v>
      </c>
      <c r="K38" s="110">
        <v>204969582.75674215</v>
      </c>
      <c r="L38" s="160">
        <f t="shared" si="36"/>
        <v>18252734.47349906</v>
      </c>
      <c r="M38" s="161">
        <f t="shared" si="37"/>
        <v>9.7756226293035348E-2</v>
      </c>
      <c r="N38" s="161"/>
      <c r="O38" s="110">
        <v>-4106519.3348600878</v>
      </c>
      <c r="P38" s="296">
        <v>-2398474.254377271</v>
      </c>
      <c r="Q38" s="160">
        <f t="shared" si="38"/>
        <v>1708045.0804828168</v>
      </c>
      <c r="R38" s="161">
        <f t="shared" si="39"/>
        <v>-0.41593499048775601</v>
      </c>
      <c r="S38" s="161"/>
      <c r="T38" s="110">
        <v>19439473.412511222</v>
      </c>
      <c r="U38" s="110">
        <v>20195157.702178806</v>
      </c>
      <c r="V38" s="160">
        <f t="shared" si="40"/>
        <v>755684.289667584</v>
      </c>
      <c r="W38" s="161">
        <f t="shared" si="41"/>
        <v>3.8873701649820742E-2</v>
      </c>
      <c r="X38" s="162"/>
      <c r="Y38" s="86">
        <v>202049802.36089423</v>
      </c>
      <c r="Z38" s="86">
        <v>222766266.20454368</v>
      </c>
      <c r="AA38" s="160">
        <f t="shared" si="42"/>
        <v>20716463.843649447</v>
      </c>
      <c r="AB38" s="161">
        <f t="shared" si="43"/>
        <v>0.10253147294173755</v>
      </c>
      <c r="AC38" s="161"/>
      <c r="AD38" s="209">
        <v>35006896</v>
      </c>
      <c r="AE38" s="209">
        <v>35006896</v>
      </c>
      <c r="AF38" s="297">
        <f t="shared" si="44"/>
        <v>0</v>
      </c>
      <c r="AG38" s="208">
        <f t="shared" si="45"/>
        <v>0</v>
      </c>
      <c r="AH38" s="161"/>
      <c r="AI38" s="296">
        <f t="shared" si="46"/>
        <v>237056698.36089423</v>
      </c>
      <c r="AJ38" s="296">
        <f t="shared" si="47"/>
        <v>257773162.20454368</v>
      </c>
      <c r="AK38" s="160">
        <f t="shared" si="48"/>
        <v>20716463.843649447</v>
      </c>
      <c r="AL38" s="161">
        <f t="shared" si="49"/>
        <v>8.7390333143469251E-2</v>
      </c>
      <c r="AN38" s="110">
        <f t="shared" si="50"/>
        <v>754.58529149437686</v>
      </c>
      <c r="AO38" s="110">
        <f t="shared" si="51"/>
        <v>815.73764673215612</v>
      </c>
      <c r="AP38" s="160">
        <f t="shared" si="52"/>
        <v>61.152355237779261</v>
      </c>
      <c r="AQ38" s="161">
        <f t="shared" si="53"/>
        <v>8.1041011436458629E-2</v>
      </c>
      <c r="AR38" s="298"/>
      <c r="AS38" s="110">
        <v>-16.595819380059602</v>
      </c>
      <c r="AT38" s="110">
        <f t="shared" si="54"/>
        <v>-9.5454443420289454</v>
      </c>
      <c r="AU38" s="110">
        <f t="shared" si="55"/>
        <v>7.0503750380306567</v>
      </c>
      <c r="AV38" s="185">
        <f t="shared" si="56"/>
        <v>-0.42482837855549954</v>
      </c>
      <c r="AW38" s="298"/>
      <c r="AX38" s="110">
        <v>78.561419852294151</v>
      </c>
      <c r="AY38" s="110">
        <f t="shared" si="57"/>
        <v>80.372659190663413</v>
      </c>
      <c r="AZ38" s="160">
        <f t="shared" si="58"/>
        <v>1.811239338369262</v>
      </c>
      <c r="BA38" s="161">
        <f t="shared" si="59"/>
        <v>2.3055073874360104E-2</v>
      </c>
      <c r="BB38" s="298"/>
      <c r="BC38" s="110">
        <f t="shared" si="60"/>
        <v>816.5508919666114</v>
      </c>
      <c r="BD38" s="110">
        <f t="shared" si="61"/>
        <v>886.56486158079065</v>
      </c>
      <c r="BE38" s="160">
        <f t="shared" si="62"/>
        <v>70.013969614179246</v>
      </c>
      <c r="BF38" s="161">
        <f t="shared" si="63"/>
        <v>8.5743546792968417E-2</v>
      </c>
      <c r="BG38" s="299"/>
      <c r="BH38" s="110">
        <v>141.47458606628598</v>
      </c>
      <c r="BI38" s="110">
        <v>141.47458606628598</v>
      </c>
      <c r="BJ38" s="160">
        <f t="shared" si="64"/>
        <v>0</v>
      </c>
      <c r="BK38" s="161">
        <f t="shared" si="65"/>
        <v>0</v>
      </c>
      <c r="BL38" s="161"/>
      <c r="BM38" s="110">
        <f t="shared" si="66"/>
        <v>958.02547803289735</v>
      </c>
      <c r="BN38" s="110">
        <f t="shared" si="67"/>
        <v>1025.8852552624624</v>
      </c>
      <c r="BO38" s="273">
        <f t="shared" si="68"/>
        <v>67.859777229564997</v>
      </c>
      <c r="BP38" s="161">
        <f t="shared" si="69"/>
        <v>7.0832956727727839E-2</v>
      </c>
    </row>
    <row r="39" spans="1:68">
      <c r="A39" s="84">
        <v>97</v>
      </c>
      <c r="B39" s="94">
        <v>10</v>
      </c>
      <c r="C39" s="94">
        <v>10</v>
      </c>
      <c r="D39" s="85" t="s">
        <v>52</v>
      </c>
      <c r="E39" s="87">
        <v>2062</v>
      </c>
      <c r="F39" s="110">
        <v>2059</v>
      </c>
      <c r="G39" s="160">
        <f t="shared" si="34"/>
        <v>-3</v>
      </c>
      <c r="H39" s="161">
        <f t="shared" si="35"/>
        <v>-1.454898157129001E-3</v>
      </c>
      <c r="I39" s="161"/>
      <c r="J39" s="110">
        <v>144066.82946932869</v>
      </c>
      <c r="K39" s="110">
        <v>269000.80186743016</v>
      </c>
      <c r="L39" s="160">
        <f t="shared" si="36"/>
        <v>124933.97239810147</v>
      </c>
      <c r="M39" s="161">
        <f t="shared" si="37"/>
        <v>0.8671945711465765</v>
      </c>
      <c r="N39" s="161"/>
      <c r="O39" s="110">
        <v>303754.22466936085</v>
      </c>
      <c r="P39" s="296">
        <v>214601.94066887748</v>
      </c>
      <c r="Q39" s="160">
        <f t="shared" si="38"/>
        <v>-89152.284000483371</v>
      </c>
      <c r="R39" s="161">
        <f t="shared" si="39"/>
        <v>-0.29350137960229661</v>
      </c>
      <c r="S39" s="161"/>
      <c r="T39" s="110">
        <v>351973.3447873565</v>
      </c>
      <c r="U39" s="110">
        <v>370969.03282891575</v>
      </c>
      <c r="V39" s="160">
        <f t="shared" si="40"/>
        <v>18995.688041559246</v>
      </c>
      <c r="W39" s="161">
        <f t="shared" si="41"/>
        <v>5.3969109658106147E-2</v>
      </c>
      <c r="X39" s="162"/>
      <c r="Y39" s="86">
        <v>799794.39892604609</v>
      </c>
      <c r="Z39" s="86">
        <v>854571.77536522341</v>
      </c>
      <c r="AA39" s="160">
        <f t="shared" si="42"/>
        <v>54777.376439177315</v>
      </c>
      <c r="AB39" s="161">
        <f t="shared" si="43"/>
        <v>6.848932239677058E-2</v>
      </c>
      <c r="AC39" s="161"/>
      <c r="AD39" s="209">
        <v>-539473</v>
      </c>
      <c r="AE39" s="209">
        <v>-539473</v>
      </c>
      <c r="AF39" s="297">
        <f t="shared" si="44"/>
        <v>0</v>
      </c>
      <c r="AG39" s="208">
        <f t="shared" si="45"/>
        <v>0</v>
      </c>
      <c r="AH39" s="161"/>
      <c r="AI39" s="296">
        <f t="shared" si="46"/>
        <v>260321.39892604609</v>
      </c>
      <c r="AJ39" s="296">
        <f t="shared" si="47"/>
        <v>315098.77536522341</v>
      </c>
      <c r="AK39" s="160">
        <f t="shared" si="48"/>
        <v>54777.376439177315</v>
      </c>
      <c r="AL39" s="161">
        <f t="shared" si="49"/>
        <v>0.21042210384993687</v>
      </c>
      <c r="AN39" s="110">
        <f t="shared" si="50"/>
        <v>69.867521566114789</v>
      </c>
      <c r="AO39" s="110">
        <f t="shared" si="51"/>
        <v>130.64633407840222</v>
      </c>
      <c r="AP39" s="160">
        <f t="shared" si="52"/>
        <v>60.778812512287431</v>
      </c>
      <c r="AQ39" s="161">
        <f t="shared" si="53"/>
        <v>0.86991510719001497</v>
      </c>
      <c r="AR39" s="298"/>
      <c r="AS39" s="110">
        <v>147.31048723053388</v>
      </c>
      <c r="AT39" s="110">
        <f t="shared" si="54"/>
        <v>104.22629464248541</v>
      </c>
      <c r="AU39" s="110">
        <f t="shared" si="55"/>
        <v>-43.084192588048467</v>
      </c>
      <c r="AV39" s="185">
        <f t="shared" si="56"/>
        <v>-0.29247199841667593</v>
      </c>
      <c r="AW39" s="298"/>
      <c r="AX39" s="110">
        <v>170.69512356321849</v>
      </c>
      <c r="AY39" s="110">
        <f t="shared" si="57"/>
        <v>180.1695157012704</v>
      </c>
      <c r="AZ39" s="160">
        <f t="shared" si="58"/>
        <v>9.4743921380519112</v>
      </c>
      <c r="BA39" s="161">
        <f t="shared" si="59"/>
        <v>5.5504761590585122E-2</v>
      </c>
      <c r="BB39" s="298"/>
      <c r="BC39" s="110">
        <f t="shared" si="60"/>
        <v>387.87313235986716</v>
      </c>
      <c r="BD39" s="110">
        <f t="shared" si="61"/>
        <v>415.04214442215806</v>
      </c>
      <c r="BE39" s="160">
        <f t="shared" si="62"/>
        <v>27.169012062290903</v>
      </c>
      <c r="BF39" s="161">
        <f t="shared" si="63"/>
        <v>7.0046130540136517E-2</v>
      </c>
      <c r="BG39" s="299"/>
      <c r="BH39" s="110">
        <v>-261.62609117361785</v>
      </c>
      <c r="BI39" s="110">
        <v>-261.62609117361785</v>
      </c>
      <c r="BJ39" s="160">
        <f t="shared" si="64"/>
        <v>0</v>
      </c>
      <c r="BK39" s="161">
        <f t="shared" si="65"/>
        <v>0</v>
      </c>
      <c r="BL39" s="161"/>
      <c r="BM39" s="110">
        <f t="shared" si="66"/>
        <v>126.24704118624932</v>
      </c>
      <c r="BN39" s="110">
        <f t="shared" si="67"/>
        <v>153.0348593323086</v>
      </c>
      <c r="BO39" s="273">
        <f t="shared" si="68"/>
        <v>26.78781814605928</v>
      </c>
      <c r="BP39" s="161">
        <f t="shared" si="69"/>
        <v>0.21218571060639621</v>
      </c>
    </row>
    <row r="40" spans="1:68">
      <c r="A40" s="84">
        <v>98</v>
      </c>
      <c r="B40" s="94">
        <v>7</v>
      </c>
      <c r="C40" s="94">
        <v>7</v>
      </c>
      <c r="D40" s="85" t="s">
        <v>53</v>
      </c>
      <c r="E40" s="87">
        <v>22885</v>
      </c>
      <c r="F40" s="110">
        <v>22849</v>
      </c>
      <c r="G40" s="160">
        <f t="shared" si="34"/>
        <v>-36</v>
      </c>
      <c r="H40" s="161">
        <f t="shared" si="35"/>
        <v>-1.5730828053310028E-3</v>
      </c>
      <c r="I40" s="161"/>
      <c r="J40" s="110">
        <v>15442748.576127321</v>
      </c>
      <c r="K40" s="110">
        <v>14526946.520762008</v>
      </c>
      <c r="L40" s="160">
        <f t="shared" si="36"/>
        <v>-915802.05536531284</v>
      </c>
      <c r="M40" s="161">
        <f t="shared" si="37"/>
        <v>-5.9303047695863899E-2</v>
      </c>
      <c r="N40" s="161"/>
      <c r="O40" s="110">
        <v>6279039.7376398472</v>
      </c>
      <c r="P40" s="296">
        <v>6806095.468114417</v>
      </c>
      <c r="Q40" s="160">
        <f t="shared" si="38"/>
        <v>527055.73047456983</v>
      </c>
      <c r="R40" s="161">
        <f t="shared" si="39"/>
        <v>8.3938906663565488E-2</v>
      </c>
      <c r="S40" s="161"/>
      <c r="T40" s="110">
        <v>1892880.9795729837</v>
      </c>
      <c r="U40" s="110">
        <v>2007751.8467076276</v>
      </c>
      <c r="V40" s="160">
        <f t="shared" si="40"/>
        <v>114870.86713464395</v>
      </c>
      <c r="W40" s="161">
        <f t="shared" si="41"/>
        <v>6.0685731630394292E-2</v>
      </c>
      <c r="X40" s="162"/>
      <c r="Y40" s="86">
        <v>23614669.293340154</v>
      </c>
      <c r="Z40" s="86">
        <v>23340793.835584052</v>
      </c>
      <c r="AA40" s="160">
        <f t="shared" si="42"/>
        <v>-273875.45775610209</v>
      </c>
      <c r="AB40" s="161">
        <f t="shared" si="43"/>
        <v>-1.1597683387136862E-2</v>
      </c>
      <c r="AC40" s="161"/>
      <c r="AD40" s="209">
        <v>-5195002</v>
      </c>
      <c r="AE40" s="209">
        <v>-5195002</v>
      </c>
      <c r="AF40" s="297">
        <f t="shared" si="44"/>
        <v>0</v>
      </c>
      <c r="AG40" s="208">
        <f t="shared" si="45"/>
        <v>0</v>
      </c>
      <c r="AH40" s="161"/>
      <c r="AI40" s="296">
        <f t="shared" si="46"/>
        <v>18419667.293340154</v>
      </c>
      <c r="AJ40" s="296">
        <f t="shared" si="47"/>
        <v>18145791.835584052</v>
      </c>
      <c r="AK40" s="160">
        <f t="shared" si="48"/>
        <v>-273875.45775610209</v>
      </c>
      <c r="AL40" s="161">
        <f t="shared" si="49"/>
        <v>-1.4868643032174906E-2</v>
      </c>
      <c r="AN40" s="110">
        <f t="shared" si="50"/>
        <v>674.79784033765873</v>
      </c>
      <c r="AO40" s="110">
        <f t="shared" si="51"/>
        <v>635.78040705335059</v>
      </c>
      <c r="AP40" s="160">
        <f t="shared" si="52"/>
        <v>-39.01743328430814</v>
      </c>
      <c r="AQ40" s="161">
        <f t="shared" si="53"/>
        <v>-5.7820921988701687E-2</v>
      </c>
      <c r="AR40" s="298"/>
      <c r="AS40" s="110">
        <v>274.37359570198151</v>
      </c>
      <c r="AT40" s="110">
        <f t="shared" si="54"/>
        <v>297.87279391283721</v>
      </c>
      <c r="AU40" s="110">
        <f t="shared" si="55"/>
        <v>23.499198210855695</v>
      </c>
      <c r="AV40" s="185">
        <f t="shared" si="56"/>
        <v>8.5646718849651998E-2</v>
      </c>
      <c r="AW40" s="298"/>
      <c r="AX40" s="110">
        <v>82.712736708454614</v>
      </c>
      <c r="AY40" s="110">
        <f t="shared" si="57"/>
        <v>87.870447140252423</v>
      </c>
      <c r="AZ40" s="160">
        <f t="shared" si="58"/>
        <v>5.1577104317978097</v>
      </c>
      <c r="BA40" s="161">
        <f t="shared" si="59"/>
        <v>6.2356907013942461E-2</v>
      </c>
      <c r="BB40" s="298"/>
      <c r="BC40" s="110">
        <f t="shared" si="60"/>
        <v>1031.8841727480949</v>
      </c>
      <c r="BD40" s="110">
        <f t="shared" si="61"/>
        <v>1021.5236481064402</v>
      </c>
      <c r="BE40" s="160">
        <f t="shared" si="62"/>
        <v>-10.360524641654706</v>
      </c>
      <c r="BF40" s="161">
        <f t="shared" si="63"/>
        <v>-1.0040394954467367E-2</v>
      </c>
      <c r="BG40" s="299"/>
      <c r="BH40" s="110">
        <v>-227.0046755516714</v>
      </c>
      <c r="BI40" s="110">
        <v>-227.0046755516714</v>
      </c>
      <c r="BJ40" s="160">
        <f t="shared" si="64"/>
        <v>0</v>
      </c>
      <c r="BK40" s="161">
        <f t="shared" si="65"/>
        <v>0</v>
      </c>
      <c r="BL40" s="161"/>
      <c r="BM40" s="110">
        <f t="shared" si="66"/>
        <v>804.87949719642359</v>
      </c>
      <c r="BN40" s="110">
        <f t="shared" si="67"/>
        <v>794.16131277447823</v>
      </c>
      <c r="BO40" s="273">
        <f t="shared" si="68"/>
        <v>-10.718184421945352</v>
      </c>
      <c r="BP40" s="161">
        <f t="shared" si="69"/>
        <v>-1.331650819691544E-2</v>
      </c>
    </row>
    <row r="41" spans="1:68">
      <c r="A41" s="84">
        <v>102</v>
      </c>
      <c r="B41" s="94">
        <v>4</v>
      </c>
      <c r="C41" s="94">
        <v>4</v>
      </c>
      <c r="D41" s="85" t="s">
        <v>54</v>
      </c>
      <c r="E41" s="87">
        <v>9646</v>
      </c>
      <c r="F41" s="110">
        <v>9555</v>
      </c>
      <c r="G41" s="160">
        <f t="shared" si="34"/>
        <v>-91</v>
      </c>
      <c r="H41" s="161">
        <f t="shared" si="35"/>
        <v>-9.433962264150943E-3</v>
      </c>
      <c r="I41" s="161"/>
      <c r="J41" s="110">
        <v>2066654.8969129708</v>
      </c>
      <c r="K41" s="110">
        <v>2116669.7190793063</v>
      </c>
      <c r="L41" s="160">
        <f t="shared" si="36"/>
        <v>50014.822166335536</v>
      </c>
      <c r="M41" s="161">
        <f t="shared" si="37"/>
        <v>2.420085822797231E-2</v>
      </c>
      <c r="N41" s="161"/>
      <c r="O41" s="110">
        <v>3982234.5564156026</v>
      </c>
      <c r="P41" s="296">
        <v>4144198.2641316624</v>
      </c>
      <c r="Q41" s="160">
        <f t="shared" si="38"/>
        <v>161963.70771605987</v>
      </c>
      <c r="R41" s="161">
        <f t="shared" si="39"/>
        <v>4.0671564023050145E-2</v>
      </c>
      <c r="S41" s="161"/>
      <c r="T41" s="110">
        <v>1440479.2013762896</v>
      </c>
      <c r="U41" s="110">
        <v>1527964.0238848082</v>
      </c>
      <c r="V41" s="160">
        <f t="shared" si="40"/>
        <v>87484.822508518584</v>
      </c>
      <c r="W41" s="161">
        <f t="shared" si="41"/>
        <v>6.0733138267412813E-2</v>
      </c>
      <c r="X41" s="162"/>
      <c r="Y41" s="86">
        <v>7489368.6547048623</v>
      </c>
      <c r="Z41" s="86">
        <v>7788832.0070957765</v>
      </c>
      <c r="AA41" s="160">
        <f t="shared" si="42"/>
        <v>299463.35239091422</v>
      </c>
      <c r="AB41" s="161">
        <f t="shared" si="43"/>
        <v>3.9985126410193431E-2</v>
      </c>
      <c r="AC41" s="161"/>
      <c r="AD41" s="209">
        <v>1074556</v>
      </c>
      <c r="AE41" s="209">
        <v>1074556</v>
      </c>
      <c r="AF41" s="297">
        <f t="shared" si="44"/>
        <v>0</v>
      </c>
      <c r="AG41" s="208">
        <f t="shared" si="45"/>
        <v>0</v>
      </c>
      <c r="AH41" s="161"/>
      <c r="AI41" s="296">
        <f t="shared" si="46"/>
        <v>8563924.6547048613</v>
      </c>
      <c r="AJ41" s="296">
        <f t="shared" si="47"/>
        <v>8863388.0070957765</v>
      </c>
      <c r="AK41" s="160">
        <f t="shared" si="48"/>
        <v>299463.35239091516</v>
      </c>
      <c r="AL41" s="161">
        <f t="shared" si="49"/>
        <v>3.4968004094524059E-2</v>
      </c>
      <c r="AN41" s="110">
        <f t="shared" si="50"/>
        <v>214.24993747801895</v>
      </c>
      <c r="AO41" s="110">
        <f t="shared" si="51"/>
        <v>221.5248266958981</v>
      </c>
      <c r="AP41" s="160">
        <f t="shared" si="52"/>
        <v>7.2748892178791493</v>
      </c>
      <c r="AQ41" s="161">
        <f t="shared" si="53"/>
        <v>3.3955152115857763E-2</v>
      </c>
      <c r="AR41" s="298"/>
      <c r="AS41" s="110">
        <v>412.83791793651284</v>
      </c>
      <c r="AT41" s="110">
        <f t="shared" si="54"/>
        <v>433.72038347793432</v>
      </c>
      <c r="AU41" s="110">
        <f t="shared" si="55"/>
        <v>20.882465541421482</v>
      </c>
      <c r="AV41" s="185">
        <f t="shared" si="56"/>
        <v>5.0582721775650548E-2</v>
      </c>
      <c r="AW41" s="298"/>
      <c r="AX41" s="110">
        <v>149.33435635250774</v>
      </c>
      <c r="AY41" s="110">
        <f t="shared" si="57"/>
        <v>159.91250904079624</v>
      </c>
      <c r="AZ41" s="160">
        <f t="shared" si="58"/>
        <v>10.578152688288498</v>
      </c>
      <c r="BA41" s="161">
        <f t="shared" si="59"/>
        <v>7.0835358631864229E-2</v>
      </c>
      <c r="BB41" s="298"/>
      <c r="BC41" s="110">
        <f t="shared" si="60"/>
        <v>776.42221176703947</v>
      </c>
      <c r="BD41" s="110">
        <f t="shared" si="61"/>
        <v>815.15771921462863</v>
      </c>
      <c r="BE41" s="160">
        <f t="shared" si="62"/>
        <v>38.735507447589157</v>
      </c>
      <c r="BF41" s="161">
        <f t="shared" si="63"/>
        <v>4.9889746661719019E-2</v>
      </c>
      <c r="BG41" s="299"/>
      <c r="BH41" s="110">
        <v>111.39912917271408</v>
      </c>
      <c r="BI41" s="110">
        <v>111.39912917271408</v>
      </c>
      <c r="BJ41" s="160">
        <f t="shared" si="64"/>
        <v>0</v>
      </c>
      <c r="BK41" s="161">
        <f t="shared" si="65"/>
        <v>0</v>
      </c>
      <c r="BL41" s="161"/>
      <c r="BM41" s="110">
        <f t="shared" si="66"/>
        <v>887.82134093975344</v>
      </c>
      <c r="BN41" s="110">
        <f t="shared" si="67"/>
        <v>927.6177924747019</v>
      </c>
      <c r="BO41" s="273">
        <f t="shared" si="68"/>
        <v>39.79645153494846</v>
      </c>
      <c r="BP41" s="161">
        <f t="shared" si="69"/>
        <v>4.48248422287576E-2</v>
      </c>
    </row>
    <row r="42" spans="1:68">
      <c r="A42" s="84">
        <v>103</v>
      </c>
      <c r="B42" s="94">
        <v>5</v>
      </c>
      <c r="C42" s="94">
        <v>5</v>
      </c>
      <c r="D42" s="85" t="s">
        <v>55</v>
      </c>
      <c r="E42" s="87">
        <v>2125</v>
      </c>
      <c r="F42" s="110">
        <v>2094</v>
      </c>
      <c r="G42" s="160">
        <f t="shared" si="34"/>
        <v>-31</v>
      </c>
      <c r="H42" s="161">
        <f t="shared" si="35"/>
        <v>-1.4588235294117647E-2</v>
      </c>
      <c r="I42" s="161"/>
      <c r="J42" s="110">
        <v>430658.77888175414</v>
      </c>
      <c r="K42" s="110">
        <v>262445.08347148763</v>
      </c>
      <c r="L42" s="160">
        <f t="shared" si="36"/>
        <v>-168213.69541026652</v>
      </c>
      <c r="M42" s="161">
        <f t="shared" si="37"/>
        <v>-0.39059622991327181</v>
      </c>
      <c r="N42" s="161"/>
      <c r="O42" s="110">
        <v>1131983.2281112976</v>
      </c>
      <c r="P42" s="296">
        <v>1168131.8849938537</v>
      </c>
      <c r="Q42" s="160">
        <f t="shared" si="38"/>
        <v>36148.656882556155</v>
      </c>
      <c r="R42" s="161">
        <f t="shared" si="39"/>
        <v>3.1933915613634858E-2</v>
      </c>
      <c r="S42" s="161"/>
      <c r="T42" s="110">
        <v>347484.36015546625</v>
      </c>
      <c r="U42" s="110">
        <v>369718.04728867603</v>
      </c>
      <c r="V42" s="160">
        <f t="shared" si="40"/>
        <v>22233.68713320978</v>
      </c>
      <c r="W42" s="161">
        <f t="shared" si="41"/>
        <v>6.3984713220653494E-2</v>
      </c>
      <c r="X42" s="162"/>
      <c r="Y42" s="86">
        <v>1910126.3671485181</v>
      </c>
      <c r="Z42" s="86">
        <v>1800295.0157540173</v>
      </c>
      <c r="AA42" s="160">
        <f t="shared" si="42"/>
        <v>-109831.35139450082</v>
      </c>
      <c r="AB42" s="161">
        <f t="shared" si="43"/>
        <v>-5.7499521122500216E-2</v>
      </c>
      <c r="AC42" s="161"/>
      <c r="AD42" s="209">
        <v>-547163</v>
      </c>
      <c r="AE42" s="209">
        <v>-547163</v>
      </c>
      <c r="AF42" s="297">
        <f t="shared" si="44"/>
        <v>0</v>
      </c>
      <c r="AG42" s="208">
        <f t="shared" si="45"/>
        <v>0</v>
      </c>
      <c r="AH42" s="161"/>
      <c r="AI42" s="296">
        <f t="shared" si="46"/>
        <v>1362963.3671485181</v>
      </c>
      <c r="AJ42" s="296">
        <f t="shared" si="47"/>
        <v>1253132.0157540173</v>
      </c>
      <c r="AK42" s="160">
        <f t="shared" si="48"/>
        <v>-109831.35139450082</v>
      </c>
      <c r="AL42" s="161">
        <f t="shared" si="49"/>
        <v>-8.0582761093778404E-2</v>
      </c>
      <c r="AN42" s="110">
        <f t="shared" si="50"/>
        <v>202.66295476788432</v>
      </c>
      <c r="AO42" s="110">
        <f t="shared" si="51"/>
        <v>125.33194053079639</v>
      </c>
      <c r="AP42" s="160">
        <f t="shared" si="52"/>
        <v>-77.331014237087928</v>
      </c>
      <c r="AQ42" s="161">
        <f t="shared" si="53"/>
        <v>-0.38157449310683028</v>
      </c>
      <c r="AR42" s="298"/>
      <c r="AS42" s="110">
        <v>532.69798969943417</v>
      </c>
      <c r="AT42" s="110">
        <f t="shared" si="54"/>
        <v>557.84712750422818</v>
      </c>
      <c r="AU42" s="110">
        <f t="shared" si="55"/>
        <v>25.149137804794009</v>
      </c>
      <c r="AV42" s="185">
        <f t="shared" si="56"/>
        <v>4.7210874249748874E-2</v>
      </c>
      <c r="AW42" s="298"/>
      <c r="AX42" s="110">
        <v>163.52205183786646</v>
      </c>
      <c r="AY42" s="110">
        <f t="shared" si="57"/>
        <v>176.56067205762943</v>
      </c>
      <c r="AZ42" s="160">
        <f t="shared" si="58"/>
        <v>13.038620219762976</v>
      </c>
      <c r="BA42" s="161">
        <f t="shared" si="59"/>
        <v>7.973615835429268E-2</v>
      </c>
      <c r="BB42" s="298"/>
      <c r="BC42" s="110">
        <f t="shared" si="60"/>
        <v>898.88299630518497</v>
      </c>
      <c r="BD42" s="110">
        <f t="shared" si="61"/>
        <v>859.73974009265396</v>
      </c>
      <c r="BE42" s="160">
        <f t="shared" si="62"/>
        <v>-39.143256212531014</v>
      </c>
      <c r="BF42" s="161">
        <f t="shared" si="63"/>
        <v>-4.3546553192604011E-2</v>
      </c>
      <c r="BG42" s="299"/>
      <c r="BH42" s="110">
        <v>-257.48847058823532</v>
      </c>
      <c r="BI42" s="110">
        <v>-257.48847058823532</v>
      </c>
      <c r="BJ42" s="160">
        <f t="shared" si="64"/>
        <v>0</v>
      </c>
      <c r="BK42" s="161">
        <f t="shared" si="65"/>
        <v>0</v>
      </c>
      <c r="BL42" s="161"/>
      <c r="BM42" s="110">
        <f t="shared" si="66"/>
        <v>641.39452571694972</v>
      </c>
      <c r="BN42" s="110">
        <f t="shared" si="67"/>
        <v>598.43935804871887</v>
      </c>
      <c r="BO42" s="273">
        <f t="shared" si="68"/>
        <v>-42.955167668230843</v>
      </c>
      <c r="BP42" s="161">
        <f t="shared" si="69"/>
        <v>-6.6971522122387356E-2</v>
      </c>
    </row>
    <row r="43" spans="1:68">
      <c r="A43" s="84">
        <v>105</v>
      </c>
      <c r="B43" s="94">
        <v>18</v>
      </c>
      <c r="C43" s="94">
        <v>18</v>
      </c>
      <c r="D43" s="85" t="s">
        <v>56</v>
      </c>
      <c r="E43" s="87">
        <v>2063</v>
      </c>
      <c r="F43" s="110">
        <v>2002</v>
      </c>
      <c r="G43" s="160">
        <f t="shared" si="34"/>
        <v>-61</v>
      </c>
      <c r="H43" s="161">
        <f t="shared" si="35"/>
        <v>-2.9568589432864761E-2</v>
      </c>
      <c r="I43" s="161"/>
      <c r="J43" s="110">
        <v>2081284.7998079809</v>
      </c>
      <c r="K43" s="110">
        <v>1880592.9084086474</v>
      </c>
      <c r="L43" s="160">
        <f t="shared" si="36"/>
        <v>-200691.89139933349</v>
      </c>
      <c r="M43" s="161">
        <f t="shared" si="37"/>
        <v>-9.6426924089316995E-2</v>
      </c>
      <c r="N43" s="161"/>
      <c r="O43" s="110">
        <v>1015450.043168533</v>
      </c>
      <c r="P43" s="296">
        <v>1106279.1210337044</v>
      </c>
      <c r="Q43" s="160">
        <f t="shared" si="38"/>
        <v>90829.077865171363</v>
      </c>
      <c r="R43" s="161">
        <f t="shared" si="39"/>
        <v>8.9447116060732274E-2</v>
      </c>
      <c r="S43" s="161"/>
      <c r="T43" s="110">
        <v>361131.20175991615</v>
      </c>
      <c r="U43" s="110">
        <v>386044.70679849142</v>
      </c>
      <c r="V43" s="160">
        <f t="shared" si="40"/>
        <v>24913.505038575269</v>
      </c>
      <c r="W43" s="161">
        <f t="shared" si="41"/>
        <v>6.8987406563496084E-2</v>
      </c>
      <c r="X43" s="162"/>
      <c r="Y43" s="86">
        <v>3457866.0447364305</v>
      </c>
      <c r="Z43" s="86">
        <v>3372916.7362408433</v>
      </c>
      <c r="AA43" s="160">
        <f t="shared" si="42"/>
        <v>-84949.308495587204</v>
      </c>
      <c r="AB43" s="161">
        <f t="shared" si="43"/>
        <v>-2.4566974948291357E-2</v>
      </c>
      <c r="AC43" s="161"/>
      <c r="AD43" s="209">
        <v>-485611</v>
      </c>
      <c r="AE43" s="209">
        <v>-485611</v>
      </c>
      <c r="AF43" s="297">
        <f t="shared" si="44"/>
        <v>0</v>
      </c>
      <c r="AG43" s="208">
        <f t="shared" si="45"/>
        <v>0</v>
      </c>
      <c r="AH43" s="161"/>
      <c r="AI43" s="296">
        <f t="shared" si="46"/>
        <v>2972255.0447364305</v>
      </c>
      <c r="AJ43" s="296">
        <f t="shared" si="47"/>
        <v>2887305.7362408433</v>
      </c>
      <c r="AK43" s="160">
        <f t="shared" si="48"/>
        <v>-84949.308495587204</v>
      </c>
      <c r="AL43" s="161">
        <f t="shared" si="49"/>
        <v>-2.8580760135649873E-2</v>
      </c>
      <c r="AN43" s="110">
        <f t="shared" si="50"/>
        <v>1008.8632088259723</v>
      </c>
      <c r="AO43" s="110">
        <f t="shared" si="51"/>
        <v>939.35709710721653</v>
      </c>
      <c r="AP43" s="160">
        <f t="shared" si="52"/>
        <v>-69.506111718755733</v>
      </c>
      <c r="AQ43" s="161">
        <f t="shared" si="53"/>
        <v>-6.8895476721408971E-2</v>
      </c>
      <c r="AR43" s="298"/>
      <c r="AS43" s="110">
        <v>492.22008878746146</v>
      </c>
      <c r="AT43" s="110">
        <f t="shared" si="54"/>
        <v>552.58697354330889</v>
      </c>
      <c r="AU43" s="110">
        <f t="shared" si="55"/>
        <v>60.366884755847423</v>
      </c>
      <c r="AV43" s="185">
        <f t="shared" si="56"/>
        <v>0.12264205815848687</v>
      </c>
      <c r="AW43" s="298"/>
      <c r="AX43" s="110">
        <v>175.05147928255752</v>
      </c>
      <c r="AY43" s="110">
        <f t="shared" si="57"/>
        <v>192.82952387537034</v>
      </c>
      <c r="AZ43" s="160">
        <f t="shared" si="58"/>
        <v>17.778044592812819</v>
      </c>
      <c r="BA43" s="161">
        <f t="shared" si="59"/>
        <v>0.10155895091932685</v>
      </c>
      <c r="BB43" s="298"/>
      <c r="BC43" s="110">
        <f t="shared" si="60"/>
        <v>1676.1347768959915</v>
      </c>
      <c r="BD43" s="110">
        <f t="shared" si="61"/>
        <v>1684.7735945258958</v>
      </c>
      <c r="BE43" s="160">
        <f t="shared" si="62"/>
        <v>8.6388176299042243</v>
      </c>
      <c r="BF43" s="161">
        <f t="shared" si="63"/>
        <v>5.1540113295079522E-3</v>
      </c>
      <c r="BG43" s="299"/>
      <c r="BH43" s="110">
        <v>-235.39069316529327</v>
      </c>
      <c r="BI43" s="110">
        <v>-235.39069316529327</v>
      </c>
      <c r="BJ43" s="160">
        <f t="shared" si="64"/>
        <v>0</v>
      </c>
      <c r="BK43" s="161">
        <f t="shared" si="65"/>
        <v>0</v>
      </c>
      <c r="BL43" s="161"/>
      <c r="BM43" s="110">
        <f t="shared" si="66"/>
        <v>1440.7440837306983</v>
      </c>
      <c r="BN43" s="110">
        <f t="shared" si="67"/>
        <v>1442.2106574629588</v>
      </c>
      <c r="BO43" s="273">
        <f t="shared" si="68"/>
        <v>1.4665737322604855</v>
      </c>
      <c r="BP43" s="161">
        <f t="shared" si="69"/>
        <v>1.017927992085106E-3</v>
      </c>
    </row>
    <row r="44" spans="1:68">
      <c r="A44" s="84">
        <v>106</v>
      </c>
      <c r="B44" s="94">
        <v>1</v>
      </c>
      <c r="C44" s="95">
        <v>35</v>
      </c>
      <c r="D44" s="85" t="s">
        <v>57</v>
      </c>
      <c r="E44" s="87">
        <v>46901</v>
      </c>
      <c r="F44" s="110">
        <v>47031</v>
      </c>
      <c r="G44" s="160">
        <f t="shared" si="34"/>
        <v>130</v>
      </c>
      <c r="H44" s="161">
        <f t="shared" si="35"/>
        <v>2.7717959105349565E-3</v>
      </c>
      <c r="I44" s="161"/>
      <c r="J44" s="110">
        <v>12773685.970555173</v>
      </c>
      <c r="K44" s="110">
        <v>13064306.382023897</v>
      </c>
      <c r="L44" s="160">
        <f t="shared" si="36"/>
        <v>290620.41146872379</v>
      </c>
      <c r="M44" s="161">
        <f t="shared" si="37"/>
        <v>2.2751491788559505E-2</v>
      </c>
      <c r="N44" s="161"/>
      <c r="O44" s="110">
        <v>-136556.22956492784</v>
      </c>
      <c r="P44" s="296">
        <v>-11274.350671232371</v>
      </c>
      <c r="Q44" s="160">
        <f t="shared" si="38"/>
        <v>125281.87889369547</v>
      </c>
      <c r="R44" s="161">
        <f t="shared" si="39"/>
        <v>-0.91743803481428288</v>
      </c>
      <c r="S44" s="161"/>
      <c r="T44" s="110">
        <v>3749093.6870227093</v>
      </c>
      <c r="U44" s="110">
        <v>3906344.7738615233</v>
      </c>
      <c r="V44" s="160">
        <f t="shared" si="40"/>
        <v>157251.08683881396</v>
      </c>
      <c r="W44" s="161">
        <f t="shared" si="41"/>
        <v>4.1943760270150177E-2</v>
      </c>
      <c r="X44" s="162"/>
      <c r="Y44" s="86">
        <v>16386223.428012954</v>
      </c>
      <c r="Z44" s="86">
        <v>16959376.805214189</v>
      </c>
      <c r="AA44" s="160">
        <f t="shared" si="42"/>
        <v>573153.37720123492</v>
      </c>
      <c r="AB44" s="161">
        <f t="shared" si="43"/>
        <v>3.4977759196265112E-2</v>
      </c>
      <c r="AC44" s="161"/>
      <c r="AD44" s="209">
        <v>-438732</v>
      </c>
      <c r="AE44" s="209">
        <v>-438732</v>
      </c>
      <c r="AF44" s="297">
        <f t="shared" si="44"/>
        <v>0</v>
      </c>
      <c r="AG44" s="208">
        <f t="shared" si="45"/>
        <v>0</v>
      </c>
      <c r="AH44" s="161"/>
      <c r="AI44" s="296">
        <f t="shared" si="46"/>
        <v>15947491.428012954</v>
      </c>
      <c r="AJ44" s="296">
        <f t="shared" si="47"/>
        <v>16520644.805214189</v>
      </c>
      <c r="AK44" s="160">
        <f t="shared" si="48"/>
        <v>573153.37720123492</v>
      </c>
      <c r="AL44" s="161">
        <f t="shared" si="49"/>
        <v>3.5940033565056408E-2</v>
      </c>
      <c r="AN44" s="110">
        <f t="shared" si="50"/>
        <v>272.35423488955831</v>
      </c>
      <c r="AO44" s="110">
        <f t="shared" si="51"/>
        <v>277.78074848554991</v>
      </c>
      <c r="AP44" s="160">
        <f t="shared" si="52"/>
        <v>5.4265135959915938</v>
      </c>
      <c r="AQ44" s="161">
        <f t="shared" si="53"/>
        <v>1.9924469315456342E-2</v>
      </c>
      <c r="AR44" s="298"/>
      <c r="AS44" s="110">
        <v>-2.9115846051241516</v>
      </c>
      <c r="AT44" s="110">
        <f t="shared" si="54"/>
        <v>-0.23972168721125153</v>
      </c>
      <c r="AU44" s="110">
        <f t="shared" si="55"/>
        <v>2.6718629179129003</v>
      </c>
      <c r="AV44" s="185">
        <f t="shared" si="56"/>
        <v>-0.91766624717366596</v>
      </c>
      <c r="AW44" s="298"/>
      <c r="AX44" s="110">
        <v>79.93632730693821</v>
      </c>
      <c r="AY44" s="110">
        <f t="shared" si="57"/>
        <v>83.058935039899708</v>
      </c>
      <c r="AZ44" s="160">
        <f t="shared" si="58"/>
        <v>3.1226077329614981</v>
      </c>
      <c r="BA44" s="161">
        <f t="shared" si="59"/>
        <v>3.9063687789549793E-2</v>
      </c>
      <c r="BB44" s="298"/>
      <c r="BC44" s="110">
        <f t="shared" si="60"/>
        <v>349.37897759137235</v>
      </c>
      <c r="BD44" s="110">
        <f t="shared" si="61"/>
        <v>360.59996183823836</v>
      </c>
      <c r="BE44" s="160">
        <f t="shared" si="62"/>
        <v>11.22098424686601</v>
      </c>
      <c r="BF44" s="161">
        <f t="shared" si="63"/>
        <v>3.2116941678127758E-2</v>
      </c>
      <c r="BG44" s="299"/>
      <c r="BH44" s="110">
        <v>-9.3544274109294037</v>
      </c>
      <c r="BI44" s="110">
        <v>-9.3544274109294037</v>
      </c>
      <c r="BJ44" s="160">
        <f t="shared" si="64"/>
        <v>0</v>
      </c>
      <c r="BK44" s="161">
        <f t="shared" si="65"/>
        <v>0</v>
      </c>
      <c r="BL44" s="161"/>
      <c r="BM44" s="110">
        <f t="shared" si="66"/>
        <v>340.02455018044293</v>
      </c>
      <c r="BN44" s="110">
        <f t="shared" si="67"/>
        <v>351.27139132092003</v>
      </c>
      <c r="BO44" s="273">
        <f t="shared" si="68"/>
        <v>11.246841140477102</v>
      </c>
      <c r="BP44" s="161">
        <f t="shared" si="69"/>
        <v>3.3076556191335808E-2</v>
      </c>
    </row>
    <row r="45" spans="1:68">
      <c r="A45" s="84">
        <v>108</v>
      </c>
      <c r="B45" s="94">
        <v>6</v>
      </c>
      <c r="C45" s="94">
        <v>6</v>
      </c>
      <c r="D45" s="85" t="s">
        <v>58</v>
      </c>
      <c r="E45" s="87">
        <v>10319</v>
      </c>
      <c r="F45" s="110">
        <v>10348</v>
      </c>
      <c r="G45" s="160">
        <f t="shared" si="34"/>
        <v>29</v>
      </c>
      <c r="H45" s="161">
        <f t="shared" si="35"/>
        <v>2.8103498401007851E-3</v>
      </c>
      <c r="I45" s="161"/>
      <c r="J45" s="110">
        <v>5067467.999450488</v>
      </c>
      <c r="K45" s="110">
        <v>4962880.0060672965</v>
      </c>
      <c r="L45" s="160">
        <f t="shared" si="36"/>
        <v>-104587.99338319153</v>
      </c>
      <c r="M45" s="161">
        <f t="shared" si="37"/>
        <v>-2.0639102880281229E-2</v>
      </c>
      <c r="N45" s="161"/>
      <c r="O45" s="110">
        <v>3827579.1002644775</v>
      </c>
      <c r="P45" s="296">
        <v>4698097.8302524779</v>
      </c>
      <c r="Q45" s="160">
        <f t="shared" si="38"/>
        <v>870518.72998800036</v>
      </c>
      <c r="R45" s="161">
        <f t="shared" si="39"/>
        <v>0.22743324362071299</v>
      </c>
      <c r="S45" s="161"/>
      <c r="T45" s="110">
        <v>920546.44722506776</v>
      </c>
      <c r="U45" s="110">
        <v>1003920.0031634908</v>
      </c>
      <c r="V45" s="160">
        <f t="shared" si="40"/>
        <v>83373.555938423029</v>
      </c>
      <c r="W45" s="161">
        <f t="shared" si="41"/>
        <v>9.0569635231060458E-2</v>
      </c>
      <c r="X45" s="162"/>
      <c r="Y45" s="86">
        <v>9815593.5469400324</v>
      </c>
      <c r="Z45" s="86">
        <v>10664897.839483265</v>
      </c>
      <c r="AA45" s="160">
        <f t="shared" si="42"/>
        <v>849304.29254323244</v>
      </c>
      <c r="AB45" s="161">
        <f t="shared" si="43"/>
        <v>8.652602499091859E-2</v>
      </c>
      <c r="AC45" s="161"/>
      <c r="AD45" s="209">
        <v>-1268321</v>
      </c>
      <c r="AE45" s="209">
        <v>-1268321</v>
      </c>
      <c r="AF45" s="297">
        <f t="shared" si="44"/>
        <v>0</v>
      </c>
      <c r="AG45" s="208">
        <f t="shared" si="45"/>
        <v>0</v>
      </c>
      <c r="AH45" s="161"/>
      <c r="AI45" s="296">
        <f t="shared" si="46"/>
        <v>8547272.5469400324</v>
      </c>
      <c r="AJ45" s="296">
        <f t="shared" si="47"/>
        <v>9396576.8394832648</v>
      </c>
      <c r="AK45" s="160">
        <f t="shared" si="48"/>
        <v>849304.29254323244</v>
      </c>
      <c r="AL45" s="161">
        <f t="shared" si="49"/>
        <v>9.9365533025770628E-2</v>
      </c>
      <c r="AN45" s="110">
        <f t="shared" si="50"/>
        <v>491.08130627488015</v>
      </c>
      <c r="AO45" s="110">
        <f t="shared" si="51"/>
        <v>479.59799053607429</v>
      </c>
      <c r="AP45" s="160">
        <f t="shared" si="52"/>
        <v>-11.483315738805857</v>
      </c>
      <c r="AQ45" s="161">
        <f t="shared" si="53"/>
        <v>-2.3383736240976217E-2</v>
      </c>
      <c r="AR45" s="298"/>
      <c r="AS45" s="110">
        <v>370.92539008280625</v>
      </c>
      <c r="AT45" s="110">
        <f t="shared" si="54"/>
        <v>454.0102271214223</v>
      </c>
      <c r="AU45" s="110">
        <f t="shared" si="55"/>
        <v>83.084837038616058</v>
      </c>
      <c r="AV45" s="185">
        <f t="shared" si="56"/>
        <v>0.22399339398165222</v>
      </c>
      <c r="AW45" s="298"/>
      <c r="AX45" s="110">
        <v>89.208881405666034</v>
      </c>
      <c r="AY45" s="110">
        <f t="shared" si="57"/>
        <v>97.015848778845267</v>
      </c>
      <c r="AZ45" s="160">
        <f t="shared" si="58"/>
        <v>7.8069673731792335</v>
      </c>
      <c r="BA45" s="161">
        <f t="shared" si="59"/>
        <v>8.7513342283466633E-2</v>
      </c>
      <c r="BB45" s="298"/>
      <c r="BC45" s="110">
        <f t="shared" si="60"/>
        <v>951.21557776335226</v>
      </c>
      <c r="BD45" s="110">
        <f t="shared" si="61"/>
        <v>1030.6240664363418</v>
      </c>
      <c r="BE45" s="160">
        <f t="shared" si="62"/>
        <v>79.408488672989506</v>
      </c>
      <c r="BF45" s="161">
        <f t="shared" si="63"/>
        <v>8.3481064155516926E-2</v>
      </c>
      <c r="BG45" s="299"/>
      <c r="BH45" s="110">
        <v>-122.91123170849889</v>
      </c>
      <c r="BI45" s="110">
        <v>-122.91123170849889</v>
      </c>
      <c r="BJ45" s="160">
        <f t="shared" si="64"/>
        <v>0</v>
      </c>
      <c r="BK45" s="161">
        <f t="shared" si="65"/>
        <v>0</v>
      </c>
      <c r="BL45" s="161"/>
      <c r="BM45" s="110">
        <f t="shared" si="66"/>
        <v>828.30434605485345</v>
      </c>
      <c r="BN45" s="110">
        <f t="shared" si="67"/>
        <v>908.05729024770631</v>
      </c>
      <c r="BO45" s="273">
        <f t="shared" si="68"/>
        <v>79.752944192852851</v>
      </c>
      <c r="BP45" s="161">
        <f t="shared" si="69"/>
        <v>9.6284589804109644E-2</v>
      </c>
    </row>
    <row r="46" spans="1:68">
      <c r="A46" s="84">
        <v>109</v>
      </c>
      <c r="B46" s="94">
        <v>5</v>
      </c>
      <c r="C46" s="94">
        <v>5</v>
      </c>
      <c r="D46" s="85" t="s">
        <v>59</v>
      </c>
      <c r="E46" s="87">
        <v>68319</v>
      </c>
      <c r="F46" s="110">
        <v>68433</v>
      </c>
      <c r="G46" s="160">
        <f t="shared" si="34"/>
        <v>114</v>
      </c>
      <c r="H46" s="161">
        <f t="shared" si="35"/>
        <v>1.6686426909058973E-3</v>
      </c>
      <c r="I46" s="161"/>
      <c r="J46" s="110">
        <v>17270640.592768643</v>
      </c>
      <c r="K46" s="110">
        <v>17101935.346959863</v>
      </c>
      <c r="L46" s="160">
        <f t="shared" si="36"/>
        <v>-168705.24580878019</v>
      </c>
      <c r="M46" s="161">
        <f t="shared" si="37"/>
        <v>-9.7683258998174302E-3</v>
      </c>
      <c r="N46" s="161"/>
      <c r="O46" s="110">
        <v>6805371.7640928486</v>
      </c>
      <c r="P46" s="296">
        <v>5447760.1652390379</v>
      </c>
      <c r="Q46" s="160">
        <f t="shared" si="38"/>
        <v>-1357611.5988538107</v>
      </c>
      <c r="R46" s="161">
        <f t="shared" si="39"/>
        <v>-0.19949117343110784</v>
      </c>
      <c r="S46" s="161"/>
      <c r="T46" s="110">
        <v>6111782.4553717664</v>
      </c>
      <c r="U46" s="110">
        <v>6525005.2306398107</v>
      </c>
      <c r="V46" s="160">
        <f t="shared" si="40"/>
        <v>413222.77526804432</v>
      </c>
      <c r="W46" s="161">
        <f t="shared" si="41"/>
        <v>6.7610844837066253E-2</v>
      </c>
      <c r="X46" s="162"/>
      <c r="Y46" s="86">
        <v>30187794.812233258</v>
      </c>
      <c r="Z46" s="86">
        <v>29074700.742838714</v>
      </c>
      <c r="AA46" s="160">
        <f t="shared" si="42"/>
        <v>-1113094.0693945438</v>
      </c>
      <c r="AB46" s="161">
        <f t="shared" si="43"/>
        <v>-3.6872321291367569E-2</v>
      </c>
      <c r="AC46" s="161"/>
      <c r="AD46" s="209">
        <v>-12751843</v>
      </c>
      <c r="AE46" s="209">
        <v>-12751843</v>
      </c>
      <c r="AF46" s="297">
        <f t="shared" si="44"/>
        <v>0</v>
      </c>
      <c r="AG46" s="208">
        <f t="shared" si="45"/>
        <v>0</v>
      </c>
      <c r="AH46" s="161"/>
      <c r="AI46" s="296">
        <f t="shared" si="46"/>
        <v>17435951.812233258</v>
      </c>
      <c r="AJ46" s="296">
        <f t="shared" si="47"/>
        <v>16322857.742838714</v>
      </c>
      <c r="AK46" s="160">
        <f t="shared" si="48"/>
        <v>-1113094.0693945438</v>
      </c>
      <c r="AL46" s="161">
        <f t="shared" si="49"/>
        <v>-6.3839019594765373E-2</v>
      </c>
      <c r="AN46" s="110">
        <f t="shared" si="50"/>
        <v>252.79410695075518</v>
      </c>
      <c r="AO46" s="110">
        <f t="shared" si="51"/>
        <v>249.9077250297351</v>
      </c>
      <c r="AP46" s="160">
        <f t="shared" si="52"/>
        <v>-2.8863819210200745</v>
      </c>
      <c r="AQ46" s="161">
        <f t="shared" si="53"/>
        <v>-1.1417916168363639E-2</v>
      </c>
      <c r="AR46" s="298"/>
      <c r="AS46" s="110">
        <v>99.611700465358808</v>
      </c>
      <c r="AT46" s="110">
        <f t="shared" si="54"/>
        <v>79.607209463841102</v>
      </c>
      <c r="AU46" s="110">
        <f t="shared" si="55"/>
        <v>-20.004491001517707</v>
      </c>
      <c r="AV46" s="185">
        <f t="shared" si="56"/>
        <v>-0.20082471143512418</v>
      </c>
      <c r="AW46" s="298"/>
      <c r="AX46" s="110">
        <v>89.459483531254349</v>
      </c>
      <c r="AY46" s="110">
        <f t="shared" si="57"/>
        <v>95.348811693770699</v>
      </c>
      <c r="AZ46" s="160">
        <f t="shared" si="58"/>
        <v>5.8893281625163496</v>
      </c>
      <c r="BA46" s="161">
        <f t="shared" si="59"/>
        <v>6.5832351474048048E-2</v>
      </c>
      <c r="BB46" s="298"/>
      <c r="BC46" s="110">
        <f t="shared" si="60"/>
        <v>441.86529094736835</v>
      </c>
      <c r="BD46" s="110">
        <f t="shared" si="61"/>
        <v>424.86374618734698</v>
      </c>
      <c r="BE46" s="160">
        <f t="shared" si="62"/>
        <v>-17.001544760021375</v>
      </c>
      <c r="BF46" s="161">
        <f t="shared" si="63"/>
        <v>-3.8476760017899819E-2</v>
      </c>
      <c r="BG46" s="299"/>
      <c r="BH46" s="110">
        <v>-186.65148787306606</v>
      </c>
      <c r="BI46" s="110">
        <v>-186.65148787306606</v>
      </c>
      <c r="BJ46" s="160">
        <f t="shared" si="64"/>
        <v>0</v>
      </c>
      <c r="BK46" s="161">
        <f t="shared" si="65"/>
        <v>0</v>
      </c>
      <c r="BL46" s="161"/>
      <c r="BM46" s="110">
        <f t="shared" si="66"/>
        <v>255.21380307430229</v>
      </c>
      <c r="BN46" s="110">
        <f t="shared" si="67"/>
        <v>238.5231941145166</v>
      </c>
      <c r="BO46" s="273">
        <f t="shared" si="68"/>
        <v>-16.690608959785692</v>
      </c>
      <c r="BP46" s="161">
        <f t="shared" si="69"/>
        <v>-6.5398535497417559E-2</v>
      </c>
    </row>
    <row r="47" spans="1:68">
      <c r="A47" s="84">
        <v>111</v>
      </c>
      <c r="B47" s="94">
        <v>7</v>
      </c>
      <c r="C47" s="94">
        <v>7</v>
      </c>
      <c r="D47" s="85" t="s">
        <v>60</v>
      </c>
      <c r="E47" s="87">
        <v>17953</v>
      </c>
      <c r="F47" s="110">
        <v>17829</v>
      </c>
      <c r="G47" s="160">
        <f t="shared" si="34"/>
        <v>-124</v>
      </c>
      <c r="H47" s="161">
        <f t="shared" si="35"/>
        <v>-6.9069236339330473E-3</v>
      </c>
      <c r="I47" s="161"/>
      <c r="J47" s="110">
        <v>4777594.4116267264</v>
      </c>
      <c r="K47" s="110">
        <v>4531396.7188045653</v>
      </c>
      <c r="L47" s="160">
        <f t="shared" si="36"/>
        <v>-246197.69282216113</v>
      </c>
      <c r="M47" s="161">
        <f t="shared" si="37"/>
        <v>-5.153172739465197E-2</v>
      </c>
      <c r="N47" s="161"/>
      <c r="O47" s="110">
        <v>5716852.6871153358</v>
      </c>
      <c r="P47" s="296">
        <v>4812496.6436639484</v>
      </c>
      <c r="Q47" s="160">
        <f t="shared" si="38"/>
        <v>-904356.04345138744</v>
      </c>
      <c r="R47" s="161">
        <f t="shared" si="39"/>
        <v>-0.15819124489417552</v>
      </c>
      <c r="S47" s="161"/>
      <c r="T47" s="110">
        <v>1943745.2944886847</v>
      </c>
      <c r="U47" s="110">
        <v>2081636.843299624</v>
      </c>
      <c r="V47" s="160">
        <f t="shared" si="40"/>
        <v>137891.5488109393</v>
      </c>
      <c r="W47" s="161">
        <f t="shared" si="41"/>
        <v>7.0941161479293816E-2</v>
      </c>
      <c r="X47" s="162"/>
      <c r="Y47" s="86">
        <v>12438192.393230747</v>
      </c>
      <c r="Z47" s="86">
        <v>11425530.205768138</v>
      </c>
      <c r="AA47" s="160">
        <f t="shared" si="42"/>
        <v>-1012662.1874626093</v>
      </c>
      <c r="AB47" s="161">
        <f t="shared" si="43"/>
        <v>-8.1415542986272793E-2</v>
      </c>
      <c r="AC47" s="161"/>
      <c r="AD47" s="209">
        <v>-2282506</v>
      </c>
      <c r="AE47" s="209">
        <v>-2282506</v>
      </c>
      <c r="AF47" s="297">
        <f t="shared" si="44"/>
        <v>0</v>
      </c>
      <c r="AG47" s="208">
        <f t="shared" si="45"/>
        <v>0</v>
      </c>
      <c r="AH47" s="161"/>
      <c r="AI47" s="296">
        <f t="shared" si="46"/>
        <v>10155686.393230747</v>
      </c>
      <c r="AJ47" s="296">
        <f t="shared" si="47"/>
        <v>9143024.2057681382</v>
      </c>
      <c r="AK47" s="160">
        <f t="shared" si="48"/>
        <v>-1012662.1874626093</v>
      </c>
      <c r="AL47" s="161">
        <f t="shared" si="49"/>
        <v>-9.971381039666577E-2</v>
      </c>
      <c r="AN47" s="110">
        <f t="shared" si="50"/>
        <v>266.11677221783134</v>
      </c>
      <c r="AO47" s="110">
        <f t="shared" si="51"/>
        <v>254.15877047532476</v>
      </c>
      <c r="AP47" s="160">
        <f t="shared" si="52"/>
        <v>-11.958001742506582</v>
      </c>
      <c r="AQ47" s="161">
        <f t="shared" si="53"/>
        <v>-4.4935167531335807E-2</v>
      </c>
      <c r="AR47" s="298"/>
      <c r="AS47" s="110">
        <v>318.43439464798843</v>
      </c>
      <c r="AT47" s="110">
        <f t="shared" si="54"/>
        <v>269.9252141827331</v>
      </c>
      <c r="AU47" s="110">
        <f t="shared" si="55"/>
        <v>-48.509180465255326</v>
      </c>
      <c r="AV47" s="185">
        <f t="shared" si="56"/>
        <v>-0.15233649781732761</v>
      </c>
      <c r="AW47" s="298"/>
      <c r="AX47" s="110">
        <v>108.26855091008103</v>
      </c>
      <c r="AY47" s="110">
        <f t="shared" si="57"/>
        <v>116.7556701609526</v>
      </c>
      <c r="AZ47" s="160">
        <f t="shared" si="58"/>
        <v>8.4871192508715723</v>
      </c>
      <c r="BA47" s="161">
        <f t="shared" si="59"/>
        <v>7.8389515510559268E-2</v>
      </c>
      <c r="BB47" s="298"/>
      <c r="BC47" s="110">
        <f t="shared" si="60"/>
        <v>692.81971777590081</v>
      </c>
      <c r="BD47" s="110">
        <f t="shared" si="61"/>
        <v>640.83965481901055</v>
      </c>
      <c r="BE47" s="160">
        <f t="shared" si="62"/>
        <v>-51.980062956890265</v>
      </c>
      <c r="BF47" s="161">
        <f t="shared" si="63"/>
        <v>-7.5026823895482306E-2</v>
      </c>
      <c r="BG47" s="299"/>
      <c r="BH47" s="110">
        <v>-127.13785996769342</v>
      </c>
      <c r="BI47" s="110">
        <v>-127.13785996769342</v>
      </c>
      <c r="BJ47" s="160">
        <f t="shared" si="64"/>
        <v>0</v>
      </c>
      <c r="BK47" s="161">
        <f t="shared" si="65"/>
        <v>0</v>
      </c>
      <c r="BL47" s="161"/>
      <c r="BM47" s="110">
        <f t="shared" si="66"/>
        <v>565.68185780820738</v>
      </c>
      <c r="BN47" s="110">
        <f t="shared" si="67"/>
        <v>512.8175559912579</v>
      </c>
      <c r="BO47" s="273">
        <f t="shared" si="68"/>
        <v>-52.864301816949478</v>
      </c>
      <c r="BP47" s="161">
        <f t="shared" si="69"/>
        <v>-9.3452355042422011E-2</v>
      </c>
    </row>
    <row r="48" spans="1:68">
      <c r="A48" s="84">
        <v>139</v>
      </c>
      <c r="B48" s="94">
        <v>17</v>
      </c>
      <c r="C48" s="94">
        <v>17</v>
      </c>
      <c r="D48" s="85" t="s">
        <v>61</v>
      </c>
      <c r="E48" s="87">
        <v>9766</v>
      </c>
      <c r="F48" s="110">
        <v>9806</v>
      </c>
      <c r="G48" s="160">
        <f t="shared" si="34"/>
        <v>40</v>
      </c>
      <c r="H48" s="161">
        <f t="shared" si="35"/>
        <v>4.0958427196395655E-3</v>
      </c>
      <c r="I48" s="161"/>
      <c r="J48" s="110">
        <v>7560124.670449269</v>
      </c>
      <c r="K48" s="110">
        <v>7720555.5825770339</v>
      </c>
      <c r="L48" s="160">
        <f t="shared" si="36"/>
        <v>160430.9121277649</v>
      </c>
      <c r="M48" s="161">
        <f t="shared" si="37"/>
        <v>2.122067017688891E-2</v>
      </c>
      <c r="N48" s="161"/>
      <c r="O48" s="110">
        <v>5493137.8700356977</v>
      </c>
      <c r="P48" s="296">
        <v>5897518.1055894503</v>
      </c>
      <c r="Q48" s="160">
        <f t="shared" si="38"/>
        <v>404380.23555375263</v>
      </c>
      <c r="R48" s="161">
        <f t="shared" si="39"/>
        <v>7.3615526338705342E-2</v>
      </c>
      <c r="S48" s="161"/>
      <c r="T48" s="110">
        <v>721684.24410468037</v>
      </c>
      <c r="U48" s="110">
        <v>786867.13080035895</v>
      </c>
      <c r="V48" s="160">
        <f t="shared" si="40"/>
        <v>65182.886695678579</v>
      </c>
      <c r="W48" s="161">
        <f t="shared" si="41"/>
        <v>9.0320506825729993E-2</v>
      </c>
      <c r="X48" s="162"/>
      <c r="Y48" s="86">
        <v>13774946.784589646</v>
      </c>
      <c r="Z48" s="86">
        <v>14404940.818966843</v>
      </c>
      <c r="AA48" s="160">
        <f t="shared" si="42"/>
        <v>629994.0343771968</v>
      </c>
      <c r="AB48" s="161">
        <f t="shared" si="43"/>
        <v>4.5734770829168339E-2</v>
      </c>
      <c r="AC48" s="161"/>
      <c r="AD48" s="209">
        <v>116217</v>
      </c>
      <c r="AE48" s="209">
        <v>116217</v>
      </c>
      <c r="AF48" s="297">
        <f t="shared" si="44"/>
        <v>0</v>
      </c>
      <c r="AG48" s="208">
        <f t="shared" si="45"/>
        <v>0</v>
      </c>
      <c r="AH48" s="161"/>
      <c r="AI48" s="296">
        <f t="shared" si="46"/>
        <v>13891163.784589646</v>
      </c>
      <c r="AJ48" s="296">
        <f t="shared" si="47"/>
        <v>14521157.818966843</v>
      </c>
      <c r="AK48" s="160">
        <f t="shared" si="48"/>
        <v>629994.0343771968</v>
      </c>
      <c r="AL48" s="161">
        <f t="shared" si="49"/>
        <v>4.5352142134850455E-2</v>
      </c>
      <c r="AN48" s="110">
        <f t="shared" si="50"/>
        <v>774.12703977567776</v>
      </c>
      <c r="AO48" s="110">
        <f t="shared" si="51"/>
        <v>787.32975551468837</v>
      </c>
      <c r="AP48" s="160">
        <f t="shared" si="52"/>
        <v>13.202715739010614</v>
      </c>
      <c r="AQ48" s="161">
        <f t="shared" si="53"/>
        <v>1.7054972970375021E-2</v>
      </c>
      <c r="AR48" s="298"/>
      <c r="AS48" s="110">
        <v>562.47571882405259</v>
      </c>
      <c r="AT48" s="110">
        <f t="shared" si="54"/>
        <v>601.41934586879972</v>
      </c>
      <c r="AU48" s="110">
        <f t="shared" si="55"/>
        <v>38.943627044747132</v>
      </c>
      <c r="AV48" s="185">
        <f t="shared" si="56"/>
        <v>6.923610342890027E-2</v>
      </c>
      <c r="AW48" s="298"/>
      <c r="AX48" s="110">
        <v>73.897628927368459</v>
      </c>
      <c r="AY48" s="110">
        <f t="shared" si="57"/>
        <v>80.243435733261165</v>
      </c>
      <c r="AZ48" s="160">
        <f t="shared" si="58"/>
        <v>6.3458068058927068</v>
      </c>
      <c r="BA48" s="161">
        <f t="shared" si="59"/>
        <v>8.5872942041615316E-2</v>
      </c>
      <c r="BB48" s="298"/>
      <c r="BC48" s="110">
        <f t="shared" si="60"/>
        <v>1410.5003875270988</v>
      </c>
      <c r="BD48" s="110">
        <f t="shared" si="61"/>
        <v>1468.9925371167492</v>
      </c>
      <c r="BE48" s="160">
        <f t="shared" si="62"/>
        <v>58.492149589650353</v>
      </c>
      <c r="BF48" s="161">
        <f t="shared" si="63"/>
        <v>4.1469077291215267E-2</v>
      </c>
      <c r="BG48" s="299"/>
      <c r="BH48" s="110">
        <v>11.900163833708785</v>
      </c>
      <c r="BI48" s="110">
        <v>11.900163833708785</v>
      </c>
      <c r="BJ48" s="160">
        <f t="shared" si="64"/>
        <v>0</v>
      </c>
      <c r="BK48" s="161">
        <f t="shared" si="65"/>
        <v>0</v>
      </c>
      <c r="BL48" s="161"/>
      <c r="BM48" s="110">
        <f t="shared" si="66"/>
        <v>1422.4005513608076</v>
      </c>
      <c r="BN48" s="110">
        <f t="shared" si="67"/>
        <v>1480.8441585730006</v>
      </c>
      <c r="BO48" s="273">
        <f t="shared" si="68"/>
        <v>58.443607212193001</v>
      </c>
      <c r="BP48" s="161">
        <f t="shared" si="69"/>
        <v>4.1088009391081946E-2</v>
      </c>
    </row>
    <row r="49" spans="1:68">
      <c r="A49" s="84">
        <v>140</v>
      </c>
      <c r="B49" s="94">
        <v>11</v>
      </c>
      <c r="C49" s="94">
        <v>11</v>
      </c>
      <c r="D49" s="85" t="s">
        <v>62</v>
      </c>
      <c r="E49" s="87">
        <v>20618</v>
      </c>
      <c r="F49" s="110">
        <v>20463</v>
      </c>
      <c r="G49" s="160">
        <f t="shared" si="34"/>
        <v>-155</v>
      </c>
      <c r="H49" s="161">
        <f t="shared" si="35"/>
        <v>-7.5177029779804052E-3</v>
      </c>
      <c r="I49" s="161"/>
      <c r="J49" s="110">
        <v>14059595.48453591</v>
      </c>
      <c r="K49" s="110">
        <v>13201637.339894105</v>
      </c>
      <c r="L49" s="160">
        <f t="shared" si="36"/>
        <v>-857958.14464180544</v>
      </c>
      <c r="M49" s="161">
        <f t="shared" si="37"/>
        <v>-6.1022960837349122E-2</v>
      </c>
      <c r="N49" s="161"/>
      <c r="O49" s="110">
        <v>7436128.0022081425</v>
      </c>
      <c r="P49" s="296">
        <v>7968105.9027141975</v>
      </c>
      <c r="Q49" s="160">
        <f t="shared" si="38"/>
        <v>531977.90050605498</v>
      </c>
      <c r="R49" s="161">
        <f t="shared" si="39"/>
        <v>7.1539637341918441E-2</v>
      </c>
      <c r="S49" s="161"/>
      <c r="T49" s="110">
        <v>2296322.9965546103</v>
      </c>
      <c r="U49" s="110">
        <v>2454170.8028353425</v>
      </c>
      <c r="V49" s="160">
        <f t="shared" si="40"/>
        <v>157847.80628073215</v>
      </c>
      <c r="W49" s="161">
        <f t="shared" si="41"/>
        <v>6.8739374433634162E-2</v>
      </c>
      <c r="X49" s="162"/>
      <c r="Y49" s="86">
        <v>23792046.483298659</v>
      </c>
      <c r="Z49" s="86">
        <v>23623914.045443643</v>
      </c>
      <c r="AA49" s="160">
        <f t="shared" si="42"/>
        <v>-168132.43785501644</v>
      </c>
      <c r="AB49" s="161">
        <f t="shared" si="43"/>
        <v>-7.0667497213003777E-3</v>
      </c>
      <c r="AC49" s="161"/>
      <c r="AD49" s="209">
        <v>-1016332</v>
      </c>
      <c r="AE49" s="209">
        <v>-1016332</v>
      </c>
      <c r="AF49" s="297">
        <f t="shared" si="44"/>
        <v>0</v>
      </c>
      <c r="AG49" s="208">
        <f t="shared" si="45"/>
        <v>0</v>
      </c>
      <c r="AH49" s="161"/>
      <c r="AI49" s="296">
        <f t="shared" si="46"/>
        <v>22775714.483298659</v>
      </c>
      <c r="AJ49" s="296">
        <f t="shared" si="47"/>
        <v>22607582.045443643</v>
      </c>
      <c r="AK49" s="160">
        <f t="shared" si="48"/>
        <v>-168132.43785501644</v>
      </c>
      <c r="AL49" s="161">
        <f t="shared" si="49"/>
        <v>-7.3820927979364728E-3</v>
      </c>
      <c r="AN49" s="110">
        <f t="shared" si="50"/>
        <v>681.90879253739013</v>
      </c>
      <c r="AO49" s="110">
        <f t="shared" si="51"/>
        <v>645.14672041705057</v>
      </c>
      <c r="AP49" s="160">
        <f t="shared" si="52"/>
        <v>-36.762072120339553</v>
      </c>
      <c r="AQ49" s="161">
        <f t="shared" si="53"/>
        <v>-5.3910541296215697E-2</v>
      </c>
      <c r="AR49" s="298"/>
      <c r="AS49" s="110">
        <v>360.66194597963636</v>
      </c>
      <c r="AT49" s="110">
        <f t="shared" si="54"/>
        <v>389.39089589572387</v>
      </c>
      <c r="AU49" s="110">
        <f t="shared" si="55"/>
        <v>28.728949916087515</v>
      </c>
      <c r="AV49" s="185">
        <f t="shared" si="56"/>
        <v>7.9656171759550157E-2</v>
      </c>
      <c r="AW49" s="298"/>
      <c r="AX49" s="110">
        <v>111.37467244905473</v>
      </c>
      <c r="AY49" s="110">
        <f t="shared" si="57"/>
        <v>119.93211175464704</v>
      </c>
      <c r="AZ49" s="160">
        <f t="shared" si="58"/>
        <v>8.557439305592311</v>
      </c>
      <c r="BA49" s="161">
        <f t="shared" si="59"/>
        <v>7.6834697848441935E-2</v>
      </c>
      <c r="BB49" s="298"/>
      <c r="BC49" s="110">
        <f t="shared" si="60"/>
        <v>1153.945410966081</v>
      </c>
      <c r="BD49" s="110">
        <f t="shared" si="61"/>
        <v>1154.4697280674213</v>
      </c>
      <c r="BE49" s="160">
        <f t="shared" si="62"/>
        <v>0.52431710134032983</v>
      </c>
      <c r="BF49" s="161">
        <f t="shared" si="63"/>
        <v>4.5436906837852277E-4</v>
      </c>
      <c r="BG49" s="299"/>
      <c r="BH49" s="110">
        <v>-49.293432922688915</v>
      </c>
      <c r="BI49" s="110">
        <v>-49.293432922688915</v>
      </c>
      <c r="BJ49" s="160">
        <f t="shared" si="64"/>
        <v>0</v>
      </c>
      <c r="BK49" s="161">
        <f t="shared" si="65"/>
        <v>0</v>
      </c>
      <c r="BL49" s="161"/>
      <c r="BM49" s="110">
        <f t="shared" si="66"/>
        <v>1104.6519780433921</v>
      </c>
      <c r="BN49" s="110">
        <f t="shared" si="67"/>
        <v>1104.8029147946852</v>
      </c>
      <c r="BO49" s="273">
        <f t="shared" si="68"/>
        <v>0.15093675129310213</v>
      </c>
      <c r="BP49" s="161">
        <f t="shared" si="69"/>
        <v>1.3663737927708953E-4</v>
      </c>
    </row>
    <row r="50" spans="1:68">
      <c r="A50" s="84">
        <v>142</v>
      </c>
      <c r="B50" s="94">
        <v>7</v>
      </c>
      <c r="C50" s="94">
        <v>7</v>
      </c>
      <c r="D50" s="85" t="s">
        <v>63</v>
      </c>
      <c r="E50" s="87">
        <v>6444</v>
      </c>
      <c r="F50" s="110">
        <v>6401</v>
      </c>
      <c r="G50" s="160">
        <f t="shared" si="34"/>
        <v>-43</v>
      </c>
      <c r="H50" s="161">
        <f t="shared" si="35"/>
        <v>-6.6728739913097454E-3</v>
      </c>
      <c r="I50" s="161"/>
      <c r="J50" s="110">
        <v>1471502.0642348365</v>
      </c>
      <c r="K50" s="110">
        <v>1289458.4810036134</v>
      </c>
      <c r="L50" s="160">
        <f t="shared" si="36"/>
        <v>-182043.58323122305</v>
      </c>
      <c r="M50" s="161">
        <f t="shared" si="37"/>
        <v>-0.12371276103230174</v>
      </c>
      <c r="N50" s="161"/>
      <c r="O50" s="110">
        <v>2687570.5485506472</v>
      </c>
      <c r="P50" s="296">
        <v>2761623.6512721409</v>
      </c>
      <c r="Q50" s="160">
        <f t="shared" si="38"/>
        <v>74053.102721493691</v>
      </c>
      <c r="R50" s="161">
        <f t="shared" si="39"/>
        <v>2.7553919565545561E-2</v>
      </c>
      <c r="S50" s="161"/>
      <c r="T50" s="110">
        <v>798448.74171630526</v>
      </c>
      <c r="U50" s="110">
        <v>853093.74127698643</v>
      </c>
      <c r="V50" s="160">
        <f t="shared" si="40"/>
        <v>54644.999560681172</v>
      </c>
      <c r="W50" s="161">
        <f t="shared" si="41"/>
        <v>6.8438957575684856E-2</v>
      </c>
      <c r="X50" s="162"/>
      <c r="Y50" s="86">
        <v>4957521.3545017885</v>
      </c>
      <c r="Z50" s="86">
        <v>4904175.8735527415</v>
      </c>
      <c r="AA50" s="160">
        <f t="shared" si="42"/>
        <v>-53345.480949047022</v>
      </c>
      <c r="AB50" s="161">
        <f t="shared" si="43"/>
        <v>-1.076051460688222E-2</v>
      </c>
      <c r="AC50" s="161"/>
      <c r="AD50" s="209">
        <v>-642496</v>
      </c>
      <c r="AE50" s="209">
        <v>-642496</v>
      </c>
      <c r="AF50" s="297">
        <f t="shared" si="44"/>
        <v>0</v>
      </c>
      <c r="AG50" s="208">
        <f t="shared" si="45"/>
        <v>0</v>
      </c>
      <c r="AH50" s="161"/>
      <c r="AI50" s="296">
        <f t="shared" si="46"/>
        <v>4315025.3545017885</v>
      </c>
      <c r="AJ50" s="296">
        <f t="shared" si="47"/>
        <v>4261679.8735527415</v>
      </c>
      <c r="AK50" s="160">
        <f t="shared" si="48"/>
        <v>-53345.480949047022</v>
      </c>
      <c r="AL50" s="161">
        <f t="shared" si="49"/>
        <v>-1.2362727114312929E-2</v>
      </c>
      <c r="AN50" s="110">
        <f t="shared" si="50"/>
        <v>228.3522756416568</v>
      </c>
      <c r="AO50" s="110">
        <f t="shared" si="51"/>
        <v>201.44641165499351</v>
      </c>
      <c r="AP50" s="160">
        <f t="shared" si="52"/>
        <v>-26.905863986663292</v>
      </c>
      <c r="AQ50" s="161">
        <f t="shared" si="53"/>
        <v>-0.11782612593222186</v>
      </c>
      <c r="AR50" s="298"/>
      <c r="AS50" s="110">
        <v>417.06557240078325</v>
      </c>
      <c r="AT50" s="110">
        <f t="shared" si="54"/>
        <v>431.43628359196077</v>
      </c>
      <c r="AU50" s="110">
        <f t="shared" si="55"/>
        <v>14.37071119117752</v>
      </c>
      <c r="AV50" s="185">
        <f t="shared" si="56"/>
        <v>3.4456718900230499E-2</v>
      </c>
      <c r="AW50" s="298"/>
      <c r="AX50" s="110">
        <v>123.9057637672727</v>
      </c>
      <c r="AY50" s="110">
        <f t="shared" si="57"/>
        <v>133.27507284439719</v>
      </c>
      <c r="AZ50" s="160">
        <f t="shared" si="58"/>
        <v>9.369309077124484</v>
      </c>
      <c r="BA50" s="161">
        <f t="shared" si="59"/>
        <v>7.56164103449012E-2</v>
      </c>
      <c r="BB50" s="298"/>
      <c r="BC50" s="110">
        <f t="shared" si="60"/>
        <v>769.3236118097127</v>
      </c>
      <c r="BD50" s="110">
        <f t="shared" si="61"/>
        <v>766.15776809135161</v>
      </c>
      <c r="BE50" s="160">
        <f t="shared" si="62"/>
        <v>-3.1658437183610886</v>
      </c>
      <c r="BF50" s="161">
        <f t="shared" si="63"/>
        <v>-4.1151001604044614E-3</v>
      </c>
      <c r="BG50" s="299"/>
      <c r="BH50" s="110">
        <v>-99.704531346989441</v>
      </c>
      <c r="BI50" s="110">
        <v>-99.704531346989441</v>
      </c>
      <c r="BJ50" s="160">
        <f t="shared" si="64"/>
        <v>0</v>
      </c>
      <c r="BK50" s="161">
        <f t="shared" si="65"/>
        <v>0</v>
      </c>
      <c r="BL50" s="161"/>
      <c r="BM50" s="110">
        <f t="shared" si="66"/>
        <v>669.61908046272322</v>
      </c>
      <c r="BN50" s="110">
        <f t="shared" si="67"/>
        <v>665.78345157830677</v>
      </c>
      <c r="BO50" s="273">
        <f t="shared" si="68"/>
        <v>-3.835628884416451</v>
      </c>
      <c r="BP50" s="161">
        <f t="shared" si="69"/>
        <v>-5.7280758513720033E-3</v>
      </c>
    </row>
    <row r="51" spans="1:68">
      <c r="A51" s="84">
        <v>143</v>
      </c>
      <c r="B51" s="94">
        <v>6</v>
      </c>
      <c r="C51" s="94">
        <v>6</v>
      </c>
      <c r="D51" s="85" t="s">
        <v>64</v>
      </c>
      <c r="E51" s="87">
        <v>6850</v>
      </c>
      <c r="F51" s="110">
        <v>6758</v>
      </c>
      <c r="G51" s="160">
        <f t="shared" si="34"/>
        <v>-92</v>
      </c>
      <c r="H51" s="161">
        <f t="shared" si="35"/>
        <v>-1.3430656934306569E-2</v>
      </c>
      <c r="I51" s="161"/>
      <c r="J51" s="110">
        <v>936934.59066321165</v>
      </c>
      <c r="K51" s="110">
        <v>979169.7267882633</v>
      </c>
      <c r="L51" s="160">
        <f t="shared" si="36"/>
        <v>42235.136125051649</v>
      </c>
      <c r="M51" s="161">
        <f t="shared" si="37"/>
        <v>4.5077998556073584E-2</v>
      </c>
      <c r="N51" s="161"/>
      <c r="O51" s="110">
        <v>2634901.2489665342</v>
      </c>
      <c r="P51" s="296">
        <v>2856968.0266955979</v>
      </c>
      <c r="Q51" s="160">
        <f t="shared" si="38"/>
        <v>222066.77772906376</v>
      </c>
      <c r="R51" s="161">
        <f t="shared" si="39"/>
        <v>8.4278975470584785E-2</v>
      </c>
      <c r="S51" s="161"/>
      <c r="T51" s="110">
        <v>848830.85145489522</v>
      </c>
      <c r="U51" s="110">
        <v>916933.98736683442</v>
      </c>
      <c r="V51" s="160">
        <f t="shared" si="40"/>
        <v>68103.1359119392</v>
      </c>
      <c r="W51" s="161">
        <f t="shared" si="41"/>
        <v>8.0231692563024176E-2</v>
      </c>
      <c r="X51" s="162"/>
      <c r="Y51" s="86">
        <v>4420666.6910846401</v>
      </c>
      <c r="Z51" s="86">
        <v>4753071.7408506954</v>
      </c>
      <c r="AA51" s="160">
        <f t="shared" si="42"/>
        <v>332405.04976605531</v>
      </c>
      <c r="AB51" s="161">
        <f t="shared" si="43"/>
        <v>7.519342058437288E-2</v>
      </c>
      <c r="AC51" s="161"/>
      <c r="AD51" s="209">
        <v>-875471</v>
      </c>
      <c r="AE51" s="209">
        <v>-875471</v>
      </c>
      <c r="AF51" s="297">
        <f t="shared" si="44"/>
        <v>0</v>
      </c>
      <c r="AG51" s="208">
        <f t="shared" si="45"/>
        <v>0</v>
      </c>
      <c r="AH51" s="161"/>
      <c r="AI51" s="296">
        <f t="shared" si="46"/>
        <v>3545195.6910846401</v>
      </c>
      <c r="AJ51" s="296">
        <f t="shared" si="47"/>
        <v>3877600.7408506954</v>
      </c>
      <c r="AK51" s="160">
        <f t="shared" si="48"/>
        <v>332405.04976605531</v>
      </c>
      <c r="AL51" s="161">
        <f t="shared" si="49"/>
        <v>9.3762116038327112E-2</v>
      </c>
      <c r="AN51" s="110">
        <f t="shared" si="50"/>
        <v>136.77877235959295</v>
      </c>
      <c r="AO51" s="110">
        <f t="shared" si="51"/>
        <v>144.89045972007449</v>
      </c>
      <c r="AP51" s="160">
        <f t="shared" si="52"/>
        <v>8.1116873604815396</v>
      </c>
      <c r="AQ51" s="161">
        <f t="shared" si="53"/>
        <v>5.9305162786194784E-2</v>
      </c>
      <c r="AR51" s="298"/>
      <c r="AS51" s="110">
        <v>384.65711663745026</v>
      </c>
      <c r="AT51" s="110">
        <f t="shared" si="54"/>
        <v>422.75348131038737</v>
      </c>
      <c r="AU51" s="110">
        <f t="shared" si="55"/>
        <v>38.096364672937113</v>
      </c>
      <c r="AV51" s="185">
        <f t="shared" si="56"/>
        <v>9.9039802008509231E-2</v>
      </c>
      <c r="AW51" s="298"/>
      <c r="AX51" s="110">
        <v>123.91691262115259</v>
      </c>
      <c r="AY51" s="110">
        <f t="shared" si="57"/>
        <v>135.68126477757241</v>
      </c>
      <c r="AZ51" s="160">
        <f t="shared" si="58"/>
        <v>11.764352156419818</v>
      </c>
      <c r="BA51" s="161">
        <f t="shared" si="59"/>
        <v>9.4937421434849775E-2</v>
      </c>
      <c r="BB51" s="298"/>
      <c r="BC51" s="110">
        <f t="shared" si="60"/>
        <v>645.3528016181956</v>
      </c>
      <c r="BD51" s="110">
        <f t="shared" si="61"/>
        <v>703.3252058080343</v>
      </c>
      <c r="BE51" s="160">
        <f t="shared" si="62"/>
        <v>57.972404189838699</v>
      </c>
      <c r="BF51" s="161">
        <f t="shared" si="63"/>
        <v>8.9830560965219769E-2</v>
      </c>
      <c r="BG51" s="299"/>
      <c r="BH51" s="110">
        <v>-127.80598540145985</v>
      </c>
      <c r="BI51" s="110">
        <v>-127.80598540145985</v>
      </c>
      <c r="BJ51" s="160">
        <f t="shared" si="64"/>
        <v>0</v>
      </c>
      <c r="BK51" s="161">
        <f t="shared" si="65"/>
        <v>0</v>
      </c>
      <c r="BL51" s="161"/>
      <c r="BM51" s="110">
        <f t="shared" si="66"/>
        <v>517.54681621673581</v>
      </c>
      <c r="BN51" s="110">
        <f t="shared" si="67"/>
        <v>573.77933424840126</v>
      </c>
      <c r="BO51" s="273">
        <f t="shared" si="68"/>
        <v>56.23251803166545</v>
      </c>
      <c r="BP51" s="161">
        <f t="shared" si="69"/>
        <v>0.10865204126406347</v>
      </c>
    </row>
    <row r="52" spans="1:68">
      <c r="A52" s="84">
        <v>145</v>
      </c>
      <c r="B52" s="94">
        <v>14</v>
      </c>
      <c r="C52" s="94">
        <v>14</v>
      </c>
      <c r="D52" s="85" t="s">
        <v>65</v>
      </c>
      <c r="E52" s="87">
        <v>12343</v>
      </c>
      <c r="F52" s="110">
        <v>12429</v>
      </c>
      <c r="G52" s="160">
        <f t="shared" si="34"/>
        <v>86</v>
      </c>
      <c r="H52" s="161">
        <f t="shared" si="35"/>
        <v>6.96751195009317E-3</v>
      </c>
      <c r="I52" s="161"/>
      <c r="J52" s="110">
        <v>7934953.6861384604</v>
      </c>
      <c r="K52" s="110">
        <v>8011192.2710054517</v>
      </c>
      <c r="L52" s="160">
        <f t="shared" si="36"/>
        <v>76238.584866991267</v>
      </c>
      <c r="M52" s="161">
        <f t="shared" si="37"/>
        <v>9.6079432700624523E-3</v>
      </c>
      <c r="N52" s="161"/>
      <c r="O52" s="110">
        <v>5791882.8272914449</v>
      </c>
      <c r="P52" s="296">
        <v>6298923.4672034858</v>
      </c>
      <c r="Q52" s="160">
        <f t="shared" si="38"/>
        <v>507040.6399120409</v>
      </c>
      <c r="R52" s="161">
        <f t="shared" si="39"/>
        <v>8.7543317955753056E-2</v>
      </c>
      <c r="S52" s="161"/>
      <c r="T52" s="110">
        <v>1126306.7453618362</v>
      </c>
      <c r="U52" s="110">
        <v>1217837.3063130216</v>
      </c>
      <c r="V52" s="160">
        <f t="shared" si="40"/>
        <v>91530.560951185413</v>
      </c>
      <c r="W52" s="161">
        <f t="shared" si="41"/>
        <v>8.1266103863899347E-2</v>
      </c>
      <c r="X52" s="162"/>
      <c r="Y52" s="86">
        <v>14853143.258791743</v>
      </c>
      <c r="Z52" s="86">
        <v>15527953.044521959</v>
      </c>
      <c r="AA52" s="160">
        <f t="shared" si="42"/>
        <v>674809.78573021665</v>
      </c>
      <c r="AB52" s="161">
        <f t="shared" si="43"/>
        <v>4.5432119920528549E-2</v>
      </c>
      <c r="AC52" s="161"/>
      <c r="AD52" s="209">
        <v>-418180</v>
      </c>
      <c r="AE52" s="209">
        <v>-418180</v>
      </c>
      <c r="AF52" s="297">
        <f t="shared" si="44"/>
        <v>0</v>
      </c>
      <c r="AG52" s="208">
        <f t="shared" si="45"/>
        <v>0</v>
      </c>
      <c r="AH52" s="161"/>
      <c r="AI52" s="296">
        <f t="shared" si="46"/>
        <v>14434963.258791743</v>
      </c>
      <c r="AJ52" s="296">
        <f t="shared" si="47"/>
        <v>15109773.044521959</v>
      </c>
      <c r="AK52" s="160">
        <f t="shared" si="48"/>
        <v>674809.78573021665</v>
      </c>
      <c r="AL52" s="161">
        <f t="shared" si="49"/>
        <v>4.6748285647295829E-2</v>
      </c>
      <c r="AN52" s="110">
        <f t="shared" si="50"/>
        <v>642.87075153029741</v>
      </c>
      <c r="AO52" s="110">
        <f t="shared" si="51"/>
        <v>644.5564623867931</v>
      </c>
      <c r="AP52" s="160">
        <f t="shared" si="52"/>
        <v>1.6857108564956889</v>
      </c>
      <c r="AQ52" s="161">
        <f t="shared" si="53"/>
        <v>2.622161379224365E-3</v>
      </c>
      <c r="AR52" s="298"/>
      <c r="AS52" s="110">
        <v>469.24433503130882</v>
      </c>
      <c r="AT52" s="110">
        <f t="shared" si="54"/>
        <v>506.79245854079056</v>
      </c>
      <c r="AU52" s="110">
        <f t="shared" si="55"/>
        <v>37.548123509481741</v>
      </c>
      <c r="AV52" s="185">
        <f t="shared" si="56"/>
        <v>8.0018277699562351E-2</v>
      </c>
      <c r="AW52" s="298"/>
      <c r="AX52" s="110">
        <v>91.250647764873705</v>
      </c>
      <c r="AY52" s="110">
        <f t="shared" si="57"/>
        <v>97.983530960899643</v>
      </c>
      <c r="AZ52" s="160">
        <f t="shared" si="58"/>
        <v>6.7328831960259379</v>
      </c>
      <c r="BA52" s="161">
        <f t="shared" si="59"/>
        <v>7.3784497545426889E-2</v>
      </c>
      <c r="BB52" s="298"/>
      <c r="BC52" s="110">
        <f t="shared" si="60"/>
        <v>1203.3657343264799</v>
      </c>
      <c r="BD52" s="110">
        <f t="shared" si="61"/>
        <v>1249.3324518884833</v>
      </c>
      <c r="BE52" s="160">
        <f t="shared" si="62"/>
        <v>45.966717562003396</v>
      </c>
      <c r="BF52" s="161">
        <f t="shared" si="63"/>
        <v>3.8198459745682242E-2</v>
      </c>
      <c r="BG52" s="299"/>
      <c r="BH52" s="110">
        <v>-33.879931945232116</v>
      </c>
      <c r="BI52" s="110">
        <v>-33.879931945232116</v>
      </c>
      <c r="BJ52" s="160">
        <f t="shared" si="64"/>
        <v>0</v>
      </c>
      <c r="BK52" s="161">
        <f t="shared" si="65"/>
        <v>0</v>
      </c>
      <c r="BL52" s="161"/>
      <c r="BM52" s="110">
        <f t="shared" si="66"/>
        <v>1169.4858023812478</v>
      </c>
      <c r="BN52" s="110">
        <f t="shared" si="67"/>
        <v>1215.6869454116952</v>
      </c>
      <c r="BO52" s="273">
        <f t="shared" si="68"/>
        <v>46.201143030447383</v>
      </c>
      <c r="BP52" s="161">
        <f t="shared" si="69"/>
        <v>3.9505518524786669E-2</v>
      </c>
    </row>
    <row r="53" spans="1:68">
      <c r="A53" s="84">
        <v>146</v>
      </c>
      <c r="B53" s="94">
        <v>12</v>
      </c>
      <c r="C53" s="94">
        <v>12</v>
      </c>
      <c r="D53" s="85" t="s">
        <v>66</v>
      </c>
      <c r="E53" s="87">
        <v>4406</v>
      </c>
      <c r="F53" s="110">
        <v>4382</v>
      </c>
      <c r="G53" s="160">
        <f t="shared" si="34"/>
        <v>-24</v>
      </c>
      <c r="H53" s="161">
        <f t="shared" si="35"/>
        <v>-5.4471175669541533E-3</v>
      </c>
      <c r="I53" s="161"/>
      <c r="J53" s="110">
        <v>2474634.345674728</v>
      </c>
      <c r="K53" s="110">
        <v>2568263.6972354329</v>
      </c>
      <c r="L53" s="160">
        <f t="shared" si="36"/>
        <v>93629.351560704876</v>
      </c>
      <c r="M53" s="161">
        <f t="shared" si="37"/>
        <v>3.7835630837482828E-2</v>
      </c>
      <c r="N53" s="161"/>
      <c r="O53" s="110">
        <v>1250649.6578673408</v>
      </c>
      <c r="P53" s="296">
        <v>978259.75956211041</v>
      </c>
      <c r="Q53" s="160">
        <f t="shared" si="38"/>
        <v>-272389.89830523042</v>
      </c>
      <c r="R53" s="161">
        <f t="shared" si="39"/>
        <v>-0.21779872292111035</v>
      </c>
      <c r="S53" s="161"/>
      <c r="T53" s="110">
        <v>746288.09527620673</v>
      </c>
      <c r="U53" s="110">
        <v>795411.60481011565</v>
      </c>
      <c r="V53" s="160">
        <f t="shared" si="40"/>
        <v>49123.509533908917</v>
      </c>
      <c r="W53" s="161">
        <f t="shared" si="41"/>
        <v>6.5823788219116566E-2</v>
      </c>
      <c r="X53" s="162"/>
      <c r="Y53" s="86">
        <v>4471572.0988182761</v>
      </c>
      <c r="Z53" s="86">
        <v>4341935.0616076589</v>
      </c>
      <c r="AA53" s="160">
        <f t="shared" si="42"/>
        <v>-129637.03721061721</v>
      </c>
      <c r="AB53" s="161">
        <f t="shared" si="43"/>
        <v>-2.8991378053565775E-2</v>
      </c>
      <c r="AC53" s="161"/>
      <c r="AD53" s="209">
        <v>-257617</v>
      </c>
      <c r="AE53" s="209">
        <v>-257617</v>
      </c>
      <c r="AF53" s="297">
        <f t="shared" si="44"/>
        <v>0</v>
      </c>
      <c r="AG53" s="208">
        <f t="shared" si="45"/>
        <v>0</v>
      </c>
      <c r="AH53" s="161"/>
      <c r="AI53" s="296">
        <f t="shared" si="46"/>
        <v>4213955.0988182761</v>
      </c>
      <c r="AJ53" s="296">
        <f t="shared" si="47"/>
        <v>4084318.0616076589</v>
      </c>
      <c r="AK53" s="160">
        <f t="shared" si="48"/>
        <v>-129637.03721061721</v>
      </c>
      <c r="AL53" s="161">
        <f t="shared" si="49"/>
        <v>-3.0763744313975123E-2</v>
      </c>
      <c r="AN53" s="110">
        <f t="shared" si="50"/>
        <v>561.65100900470452</v>
      </c>
      <c r="AO53" s="110">
        <f t="shared" si="51"/>
        <v>586.09395190219834</v>
      </c>
      <c r="AP53" s="160">
        <f t="shared" si="52"/>
        <v>24.442942897493822</v>
      </c>
      <c r="AQ53" s="161">
        <f t="shared" si="53"/>
        <v>4.3519805903685434E-2</v>
      </c>
      <c r="AR53" s="298"/>
      <c r="AS53" s="110">
        <v>283.85148839476642</v>
      </c>
      <c r="AT53" s="110">
        <f t="shared" si="54"/>
        <v>223.24503869514157</v>
      </c>
      <c r="AU53" s="110">
        <f t="shared" si="55"/>
        <v>-60.606449699624847</v>
      </c>
      <c r="AV53" s="185">
        <f t="shared" si="56"/>
        <v>-0.21351464472624654</v>
      </c>
      <c r="AW53" s="298"/>
      <c r="AX53" s="110">
        <v>169.37995807449087</v>
      </c>
      <c r="AY53" s="110">
        <f t="shared" si="57"/>
        <v>181.51793811276031</v>
      </c>
      <c r="AZ53" s="160">
        <f t="shared" si="58"/>
        <v>12.137980038269433</v>
      </c>
      <c r="BA53" s="161">
        <f t="shared" si="59"/>
        <v>7.1661253056464466E-2</v>
      </c>
      <c r="BB53" s="298"/>
      <c r="BC53" s="110">
        <f t="shared" si="60"/>
        <v>1014.8824554739618</v>
      </c>
      <c r="BD53" s="110">
        <f t="shared" si="61"/>
        <v>990.85692871010019</v>
      </c>
      <c r="BE53" s="160">
        <f t="shared" si="62"/>
        <v>-24.025526763861649</v>
      </c>
      <c r="BF53" s="161">
        <f t="shared" si="63"/>
        <v>-2.3673211251485721E-2</v>
      </c>
      <c r="BG53" s="299"/>
      <c r="BH53" s="110">
        <v>-58.469586926917842</v>
      </c>
      <c r="BI53" s="110">
        <v>-58.469586926917842</v>
      </c>
      <c r="BJ53" s="160">
        <f t="shared" si="64"/>
        <v>0</v>
      </c>
      <c r="BK53" s="161">
        <f t="shared" si="65"/>
        <v>0</v>
      </c>
      <c r="BL53" s="161"/>
      <c r="BM53" s="110">
        <f t="shared" si="66"/>
        <v>956.41286854704401</v>
      </c>
      <c r="BN53" s="110">
        <f t="shared" si="67"/>
        <v>932.06710671101303</v>
      </c>
      <c r="BO53" s="273">
        <f t="shared" si="68"/>
        <v>-24.345761836030988</v>
      </c>
      <c r="BP53" s="161">
        <f t="shared" si="69"/>
        <v>-2.545528467534779E-2</v>
      </c>
    </row>
    <row r="54" spans="1:68">
      <c r="A54" s="84">
        <v>148</v>
      </c>
      <c r="B54" s="94">
        <v>19</v>
      </c>
      <c r="C54" s="94">
        <v>19</v>
      </c>
      <c r="D54" s="85" t="s">
        <v>67</v>
      </c>
      <c r="E54" s="87">
        <v>7127</v>
      </c>
      <c r="F54" s="110">
        <v>7224</v>
      </c>
      <c r="G54" s="160">
        <f t="shared" si="34"/>
        <v>97</v>
      </c>
      <c r="H54" s="161">
        <f t="shared" si="35"/>
        <v>1.3610214676582012E-2</v>
      </c>
      <c r="I54" s="161"/>
      <c r="J54" s="110">
        <v>12260828.146905417</v>
      </c>
      <c r="K54" s="110">
        <v>12379544.941825427</v>
      </c>
      <c r="L54" s="160">
        <f t="shared" si="36"/>
        <v>118716.79492001049</v>
      </c>
      <c r="M54" s="161">
        <f t="shared" si="37"/>
        <v>9.6826081809142824E-3</v>
      </c>
      <c r="N54" s="161"/>
      <c r="O54" s="110">
        <v>-6188.502800136097</v>
      </c>
      <c r="P54" s="296">
        <v>-22847.74202038268</v>
      </c>
      <c r="Q54" s="160">
        <f t="shared" si="38"/>
        <v>-16659.239220246585</v>
      </c>
      <c r="R54" s="161">
        <f t="shared" si="39"/>
        <v>2.691966014765351</v>
      </c>
      <c r="S54" s="161"/>
      <c r="T54" s="110">
        <v>764528.77901884099</v>
      </c>
      <c r="U54" s="110">
        <v>807056.68216537999</v>
      </c>
      <c r="V54" s="160">
        <f t="shared" si="40"/>
        <v>42527.903146539</v>
      </c>
      <c r="W54" s="161">
        <f t="shared" si="41"/>
        <v>5.5626294671493257E-2</v>
      </c>
      <c r="X54" s="162"/>
      <c r="Y54" s="86">
        <v>13019168.423124122</v>
      </c>
      <c r="Z54" s="86">
        <v>13163753.881970424</v>
      </c>
      <c r="AA54" s="160">
        <f t="shared" si="42"/>
        <v>144585.4588463027</v>
      </c>
      <c r="AB54" s="161">
        <f t="shared" si="43"/>
        <v>1.1105583255954799E-2</v>
      </c>
      <c r="AC54" s="161"/>
      <c r="AD54" s="209">
        <v>-608655</v>
      </c>
      <c r="AE54" s="209">
        <v>-608655</v>
      </c>
      <c r="AF54" s="297">
        <f t="shared" si="44"/>
        <v>0</v>
      </c>
      <c r="AG54" s="208">
        <f t="shared" si="45"/>
        <v>0</v>
      </c>
      <c r="AH54" s="161"/>
      <c r="AI54" s="296">
        <f t="shared" si="46"/>
        <v>12410513.423124122</v>
      </c>
      <c r="AJ54" s="296">
        <f t="shared" si="47"/>
        <v>12555098.881970424</v>
      </c>
      <c r="AK54" s="160">
        <f t="shared" si="48"/>
        <v>144585.4588463027</v>
      </c>
      <c r="AL54" s="161">
        <f t="shared" si="49"/>
        <v>1.1650239914885483E-2</v>
      </c>
      <c r="AN54" s="110">
        <f t="shared" si="50"/>
        <v>1720.3350844542467</v>
      </c>
      <c r="AO54" s="110">
        <f t="shared" si="51"/>
        <v>1713.6690118805961</v>
      </c>
      <c r="AP54" s="160">
        <f t="shared" si="52"/>
        <v>-6.666072573650581</v>
      </c>
      <c r="AQ54" s="161">
        <f t="shared" si="53"/>
        <v>-3.8748687008062174E-3</v>
      </c>
      <c r="AR54" s="298"/>
      <c r="AS54" s="110">
        <v>-0.8683180581080534</v>
      </c>
      <c r="AT54" s="110">
        <f t="shared" si="54"/>
        <v>-3.1627549862102269</v>
      </c>
      <c r="AU54" s="110">
        <f t="shared" si="55"/>
        <v>-2.2944369281021735</v>
      </c>
      <c r="AV54" s="185">
        <f t="shared" si="56"/>
        <v>2.6423922739801573</v>
      </c>
      <c r="AW54" s="298"/>
      <c r="AX54" s="110">
        <v>107.27217328733562</v>
      </c>
      <c r="AY54" s="110">
        <f t="shared" si="57"/>
        <v>111.71880982355758</v>
      </c>
      <c r="AZ54" s="160">
        <f t="shared" si="58"/>
        <v>4.4466365362219591</v>
      </c>
      <c r="BA54" s="161">
        <f t="shared" si="59"/>
        <v>4.1451910592986203E-2</v>
      </c>
      <c r="BB54" s="298"/>
      <c r="BC54" s="110">
        <f t="shared" si="60"/>
        <v>1826.7389396834744</v>
      </c>
      <c r="BD54" s="110">
        <f t="shared" si="61"/>
        <v>1822.2250667179435</v>
      </c>
      <c r="BE54" s="160">
        <f t="shared" si="62"/>
        <v>-4.5138729655309362</v>
      </c>
      <c r="BF54" s="161">
        <f t="shared" si="63"/>
        <v>-2.4710005723713709E-3</v>
      </c>
      <c r="BG54" s="299"/>
      <c r="BH54" s="110">
        <v>-85.401290865721904</v>
      </c>
      <c r="BI54" s="110">
        <v>-85.401290865721904</v>
      </c>
      <c r="BJ54" s="160">
        <f t="shared" si="64"/>
        <v>0</v>
      </c>
      <c r="BK54" s="161">
        <f t="shared" si="65"/>
        <v>0</v>
      </c>
      <c r="BL54" s="161"/>
      <c r="BM54" s="110">
        <f t="shared" si="66"/>
        <v>1741.3376488177523</v>
      </c>
      <c r="BN54" s="110">
        <f t="shared" si="67"/>
        <v>1737.9704986116312</v>
      </c>
      <c r="BO54" s="273">
        <f t="shared" si="68"/>
        <v>-3.3671502061210958</v>
      </c>
      <c r="BP54" s="161">
        <f t="shared" si="69"/>
        <v>-1.9336572711255383E-3</v>
      </c>
    </row>
    <row r="55" spans="1:68">
      <c r="A55" s="84">
        <v>149</v>
      </c>
      <c r="B55" s="94">
        <v>1</v>
      </c>
      <c r="C55" s="95">
        <v>33</v>
      </c>
      <c r="D55" s="85" t="s">
        <v>68</v>
      </c>
      <c r="E55" s="87">
        <v>5379</v>
      </c>
      <c r="F55" s="110">
        <v>5402</v>
      </c>
      <c r="G55" s="160">
        <f t="shared" si="34"/>
        <v>23</v>
      </c>
      <c r="H55" s="161">
        <f t="shared" si="35"/>
        <v>4.2758877114705334E-3</v>
      </c>
      <c r="I55" s="161"/>
      <c r="J55" s="110">
        <v>3321894.2784139467</v>
      </c>
      <c r="K55" s="110">
        <v>3005104.7388343089</v>
      </c>
      <c r="L55" s="160">
        <f t="shared" si="36"/>
        <v>-316789.53957963781</v>
      </c>
      <c r="M55" s="161">
        <f t="shared" si="37"/>
        <v>-9.5364124511178122E-2</v>
      </c>
      <c r="N55" s="161"/>
      <c r="O55" s="110">
        <v>-35725.995839481118</v>
      </c>
      <c r="P55" s="296">
        <v>-55994.498332778596</v>
      </c>
      <c r="Q55" s="160">
        <f t="shared" si="38"/>
        <v>-20268.502493297477</v>
      </c>
      <c r="R55" s="161">
        <f t="shared" si="39"/>
        <v>0.56733205099068429</v>
      </c>
      <c r="S55" s="161"/>
      <c r="T55" s="110">
        <v>567449.34893094888</v>
      </c>
      <c r="U55" s="110">
        <v>586993.44220854552</v>
      </c>
      <c r="V55" s="160">
        <f t="shared" si="40"/>
        <v>19544.093277596636</v>
      </c>
      <c r="W55" s="161">
        <f t="shared" si="41"/>
        <v>3.4442004937386743E-2</v>
      </c>
      <c r="X55" s="162"/>
      <c r="Y55" s="86">
        <v>3853617.6315054144</v>
      </c>
      <c r="Z55" s="86">
        <v>3536103.6827100758</v>
      </c>
      <c r="AA55" s="160">
        <f t="shared" si="42"/>
        <v>-317513.94879533863</v>
      </c>
      <c r="AB55" s="161">
        <f t="shared" si="43"/>
        <v>-8.2393734707743152E-2</v>
      </c>
      <c r="AC55" s="161"/>
      <c r="AD55" s="209">
        <v>-1394438</v>
      </c>
      <c r="AE55" s="209">
        <v>-1394438</v>
      </c>
      <c r="AF55" s="297">
        <f t="shared" si="44"/>
        <v>0</v>
      </c>
      <c r="AG55" s="208">
        <f t="shared" si="45"/>
        <v>0</v>
      </c>
      <c r="AH55" s="161"/>
      <c r="AI55" s="296">
        <f t="shared" si="46"/>
        <v>2459179.6315054144</v>
      </c>
      <c r="AJ55" s="296">
        <f t="shared" si="47"/>
        <v>2141665.6827100758</v>
      </c>
      <c r="AK55" s="160">
        <f t="shared" si="48"/>
        <v>-317513.94879533863</v>
      </c>
      <c r="AL55" s="161">
        <f t="shared" si="49"/>
        <v>-0.12911376815567105</v>
      </c>
      <c r="AN55" s="110">
        <f t="shared" si="50"/>
        <v>617.56725755975958</v>
      </c>
      <c r="AO55" s="110">
        <f t="shared" si="51"/>
        <v>556.29484243508125</v>
      </c>
      <c r="AP55" s="160">
        <f t="shared" si="52"/>
        <v>-61.272415124678332</v>
      </c>
      <c r="AQ55" s="161">
        <f t="shared" si="53"/>
        <v>-9.9215776702263461E-2</v>
      </c>
      <c r="AR55" s="298"/>
      <c r="AS55" s="110">
        <v>-6.6417541995689007</v>
      </c>
      <c r="AT55" s="110">
        <f t="shared" si="54"/>
        <v>-10.365512464416623</v>
      </c>
      <c r="AU55" s="110">
        <f t="shared" si="55"/>
        <v>-3.7237582648477225</v>
      </c>
      <c r="AV55" s="185">
        <f t="shared" si="56"/>
        <v>0.56065884899646279</v>
      </c>
      <c r="AW55" s="298"/>
      <c r="AX55" s="110">
        <v>105.49346512938257</v>
      </c>
      <c r="AY55" s="110">
        <f t="shared" si="57"/>
        <v>108.66224402231498</v>
      </c>
      <c r="AZ55" s="160">
        <f t="shared" si="58"/>
        <v>3.1687788929324086</v>
      </c>
      <c r="BA55" s="161">
        <f t="shared" si="59"/>
        <v>3.003767948134092E-2</v>
      </c>
      <c r="BB55" s="298"/>
      <c r="BC55" s="110">
        <f t="shared" si="60"/>
        <v>716.41896848957322</v>
      </c>
      <c r="BD55" s="110">
        <f t="shared" si="61"/>
        <v>654.59157399297965</v>
      </c>
      <c r="BE55" s="160">
        <f t="shared" si="62"/>
        <v>-61.82739449659357</v>
      </c>
      <c r="BF55" s="161">
        <f t="shared" si="63"/>
        <v>-8.6300610698435753E-2</v>
      </c>
      <c r="BG55" s="299"/>
      <c r="BH55" s="110">
        <v>-259.23740472206731</v>
      </c>
      <c r="BI55" s="110">
        <v>-259.23740472206731</v>
      </c>
      <c r="BJ55" s="160">
        <f t="shared" si="64"/>
        <v>0</v>
      </c>
      <c r="BK55" s="161">
        <f t="shared" si="65"/>
        <v>0</v>
      </c>
      <c r="BL55" s="161"/>
      <c r="BM55" s="110">
        <f t="shared" si="66"/>
        <v>457.18156376750591</v>
      </c>
      <c r="BN55" s="110">
        <f t="shared" si="67"/>
        <v>396.45791979083225</v>
      </c>
      <c r="BO55" s="273">
        <f t="shared" si="68"/>
        <v>-60.723643976673657</v>
      </c>
      <c r="BP55" s="161">
        <f t="shared" si="69"/>
        <v>-0.13282172508503409</v>
      </c>
    </row>
    <row r="56" spans="1:68">
      <c r="A56" s="84">
        <v>151</v>
      </c>
      <c r="B56" s="94">
        <v>14</v>
      </c>
      <c r="C56" s="94">
        <v>14</v>
      </c>
      <c r="D56" s="85" t="s">
        <v>69</v>
      </c>
      <c r="E56" s="87">
        <v>1814</v>
      </c>
      <c r="F56" s="110">
        <v>1794</v>
      </c>
      <c r="G56" s="160">
        <f t="shared" si="34"/>
        <v>-20</v>
      </c>
      <c r="H56" s="161">
        <f t="shared" si="35"/>
        <v>-1.1025358324145534E-2</v>
      </c>
      <c r="I56" s="161"/>
      <c r="J56" s="110">
        <v>21570.824809040758</v>
      </c>
      <c r="K56" s="110">
        <v>210212.45746029413</v>
      </c>
      <c r="L56" s="160">
        <f t="shared" si="36"/>
        <v>188641.63265125337</v>
      </c>
      <c r="M56" s="161">
        <f t="shared" si="37"/>
        <v>8.7452211179328643</v>
      </c>
      <c r="N56" s="161"/>
      <c r="O56" s="110">
        <v>577691.31165026431</v>
      </c>
      <c r="P56" s="296">
        <v>340906.95850419544</v>
      </c>
      <c r="Q56" s="160">
        <f t="shared" si="38"/>
        <v>-236784.35314606887</v>
      </c>
      <c r="R56" s="161">
        <f t="shared" si="39"/>
        <v>-0.40988041255053298</v>
      </c>
      <c r="S56" s="161"/>
      <c r="T56" s="110">
        <v>360911.43928667926</v>
      </c>
      <c r="U56" s="110">
        <v>385802.98401060351</v>
      </c>
      <c r="V56" s="160">
        <f t="shared" si="40"/>
        <v>24891.544723924249</v>
      </c>
      <c r="W56" s="161">
        <f t="shared" si="41"/>
        <v>6.8968566840444182E-2</v>
      </c>
      <c r="X56" s="162"/>
      <c r="Y56" s="86">
        <v>960173.57574598433</v>
      </c>
      <c r="Z56" s="86">
        <v>936922.39997509308</v>
      </c>
      <c r="AA56" s="160">
        <f t="shared" si="42"/>
        <v>-23251.175770891248</v>
      </c>
      <c r="AB56" s="161">
        <f t="shared" si="43"/>
        <v>-2.4215596386129239E-2</v>
      </c>
      <c r="AC56" s="161"/>
      <c r="AD56" s="209">
        <v>-426855</v>
      </c>
      <c r="AE56" s="209">
        <v>-426855</v>
      </c>
      <c r="AF56" s="297">
        <f t="shared" si="44"/>
        <v>0</v>
      </c>
      <c r="AG56" s="208">
        <f t="shared" si="45"/>
        <v>0</v>
      </c>
      <c r="AH56" s="161"/>
      <c r="AI56" s="296">
        <f t="shared" si="46"/>
        <v>533318.57574598433</v>
      </c>
      <c r="AJ56" s="296">
        <f t="shared" si="47"/>
        <v>510067.39997509308</v>
      </c>
      <c r="AK56" s="160">
        <f t="shared" si="48"/>
        <v>-23251.175770891248</v>
      </c>
      <c r="AL56" s="161">
        <f t="shared" si="49"/>
        <v>-4.35971609246283E-2</v>
      </c>
      <c r="AN56" s="110">
        <f t="shared" si="50"/>
        <v>11.891303643352126</v>
      </c>
      <c r="AO56" s="110">
        <f t="shared" si="51"/>
        <v>117.17528286526986</v>
      </c>
      <c r="AP56" s="160">
        <f t="shared" si="52"/>
        <v>105.28397922191773</v>
      </c>
      <c r="AQ56" s="161">
        <f t="shared" si="53"/>
        <v>8.853863493829552</v>
      </c>
      <c r="AR56" s="298"/>
      <c r="AS56" s="110">
        <v>318.46268558448969</v>
      </c>
      <c r="AT56" s="110">
        <f t="shared" si="54"/>
        <v>190.02617530891607</v>
      </c>
      <c r="AU56" s="110">
        <f t="shared" si="55"/>
        <v>-128.43651027557362</v>
      </c>
      <c r="AV56" s="185">
        <f t="shared" si="56"/>
        <v>-0.4033015988665925</v>
      </c>
      <c r="AW56" s="298"/>
      <c r="AX56" s="110">
        <v>198.95889707093676</v>
      </c>
      <c r="AY56" s="110">
        <f t="shared" si="57"/>
        <v>215.05183055217586</v>
      </c>
      <c r="AZ56" s="160">
        <f t="shared" si="58"/>
        <v>16.092933481239101</v>
      </c>
      <c r="BA56" s="161">
        <f t="shared" si="59"/>
        <v>8.0885719202098957E-2</v>
      </c>
      <c r="BB56" s="298"/>
      <c r="BC56" s="110">
        <f t="shared" si="60"/>
        <v>529.31288629877861</v>
      </c>
      <c r="BD56" s="110">
        <f t="shared" si="61"/>
        <v>522.2532887263618</v>
      </c>
      <c r="BE56" s="160">
        <f t="shared" si="62"/>
        <v>-7.0595975724168056</v>
      </c>
      <c r="BF56" s="161">
        <f t="shared" si="63"/>
        <v>-1.3337286423878806E-2</v>
      </c>
      <c r="BG56" s="299"/>
      <c r="BH56" s="110">
        <v>-235.31146637265712</v>
      </c>
      <c r="BI56" s="110">
        <v>-235.31146637265712</v>
      </c>
      <c r="BJ56" s="160">
        <f t="shared" si="64"/>
        <v>0</v>
      </c>
      <c r="BK56" s="161">
        <f t="shared" si="65"/>
        <v>0</v>
      </c>
      <c r="BL56" s="161"/>
      <c r="BM56" s="110">
        <f t="shared" si="66"/>
        <v>294.00141992612146</v>
      </c>
      <c r="BN56" s="110">
        <f t="shared" si="67"/>
        <v>284.31850611766617</v>
      </c>
      <c r="BO56" s="273">
        <f t="shared" si="68"/>
        <v>-9.6829138084552824</v>
      </c>
      <c r="BP56" s="161">
        <f t="shared" si="69"/>
        <v>-3.2934921915984169E-2</v>
      </c>
    </row>
    <row r="57" spans="1:68">
      <c r="A57" s="84">
        <v>152</v>
      </c>
      <c r="B57" s="94">
        <v>14</v>
      </c>
      <c r="C57" s="94">
        <v>14</v>
      </c>
      <c r="D57" s="85" t="s">
        <v>70</v>
      </c>
      <c r="E57" s="87">
        <v>4357</v>
      </c>
      <c r="F57" s="110">
        <v>4319</v>
      </c>
      <c r="G57" s="160">
        <f t="shared" si="34"/>
        <v>-38</v>
      </c>
      <c r="H57" s="161">
        <f t="shared" si="35"/>
        <v>-8.7215974294239159E-3</v>
      </c>
      <c r="I57" s="161"/>
      <c r="J57" s="110">
        <v>1431181.9371638191</v>
      </c>
      <c r="K57" s="110">
        <v>1316513.5273646656</v>
      </c>
      <c r="L57" s="160">
        <f t="shared" si="36"/>
        <v>-114668.40979915345</v>
      </c>
      <c r="M57" s="161">
        <f t="shared" si="37"/>
        <v>-8.0121476397607735E-2</v>
      </c>
      <c r="N57" s="161"/>
      <c r="O57" s="110">
        <v>2138807.8025793675</v>
      </c>
      <c r="P57" s="296">
        <v>2288423.0358013865</v>
      </c>
      <c r="Q57" s="160">
        <f t="shared" si="38"/>
        <v>149615.23322201893</v>
      </c>
      <c r="R57" s="161">
        <f t="shared" si="39"/>
        <v>6.9952631106724686E-2</v>
      </c>
      <c r="S57" s="161"/>
      <c r="T57" s="110">
        <v>623499.10927553941</v>
      </c>
      <c r="U57" s="110">
        <v>664550.66462666681</v>
      </c>
      <c r="V57" s="160">
        <f t="shared" si="40"/>
        <v>41051.555351127405</v>
      </c>
      <c r="W57" s="161">
        <f t="shared" si="41"/>
        <v>6.5840599834739666E-2</v>
      </c>
      <c r="X57" s="162"/>
      <c r="Y57" s="86">
        <v>4193488.849018726</v>
      </c>
      <c r="Z57" s="86">
        <v>4269487.2277927194</v>
      </c>
      <c r="AA57" s="160">
        <f t="shared" si="42"/>
        <v>75998.378773993347</v>
      </c>
      <c r="AB57" s="161">
        <f t="shared" si="43"/>
        <v>1.8122947624333596E-2</v>
      </c>
      <c r="AC57" s="161"/>
      <c r="AD57" s="209">
        <v>241944</v>
      </c>
      <c r="AE57" s="209">
        <v>241944</v>
      </c>
      <c r="AF57" s="297">
        <f t="shared" si="44"/>
        <v>0</v>
      </c>
      <c r="AG57" s="208">
        <f t="shared" si="45"/>
        <v>0</v>
      </c>
      <c r="AH57" s="161"/>
      <c r="AI57" s="296">
        <f t="shared" si="46"/>
        <v>4435432.8490187265</v>
      </c>
      <c r="AJ57" s="296">
        <f t="shared" si="47"/>
        <v>4511431.2277927194</v>
      </c>
      <c r="AK57" s="160">
        <f t="shared" si="48"/>
        <v>75998.378773992881</v>
      </c>
      <c r="AL57" s="161">
        <f t="shared" si="49"/>
        <v>1.7134377040745052E-2</v>
      </c>
      <c r="AN57" s="110">
        <f t="shared" si="50"/>
        <v>328.47875537383959</v>
      </c>
      <c r="AO57" s="110">
        <f t="shared" si="51"/>
        <v>304.8190616727635</v>
      </c>
      <c r="AP57" s="160">
        <f t="shared" si="52"/>
        <v>-23.659693701076094</v>
      </c>
      <c r="AQ57" s="161">
        <f t="shared" si="53"/>
        <v>-7.2028078875753007E-2</v>
      </c>
      <c r="AR57" s="298"/>
      <c r="AS57" s="110">
        <v>490.89001665810594</v>
      </c>
      <c r="AT57" s="110">
        <f t="shared" si="54"/>
        <v>529.85020509409276</v>
      </c>
      <c r="AU57" s="110">
        <f t="shared" si="55"/>
        <v>38.960188435986822</v>
      </c>
      <c r="AV57" s="185">
        <f t="shared" si="56"/>
        <v>7.9366430593192802E-2</v>
      </c>
      <c r="AW57" s="298"/>
      <c r="AX57" s="110">
        <v>143.10284812383279</v>
      </c>
      <c r="AY57" s="110">
        <f t="shared" si="57"/>
        <v>153.86678967970985</v>
      </c>
      <c r="AZ57" s="160">
        <f t="shared" si="58"/>
        <v>10.763941555877068</v>
      </c>
      <c r="BA57" s="161">
        <f t="shared" si="59"/>
        <v>7.5218220300986502E-2</v>
      </c>
      <c r="BB57" s="298"/>
      <c r="BC57" s="110">
        <f t="shared" si="60"/>
        <v>962.47162015577828</v>
      </c>
      <c r="BD57" s="110">
        <f t="shared" si="61"/>
        <v>988.53605644656614</v>
      </c>
      <c r="BE57" s="160">
        <f t="shared" si="62"/>
        <v>26.064436290787853</v>
      </c>
      <c r="BF57" s="161">
        <f t="shared" si="63"/>
        <v>2.7080732298963021E-2</v>
      </c>
      <c r="BG57" s="299"/>
      <c r="BH57" s="110">
        <v>55.529951801698417</v>
      </c>
      <c r="BI57" s="110">
        <v>55.529951801698417</v>
      </c>
      <c r="BJ57" s="160">
        <f t="shared" si="64"/>
        <v>0</v>
      </c>
      <c r="BK57" s="161">
        <f t="shared" si="65"/>
        <v>0</v>
      </c>
      <c r="BL57" s="161"/>
      <c r="BM57" s="110">
        <f t="shared" si="66"/>
        <v>1018.0015719574768</v>
      </c>
      <c r="BN57" s="110">
        <f t="shared" si="67"/>
        <v>1044.5545792527714</v>
      </c>
      <c r="BO57" s="273">
        <f t="shared" si="68"/>
        <v>26.553007295294606</v>
      </c>
      <c r="BP57" s="161">
        <f t="shared" si="69"/>
        <v>2.6083463942238153E-2</v>
      </c>
    </row>
    <row r="58" spans="1:68">
      <c r="A58" s="84">
        <v>153</v>
      </c>
      <c r="B58" s="94">
        <v>9</v>
      </c>
      <c r="C58" s="94">
        <v>9</v>
      </c>
      <c r="D58" s="85" t="s">
        <v>71</v>
      </c>
      <c r="E58" s="87">
        <v>24919</v>
      </c>
      <c r="F58" s="110">
        <v>24724</v>
      </c>
      <c r="G58" s="160">
        <f t="shared" si="34"/>
        <v>-195</v>
      </c>
      <c r="H58" s="161">
        <f t="shared" si="35"/>
        <v>-7.8253541474376988E-3</v>
      </c>
      <c r="I58" s="161"/>
      <c r="J58" s="110">
        <v>11289918.889636852</v>
      </c>
      <c r="K58" s="110">
        <v>11441753.032119393</v>
      </c>
      <c r="L58" s="160">
        <f t="shared" si="36"/>
        <v>151834.1424825415</v>
      </c>
      <c r="M58" s="161">
        <f t="shared" si="37"/>
        <v>1.3448647768578022E-2</v>
      </c>
      <c r="N58" s="161"/>
      <c r="O58" s="110">
        <v>7294934.9361189082</v>
      </c>
      <c r="P58" s="296">
        <v>7123372.4971298063</v>
      </c>
      <c r="Q58" s="160">
        <f t="shared" si="38"/>
        <v>-171562.43898910191</v>
      </c>
      <c r="R58" s="161">
        <f t="shared" si="39"/>
        <v>-2.3518021818077724E-2</v>
      </c>
      <c r="S58" s="161"/>
      <c r="T58" s="110">
        <v>2078781.2440268996</v>
      </c>
      <c r="U58" s="110">
        <v>2239436.7162525817</v>
      </c>
      <c r="V58" s="160">
        <f t="shared" si="40"/>
        <v>160655.47222568211</v>
      </c>
      <c r="W58" s="161">
        <f t="shared" si="41"/>
        <v>7.7283491318436787E-2</v>
      </c>
      <c r="X58" s="162"/>
      <c r="Y58" s="86">
        <v>20663635.069782659</v>
      </c>
      <c r="Z58" s="86">
        <v>20804562.245501779</v>
      </c>
      <c r="AA58" s="160">
        <f t="shared" si="42"/>
        <v>140927.17571911961</v>
      </c>
      <c r="AB58" s="161">
        <f t="shared" si="43"/>
        <v>6.8200573250155588E-3</v>
      </c>
      <c r="AC58" s="161"/>
      <c r="AD58" s="209">
        <v>418539</v>
      </c>
      <c r="AE58" s="209">
        <v>418539</v>
      </c>
      <c r="AF58" s="297">
        <f t="shared" si="44"/>
        <v>0</v>
      </c>
      <c r="AG58" s="208">
        <f t="shared" si="45"/>
        <v>0</v>
      </c>
      <c r="AH58" s="161"/>
      <c r="AI58" s="296">
        <f t="shared" si="46"/>
        <v>21082174.069782659</v>
      </c>
      <c r="AJ58" s="296">
        <f t="shared" si="47"/>
        <v>21223101.245501779</v>
      </c>
      <c r="AK58" s="160">
        <f t="shared" si="48"/>
        <v>140927.17571911961</v>
      </c>
      <c r="AL58" s="161">
        <f t="shared" si="49"/>
        <v>6.6846604744200582E-3</v>
      </c>
      <c r="AN58" s="110">
        <f t="shared" si="50"/>
        <v>453.06468516541003</v>
      </c>
      <c r="AO58" s="110">
        <f t="shared" si="51"/>
        <v>462.77920369355257</v>
      </c>
      <c r="AP58" s="160">
        <f t="shared" si="52"/>
        <v>9.7145185281425483</v>
      </c>
      <c r="AQ58" s="161">
        <f t="shared" si="53"/>
        <v>2.1441791528280033E-2</v>
      </c>
      <c r="AR58" s="298"/>
      <c r="AS58" s="110">
        <v>292.74589414177569</v>
      </c>
      <c r="AT58" s="110">
        <f t="shared" si="54"/>
        <v>288.11569718208244</v>
      </c>
      <c r="AU58" s="110">
        <f t="shared" si="55"/>
        <v>-4.6301969596932508</v>
      </c>
      <c r="AV58" s="185">
        <f t="shared" si="56"/>
        <v>-1.5816436890660077E-2</v>
      </c>
      <c r="AW58" s="298"/>
      <c r="AX58" s="110">
        <v>83.421535536213312</v>
      </c>
      <c r="AY58" s="110">
        <f t="shared" si="57"/>
        <v>90.577443627753667</v>
      </c>
      <c r="AZ58" s="160">
        <f t="shared" si="58"/>
        <v>7.1559080915403541</v>
      </c>
      <c r="BA58" s="161">
        <f t="shared" si="59"/>
        <v>8.5780105167615528E-2</v>
      </c>
      <c r="BB58" s="298"/>
      <c r="BC58" s="110">
        <f t="shared" si="60"/>
        <v>829.23211484339902</v>
      </c>
      <c r="BD58" s="110">
        <f t="shared" si="61"/>
        <v>841.47234450338863</v>
      </c>
      <c r="BE58" s="160">
        <f t="shared" si="62"/>
        <v>12.240229659989609</v>
      </c>
      <c r="BF58" s="161">
        <f t="shared" si="63"/>
        <v>1.4760920906085728E-2</v>
      </c>
      <c r="BG58" s="299"/>
      <c r="BH58" s="110">
        <v>16.795978971868855</v>
      </c>
      <c r="BI58" s="110">
        <v>16.795978971868855</v>
      </c>
      <c r="BJ58" s="160">
        <f t="shared" si="64"/>
        <v>0</v>
      </c>
      <c r="BK58" s="161">
        <f t="shared" si="65"/>
        <v>0</v>
      </c>
      <c r="BL58" s="161"/>
      <c r="BM58" s="110">
        <f t="shared" si="66"/>
        <v>846.02809381526788</v>
      </c>
      <c r="BN58" s="110">
        <f t="shared" si="67"/>
        <v>858.40079459237097</v>
      </c>
      <c r="BO58" s="273">
        <f t="shared" si="68"/>
        <v>12.372700777103091</v>
      </c>
      <c r="BP58" s="161">
        <f t="shared" si="69"/>
        <v>1.4624456170606431E-2</v>
      </c>
    </row>
    <row r="59" spans="1:68">
      <c r="A59" s="84">
        <v>165</v>
      </c>
      <c r="B59" s="94">
        <v>5</v>
      </c>
      <c r="C59" s="94">
        <v>5</v>
      </c>
      <c r="D59" s="85" t="s">
        <v>72</v>
      </c>
      <c r="E59" s="87">
        <v>16123</v>
      </c>
      <c r="F59" s="110">
        <v>16015</v>
      </c>
      <c r="G59" s="160">
        <f t="shared" si="34"/>
        <v>-108</v>
      </c>
      <c r="H59" s="161">
        <f t="shared" si="35"/>
        <v>-6.6985052409601195E-3</v>
      </c>
      <c r="I59" s="161"/>
      <c r="J59" s="110">
        <v>6097597.8132187752</v>
      </c>
      <c r="K59" s="110">
        <v>5951696.5807774961</v>
      </c>
      <c r="L59" s="160">
        <f t="shared" si="36"/>
        <v>-145901.23244127911</v>
      </c>
      <c r="M59" s="161">
        <f t="shared" si="37"/>
        <v>-2.392765756458794E-2</v>
      </c>
      <c r="N59" s="161"/>
      <c r="O59" s="110">
        <v>3981597.5143024991</v>
      </c>
      <c r="P59" s="296">
        <v>3811748.9741285793</v>
      </c>
      <c r="Q59" s="160">
        <f t="shared" si="38"/>
        <v>-169848.54017391987</v>
      </c>
      <c r="R59" s="161">
        <f t="shared" si="39"/>
        <v>-4.2658390147120168E-2</v>
      </c>
      <c r="S59" s="161"/>
      <c r="T59" s="110">
        <v>1296939.0716320421</v>
      </c>
      <c r="U59" s="110">
        <v>1390502.3948606891</v>
      </c>
      <c r="V59" s="160">
        <f t="shared" si="40"/>
        <v>93563.323228647001</v>
      </c>
      <c r="W59" s="161">
        <f t="shared" si="41"/>
        <v>7.2141648960354632E-2</v>
      </c>
      <c r="X59" s="162"/>
      <c r="Y59" s="86">
        <v>11376134.399153316</v>
      </c>
      <c r="Z59" s="86">
        <v>11153947.949766764</v>
      </c>
      <c r="AA59" s="160">
        <f t="shared" si="42"/>
        <v>-222186.44938655198</v>
      </c>
      <c r="AB59" s="161">
        <f t="shared" si="43"/>
        <v>-1.9530926902822852E-2</v>
      </c>
      <c r="AC59" s="161"/>
      <c r="AD59" s="209">
        <v>-1878758</v>
      </c>
      <c r="AE59" s="209">
        <v>-1878758</v>
      </c>
      <c r="AF59" s="297">
        <f t="shared" si="44"/>
        <v>0</v>
      </c>
      <c r="AG59" s="208">
        <f t="shared" si="45"/>
        <v>0</v>
      </c>
      <c r="AH59" s="161"/>
      <c r="AI59" s="296">
        <f t="shared" si="46"/>
        <v>9497376.3991533164</v>
      </c>
      <c r="AJ59" s="296">
        <f t="shared" si="47"/>
        <v>9275189.9497667644</v>
      </c>
      <c r="AK59" s="160">
        <f t="shared" si="48"/>
        <v>-222186.44938655198</v>
      </c>
      <c r="AL59" s="161">
        <f t="shared" si="49"/>
        <v>-2.3394508130304251E-2</v>
      </c>
      <c r="AN59" s="110">
        <f t="shared" si="50"/>
        <v>378.1925084177123</v>
      </c>
      <c r="AO59" s="110">
        <f t="shared" si="51"/>
        <v>371.6326307073054</v>
      </c>
      <c r="AP59" s="160">
        <f t="shared" si="52"/>
        <v>-6.5598777104069086</v>
      </c>
      <c r="AQ59" s="161">
        <f t="shared" si="53"/>
        <v>-1.7345340175701066E-2</v>
      </c>
      <c r="AR59" s="298"/>
      <c r="AS59" s="110">
        <v>246.95140571249141</v>
      </c>
      <c r="AT59" s="110">
        <f t="shared" si="54"/>
        <v>238.011175406093</v>
      </c>
      <c r="AU59" s="110">
        <f t="shared" si="55"/>
        <v>-8.940230306398405</v>
      </c>
      <c r="AV59" s="185">
        <f t="shared" si="56"/>
        <v>-3.6202386783766284E-2</v>
      </c>
      <c r="AW59" s="298"/>
      <c r="AX59" s="110">
        <v>80.440307116048004</v>
      </c>
      <c r="AY59" s="110">
        <f t="shared" si="57"/>
        <v>86.825001240130447</v>
      </c>
      <c r="AZ59" s="160">
        <f t="shared" si="58"/>
        <v>6.3846941240824435</v>
      </c>
      <c r="BA59" s="161">
        <f t="shared" si="59"/>
        <v>7.937182679911331E-2</v>
      </c>
      <c r="BB59" s="298"/>
      <c r="BC59" s="110">
        <f t="shared" si="60"/>
        <v>705.58422124625167</v>
      </c>
      <c r="BD59" s="110">
        <f t="shared" si="61"/>
        <v>696.46880735352886</v>
      </c>
      <c r="BE59" s="160">
        <f t="shared" si="62"/>
        <v>-9.1154138927228132</v>
      </c>
      <c r="BF59" s="161">
        <f t="shared" si="63"/>
        <v>-1.2918959378970434E-2</v>
      </c>
      <c r="BG59" s="299"/>
      <c r="BH59" s="110">
        <v>-116.52657693977548</v>
      </c>
      <c r="BI59" s="110">
        <v>-116.52657693977548</v>
      </c>
      <c r="BJ59" s="160">
        <f t="shared" si="64"/>
        <v>0</v>
      </c>
      <c r="BK59" s="161">
        <f t="shared" si="65"/>
        <v>0</v>
      </c>
      <c r="BL59" s="161"/>
      <c r="BM59" s="110">
        <f t="shared" si="66"/>
        <v>589.05764430647628</v>
      </c>
      <c r="BN59" s="110">
        <f t="shared" si="67"/>
        <v>579.15641272349455</v>
      </c>
      <c r="BO59" s="273">
        <f t="shared" si="68"/>
        <v>-9.9012315829817226</v>
      </c>
      <c r="BP59" s="161">
        <f t="shared" si="69"/>
        <v>-1.6808595353412115E-2</v>
      </c>
    </row>
    <row r="60" spans="1:68">
      <c r="A60" s="84">
        <v>167</v>
      </c>
      <c r="B60" s="94">
        <v>12</v>
      </c>
      <c r="C60" s="94">
        <v>12</v>
      </c>
      <c r="D60" s="85" t="s">
        <v>73</v>
      </c>
      <c r="E60" s="87">
        <v>78062</v>
      </c>
      <c r="F60" s="110">
        <v>78741</v>
      </c>
      <c r="G60" s="160">
        <f t="shared" si="34"/>
        <v>679</v>
      </c>
      <c r="H60" s="161">
        <f t="shared" si="35"/>
        <v>8.6982142399631059E-3</v>
      </c>
      <c r="I60" s="161"/>
      <c r="J60" s="110">
        <v>17478956.671859406</v>
      </c>
      <c r="K60" s="110">
        <v>17495772.664517354</v>
      </c>
      <c r="L60" s="160">
        <f t="shared" si="36"/>
        <v>16815.992657948285</v>
      </c>
      <c r="M60" s="161">
        <f t="shared" si="37"/>
        <v>9.6207073303302641E-4</v>
      </c>
      <c r="N60" s="161"/>
      <c r="O60" s="110">
        <v>23199948.710940171</v>
      </c>
      <c r="P60" s="296">
        <v>28337702.70656468</v>
      </c>
      <c r="Q60" s="160">
        <f t="shared" si="38"/>
        <v>5137753.9956245087</v>
      </c>
      <c r="R60" s="161">
        <f t="shared" si="39"/>
        <v>0.22145540318379017</v>
      </c>
      <c r="S60" s="161"/>
      <c r="T60" s="110">
        <v>8638058.3864910454</v>
      </c>
      <c r="U60" s="110">
        <v>9262806.1410281658</v>
      </c>
      <c r="V60" s="160">
        <f t="shared" si="40"/>
        <v>624747.75453712046</v>
      </c>
      <c r="W60" s="161">
        <f t="shared" si="41"/>
        <v>7.2325021038773696E-2</v>
      </c>
      <c r="X60" s="162"/>
      <c r="Y60" s="86">
        <v>49316963.769290626</v>
      </c>
      <c r="Z60" s="86">
        <v>55096281.512110204</v>
      </c>
      <c r="AA60" s="160">
        <f t="shared" si="42"/>
        <v>5779317.7428195775</v>
      </c>
      <c r="AB60" s="161">
        <f t="shared" si="43"/>
        <v>0.11718721715829399</v>
      </c>
      <c r="AC60" s="161"/>
      <c r="AD60" s="209">
        <v>2980371</v>
      </c>
      <c r="AE60" s="209">
        <v>2980371</v>
      </c>
      <c r="AF60" s="297">
        <f t="shared" si="44"/>
        <v>0</v>
      </c>
      <c r="AG60" s="208">
        <f t="shared" si="45"/>
        <v>0</v>
      </c>
      <c r="AH60" s="161"/>
      <c r="AI60" s="296">
        <f t="shared" si="46"/>
        <v>52297334.769290626</v>
      </c>
      <c r="AJ60" s="296">
        <f t="shared" si="47"/>
        <v>58076652.512110204</v>
      </c>
      <c r="AK60" s="160">
        <f t="shared" si="48"/>
        <v>5779317.7428195775</v>
      </c>
      <c r="AL60" s="161">
        <f t="shared" si="49"/>
        <v>0.11050883889810069</v>
      </c>
      <c r="AN60" s="110">
        <f t="shared" si="50"/>
        <v>223.91120739744571</v>
      </c>
      <c r="AO60" s="110">
        <f t="shared" si="51"/>
        <v>222.19393536426199</v>
      </c>
      <c r="AP60" s="160">
        <f t="shared" si="52"/>
        <v>-1.7172720331837183</v>
      </c>
      <c r="AQ60" s="161">
        <f t="shared" si="53"/>
        <v>-7.6694331344278584E-3</v>
      </c>
      <c r="AR60" s="298"/>
      <c r="AS60" s="110">
        <v>297.19900477748678</v>
      </c>
      <c r="AT60" s="110">
        <f t="shared" si="54"/>
        <v>359.88497360415386</v>
      </c>
      <c r="AU60" s="110">
        <f t="shared" si="55"/>
        <v>62.685968826667079</v>
      </c>
      <c r="AV60" s="185">
        <f t="shared" si="56"/>
        <v>0.21092253950715661</v>
      </c>
      <c r="AW60" s="298"/>
      <c r="AX60" s="110">
        <v>110.65638065244352</v>
      </c>
      <c r="AY60" s="110">
        <f t="shared" si="57"/>
        <v>117.63637928179939</v>
      </c>
      <c r="AZ60" s="160">
        <f t="shared" si="58"/>
        <v>6.979998629355876</v>
      </c>
      <c r="BA60" s="161">
        <f t="shared" si="59"/>
        <v>6.3078139626481122E-2</v>
      </c>
      <c r="BB60" s="298"/>
      <c r="BC60" s="110">
        <f t="shared" si="60"/>
        <v>631.76659282737603</v>
      </c>
      <c r="BD60" s="110">
        <f t="shared" si="61"/>
        <v>699.71528825021528</v>
      </c>
      <c r="BE60" s="160">
        <f t="shared" si="62"/>
        <v>67.948695422839251</v>
      </c>
      <c r="BF60" s="161">
        <f t="shared" si="63"/>
        <v>0.1075534797095635</v>
      </c>
      <c r="BG60" s="299"/>
      <c r="BH60" s="110">
        <v>32.040570315902741</v>
      </c>
      <c r="BI60" s="110">
        <v>32.040570315902741</v>
      </c>
      <c r="BJ60" s="160">
        <f t="shared" si="64"/>
        <v>0</v>
      </c>
      <c r="BK60" s="161">
        <f t="shared" si="65"/>
        <v>0</v>
      </c>
      <c r="BL60" s="161"/>
      <c r="BM60" s="110">
        <f t="shared" si="66"/>
        <v>669.94612960583413</v>
      </c>
      <c r="BN60" s="110">
        <f t="shared" si="67"/>
        <v>737.56559495193358</v>
      </c>
      <c r="BO60" s="273">
        <f t="shared" si="68"/>
        <v>67.619465346099446</v>
      </c>
      <c r="BP60" s="161">
        <f t="shared" si="69"/>
        <v>0.10093269049241865</v>
      </c>
    </row>
    <row r="61" spans="1:68">
      <c r="A61" s="84">
        <v>169</v>
      </c>
      <c r="B61" s="94">
        <v>5</v>
      </c>
      <c r="C61" s="94">
        <v>5</v>
      </c>
      <c r="D61" s="85" t="s">
        <v>74</v>
      </c>
      <c r="E61" s="87">
        <v>4916</v>
      </c>
      <c r="F61" s="110">
        <v>4848</v>
      </c>
      <c r="G61" s="160">
        <f t="shared" si="34"/>
        <v>-68</v>
      </c>
      <c r="H61" s="161">
        <f t="shared" si="35"/>
        <v>-1.3832384052074858E-2</v>
      </c>
      <c r="I61" s="161"/>
      <c r="J61" s="110">
        <v>1651517.6771533731</v>
      </c>
      <c r="K61" s="110">
        <v>1463117.2290408707</v>
      </c>
      <c r="L61" s="160">
        <f t="shared" si="36"/>
        <v>-188400.44811250246</v>
      </c>
      <c r="M61" s="161">
        <f t="shared" si="37"/>
        <v>-0.11407716109780766</v>
      </c>
      <c r="N61" s="161"/>
      <c r="O61" s="110">
        <v>2046238.3386998295</v>
      </c>
      <c r="P61" s="296">
        <v>2113543.3363823979</v>
      </c>
      <c r="Q61" s="160">
        <f t="shared" si="38"/>
        <v>67304.997682568384</v>
      </c>
      <c r="R61" s="161">
        <f t="shared" si="39"/>
        <v>3.2892061696651459E-2</v>
      </c>
      <c r="S61" s="161"/>
      <c r="T61" s="110">
        <v>487932.70222529746</v>
      </c>
      <c r="U61" s="110">
        <v>526842.4029010986</v>
      </c>
      <c r="V61" s="160">
        <f t="shared" si="40"/>
        <v>38909.700675801141</v>
      </c>
      <c r="W61" s="161">
        <f t="shared" si="41"/>
        <v>7.9743990305111839E-2</v>
      </c>
      <c r="X61" s="162"/>
      <c r="Y61" s="86">
        <v>4185688.7180785006</v>
      </c>
      <c r="Z61" s="86">
        <v>4103502.9683243674</v>
      </c>
      <c r="AA61" s="160">
        <f t="shared" si="42"/>
        <v>-82185.749754133169</v>
      </c>
      <c r="AB61" s="161">
        <f t="shared" si="43"/>
        <v>-1.9634940696655938E-2</v>
      </c>
      <c r="AC61" s="161"/>
      <c r="AD61" s="209">
        <v>-1211760</v>
      </c>
      <c r="AE61" s="209">
        <v>-1211760</v>
      </c>
      <c r="AF61" s="297">
        <f t="shared" si="44"/>
        <v>0</v>
      </c>
      <c r="AG61" s="208">
        <f t="shared" si="45"/>
        <v>0</v>
      </c>
      <c r="AH61" s="161"/>
      <c r="AI61" s="296">
        <f t="shared" si="46"/>
        <v>2973928.7180785006</v>
      </c>
      <c r="AJ61" s="296">
        <f t="shared" si="47"/>
        <v>2891742.9683243674</v>
      </c>
      <c r="AK61" s="160">
        <f t="shared" si="48"/>
        <v>-82185.749754133169</v>
      </c>
      <c r="AL61" s="161">
        <f t="shared" si="49"/>
        <v>-2.7635413469908113E-2</v>
      </c>
      <c r="AN61" s="110">
        <f t="shared" si="50"/>
        <v>335.94745263494167</v>
      </c>
      <c r="AO61" s="110">
        <f t="shared" si="51"/>
        <v>301.79810830050963</v>
      </c>
      <c r="AP61" s="160">
        <f t="shared" si="52"/>
        <v>-34.149344334432044</v>
      </c>
      <c r="AQ61" s="161">
        <f t="shared" si="53"/>
        <v>-0.10165085065115982</v>
      </c>
      <c r="AR61" s="298"/>
      <c r="AS61" s="110">
        <v>416.24050827905404</v>
      </c>
      <c r="AT61" s="110">
        <f t="shared" si="54"/>
        <v>435.96190931980158</v>
      </c>
      <c r="AU61" s="110">
        <f t="shared" si="55"/>
        <v>19.721401040747537</v>
      </c>
      <c r="AV61" s="185">
        <f t="shared" si="56"/>
        <v>4.7379821637941126E-2</v>
      </c>
      <c r="AW61" s="298"/>
      <c r="AX61" s="110">
        <v>99.254007775691107</v>
      </c>
      <c r="AY61" s="110">
        <f t="shared" si="57"/>
        <v>108.67211280963255</v>
      </c>
      <c r="AZ61" s="160">
        <f t="shared" si="58"/>
        <v>9.418105033941444</v>
      </c>
      <c r="BA61" s="161">
        <f t="shared" si="59"/>
        <v>9.488891426153663E-2</v>
      </c>
      <c r="BB61" s="298"/>
      <c r="BC61" s="110">
        <f t="shared" si="60"/>
        <v>851.44196868968686</v>
      </c>
      <c r="BD61" s="110">
        <f t="shared" si="61"/>
        <v>846.43213042994375</v>
      </c>
      <c r="BE61" s="160">
        <f t="shared" si="62"/>
        <v>-5.0098382597431055</v>
      </c>
      <c r="BF61" s="161">
        <f t="shared" si="63"/>
        <v>-5.88394564042094E-3</v>
      </c>
      <c r="BG61" s="299"/>
      <c r="BH61" s="110">
        <v>-246.49308380797396</v>
      </c>
      <c r="BI61" s="110">
        <v>-246.49308380797396</v>
      </c>
      <c r="BJ61" s="160">
        <f t="shared" si="64"/>
        <v>0</v>
      </c>
      <c r="BK61" s="161">
        <f t="shared" si="65"/>
        <v>0</v>
      </c>
      <c r="BL61" s="161"/>
      <c r="BM61" s="110">
        <f t="shared" si="66"/>
        <v>604.94888488171284</v>
      </c>
      <c r="BN61" s="110">
        <f t="shared" si="67"/>
        <v>596.48163538043877</v>
      </c>
      <c r="BO61" s="273">
        <f t="shared" si="68"/>
        <v>-8.4672495012740683</v>
      </c>
      <c r="BP61" s="161">
        <f t="shared" si="69"/>
        <v>-1.3996636266103195E-2</v>
      </c>
    </row>
    <row r="62" spans="1:68">
      <c r="A62" s="84">
        <v>171</v>
      </c>
      <c r="B62" s="94">
        <v>11</v>
      </c>
      <c r="C62" s="94">
        <v>11</v>
      </c>
      <c r="D62" s="85" t="s">
        <v>75</v>
      </c>
      <c r="E62" s="87">
        <v>4590</v>
      </c>
      <c r="F62" s="110">
        <v>4552</v>
      </c>
      <c r="G62" s="160">
        <f t="shared" si="34"/>
        <v>-38</v>
      </c>
      <c r="H62" s="161">
        <f t="shared" si="35"/>
        <v>-8.2788671023965137E-3</v>
      </c>
      <c r="I62" s="161"/>
      <c r="J62" s="110">
        <v>1185075.7924807498</v>
      </c>
      <c r="K62" s="110">
        <v>1131788.3304519192</v>
      </c>
      <c r="L62" s="160">
        <f t="shared" si="36"/>
        <v>-53287.462028830545</v>
      </c>
      <c r="M62" s="161">
        <f t="shared" si="37"/>
        <v>-4.4965446401771927E-2</v>
      </c>
      <c r="N62" s="161"/>
      <c r="O62" s="110">
        <v>1440171.4098159471</v>
      </c>
      <c r="P62" s="296">
        <v>1676032.4279574323</v>
      </c>
      <c r="Q62" s="160">
        <f t="shared" si="38"/>
        <v>235861.01814148529</v>
      </c>
      <c r="R62" s="161">
        <f t="shared" si="39"/>
        <v>0.16377287907112958</v>
      </c>
      <c r="S62" s="161"/>
      <c r="T62" s="110">
        <v>680196.3904647273</v>
      </c>
      <c r="U62" s="110">
        <v>721739.02398685063</v>
      </c>
      <c r="V62" s="160">
        <f t="shared" si="40"/>
        <v>41542.633522123331</v>
      </c>
      <c r="W62" s="161">
        <f t="shared" si="41"/>
        <v>6.1074469233422947E-2</v>
      </c>
      <c r="X62" s="162"/>
      <c r="Y62" s="86">
        <v>3305443.5927614244</v>
      </c>
      <c r="Z62" s="86">
        <v>3529559.782396202</v>
      </c>
      <c r="AA62" s="160">
        <f t="shared" si="42"/>
        <v>224116.18963477761</v>
      </c>
      <c r="AB62" s="161">
        <f t="shared" si="43"/>
        <v>6.7802152221132617E-2</v>
      </c>
      <c r="AC62" s="161"/>
      <c r="AD62" s="209">
        <v>271505</v>
      </c>
      <c r="AE62" s="209">
        <v>271505</v>
      </c>
      <c r="AF62" s="297">
        <f t="shared" si="44"/>
        <v>0</v>
      </c>
      <c r="AG62" s="208">
        <f t="shared" si="45"/>
        <v>0</v>
      </c>
      <c r="AH62" s="161"/>
      <c r="AI62" s="296">
        <f t="shared" si="46"/>
        <v>3576948.5927614244</v>
      </c>
      <c r="AJ62" s="296">
        <f t="shared" si="47"/>
        <v>3801064.782396202</v>
      </c>
      <c r="AK62" s="160">
        <f t="shared" si="48"/>
        <v>224116.18963477761</v>
      </c>
      <c r="AL62" s="161">
        <f t="shared" si="49"/>
        <v>6.2655692085795023E-2</v>
      </c>
      <c r="AN62" s="110">
        <f t="shared" si="50"/>
        <v>258.18644716356204</v>
      </c>
      <c r="AO62" s="110">
        <f t="shared" si="51"/>
        <v>248.6353977266958</v>
      </c>
      <c r="AP62" s="160">
        <f t="shared" si="52"/>
        <v>-9.5510494368662364</v>
      </c>
      <c r="AQ62" s="161">
        <f t="shared" si="53"/>
        <v>-3.6992838089660113E-2</v>
      </c>
      <c r="AR62" s="298"/>
      <c r="AS62" s="110">
        <v>313.76283438255928</v>
      </c>
      <c r="AT62" s="110">
        <f t="shared" si="54"/>
        <v>368.19693057061346</v>
      </c>
      <c r="AU62" s="110">
        <f t="shared" si="55"/>
        <v>54.434096188054184</v>
      </c>
      <c r="AV62" s="185">
        <f t="shared" si="56"/>
        <v>0.17348803052207493</v>
      </c>
      <c r="AW62" s="298"/>
      <c r="AX62" s="110">
        <v>148.19093474177066</v>
      </c>
      <c r="AY62" s="110">
        <f t="shared" si="57"/>
        <v>158.55426713243642</v>
      </c>
      <c r="AZ62" s="160">
        <f t="shared" si="58"/>
        <v>10.363332390665761</v>
      </c>
      <c r="BA62" s="161">
        <f t="shared" si="59"/>
        <v>6.9932296524914506E-2</v>
      </c>
      <c r="BB62" s="298"/>
      <c r="BC62" s="110">
        <f t="shared" si="60"/>
        <v>720.14021628789203</v>
      </c>
      <c r="BD62" s="110">
        <f t="shared" si="61"/>
        <v>775.38659542974563</v>
      </c>
      <c r="BE62" s="160">
        <f t="shared" si="62"/>
        <v>55.246379141853595</v>
      </c>
      <c r="BF62" s="161">
        <f t="shared" si="63"/>
        <v>7.6716142068321364E-2</v>
      </c>
      <c r="BG62" s="299"/>
      <c r="BH62" s="110">
        <v>59.151416122004356</v>
      </c>
      <c r="BI62" s="110">
        <v>59.151416122004356</v>
      </c>
      <c r="BJ62" s="160">
        <f t="shared" si="64"/>
        <v>0</v>
      </c>
      <c r="BK62" s="161">
        <f t="shared" si="65"/>
        <v>0</v>
      </c>
      <c r="BL62" s="161"/>
      <c r="BM62" s="110">
        <f t="shared" si="66"/>
        <v>779.29163240989635</v>
      </c>
      <c r="BN62" s="110">
        <f t="shared" si="67"/>
        <v>835.03180632605495</v>
      </c>
      <c r="BO62" s="273">
        <f t="shared" si="68"/>
        <v>55.740173916158597</v>
      </c>
      <c r="BP62" s="161">
        <f t="shared" si="69"/>
        <v>7.1526719392310964E-2</v>
      </c>
    </row>
    <row r="63" spans="1:68">
      <c r="A63" s="84">
        <v>172</v>
      </c>
      <c r="B63" s="94">
        <v>13</v>
      </c>
      <c r="C63" s="94">
        <v>13</v>
      </c>
      <c r="D63" s="85" t="s">
        <v>76</v>
      </c>
      <c r="E63" s="87">
        <v>4079</v>
      </c>
      <c r="F63" s="110">
        <v>4099</v>
      </c>
      <c r="G63" s="160">
        <f t="shared" si="34"/>
        <v>20</v>
      </c>
      <c r="H63" s="161">
        <f t="shared" si="35"/>
        <v>4.9031625398381958E-3</v>
      </c>
      <c r="I63" s="161"/>
      <c r="J63" s="110">
        <v>636344.97596731526</v>
      </c>
      <c r="K63" s="110">
        <v>761799.05284194287</v>
      </c>
      <c r="L63" s="160">
        <f t="shared" si="36"/>
        <v>125454.07687462762</v>
      </c>
      <c r="M63" s="161">
        <f t="shared" si="37"/>
        <v>0.19714790186553047</v>
      </c>
      <c r="N63" s="161"/>
      <c r="O63" s="110">
        <v>1767282.9971952213</v>
      </c>
      <c r="P63" s="296">
        <v>1708231.6649382366</v>
      </c>
      <c r="Q63" s="160">
        <f t="shared" si="38"/>
        <v>-59051.332256984664</v>
      </c>
      <c r="R63" s="161">
        <f t="shared" si="39"/>
        <v>-3.3413625520475491E-2</v>
      </c>
      <c r="S63" s="161"/>
      <c r="T63" s="110">
        <v>681478.68251577846</v>
      </c>
      <c r="U63" s="110">
        <v>726552.72905258299</v>
      </c>
      <c r="V63" s="160">
        <f t="shared" si="40"/>
        <v>45074.046536804526</v>
      </c>
      <c r="W63" s="161">
        <f t="shared" si="41"/>
        <v>6.6141535594931702E-2</v>
      </c>
      <c r="X63" s="162"/>
      <c r="Y63" s="86">
        <v>3085106.6556783151</v>
      </c>
      <c r="Z63" s="86">
        <v>3196583.4468327621</v>
      </c>
      <c r="AA63" s="160">
        <f t="shared" si="42"/>
        <v>111476.79115444701</v>
      </c>
      <c r="AB63" s="161">
        <f t="shared" si="43"/>
        <v>3.613385324921186E-2</v>
      </c>
      <c r="AC63" s="161"/>
      <c r="AD63" s="209">
        <v>959031</v>
      </c>
      <c r="AE63" s="209">
        <v>959031</v>
      </c>
      <c r="AF63" s="297">
        <f t="shared" si="44"/>
        <v>0</v>
      </c>
      <c r="AG63" s="208">
        <f t="shared" si="45"/>
        <v>0</v>
      </c>
      <c r="AH63" s="161"/>
      <c r="AI63" s="296">
        <f t="shared" si="46"/>
        <v>4044137.6556783151</v>
      </c>
      <c r="AJ63" s="296">
        <f t="shared" si="47"/>
        <v>4155614.4468327621</v>
      </c>
      <c r="AK63" s="160">
        <f t="shared" si="48"/>
        <v>111476.79115444701</v>
      </c>
      <c r="AL63" s="161">
        <f t="shared" si="49"/>
        <v>2.7565033795999516E-2</v>
      </c>
      <c r="AN63" s="110">
        <f t="shared" si="50"/>
        <v>156.00514242885885</v>
      </c>
      <c r="AO63" s="110">
        <f t="shared" si="51"/>
        <v>185.84997629713172</v>
      </c>
      <c r="AP63" s="160">
        <f t="shared" si="52"/>
        <v>29.844833868272872</v>
      </c>
      <c r="AQ63" s="161">
        <f t="shared" si="53"/>
        <v>0.1913067313270308</v>
      </c>
      <c r="AR63" s="298"/>
      <c r="AS63" s="110">
        <v>433.26378945702896</v>
      </c>
      <c r="AT63" s="110">
        <f t="shared" si="54"/>
        <v>416.74351425670568</v>
      </c>
      <c r="AU63" s="110">
        <f t="shared" si="55"/>
        <v>-16.520275200323283</v>
      </c>
      <c r="AV63" s="185">
        <f t="shared" si="56"/>
        <v>-3.8129831299833938E-2</v>
      </c>
      <c r="AW63" s="298"/>
      <c r="AX63" s="110">
        <v>167.07003739048258</v>
      </c>
      <c r="AY63" s="110">
        <f t="shared" si="57"/>
        <v>177.25121469933714</v>
      </c>
      <c r="AZ63" s="160">
        <f t="shared" si="58"/>
        <v>10.181177308854558</v>
      </c>
      <c r="BA63" s="161">
        <f t="shared" si="59"/>
        <v>6.093957640686172E-2</v>
      </c>
      <c r="BB63" s="298"/>
      <c r="BC63" s="110">
        <f t="shared" si="60"/>
        <v>756.33896927637045</v>
      </c>
      <c r="BD63" s="110">
        <f t="shared" si="61"/>
        <v>779.84470525317442</v>
      </c>
      <c r="BE63" s="160">
        <f t="shared" si="62"/>
        <v>23.505735976803976</v>
      </c>
      <c r="BF63" s="161">
        <f t="shared" si="63"/>
        <v>3.1078308710303738E-2</v>
      </c>
      <c r="BG63" s="299"/>
      <c r="BH63" s="110">
        <v>235.11424368717823</v>
      </c>
      <c r="BI63" s="110">
        <v>235.11424368717823</v>
      </c>
      <c r="BJ63" s="160">
        <f t="shared" si="64"/>
        <v>0</v>
      </c>
      <c r="BK63" s="161">
        <f t="shared" si="65"/>
        <v>0</v>
      </c>
      <c r="BL63" s="161"/>
      <c r="BM63" s="110">
        <f t="shared" si="66"/>
        <v>991.45321296354871</v>
      </c>
      <c r="BN63" s="110">
        <f t="shared" si="67"/>
        <v>1013.8117703910129</v>
      </c>
      <c r="BO63" s="273">
        <f t="shared" si="68"/>
        <v>22.358557427464234</v>
      </c>
      <c r="BP63" s="161">
        <f t="shared" si="69"/>
        <v>2.2551298573769672E-2</v>
      </c>
    </row>
    <row r="64" spans="1:68">
      <c r="A64" s="84">
        <v>176</v>
      </c>
      <c r="B64" s="94">
        <v>12</v>
      </c>
      <c r="C64" s="94">
        <v>12</v>
      </c>
      <c r="D64" s="85" t="s">
        <v>77</v>
      </c>
      <c r="E64" s="87">
        <v>4259</v>
      </c>
      <c r="F64" s="110">
        <v>4160</v>
      </c>
      <c r="G64" s="160">
        <f t="shared" si="34"/>
        <v>-99</v>
      </c>
      <c r="H64" s="161">
        <f t="shared" si="35"/>
        <v>-2.3244893167410189E-2</v>
      </c>
      <c r="I64" s="161"/>
      <c r="J64" s="110">
        <v>-275161.79727829318</v>
      </c>
      <c r="K64" s="110">
        <v>-394688.66546544712</v>
      </c>
      <c r="L64" s="160">
        <f t="shared" si="36"/>
        <v>-119526.86818715394</v>
      </c>
      <c r="M64" s="161">
        <f t="shared" si="37"/>
        <v>0.43438758348516981</v>
      </c>
      <c r="N64" s="161"/>
      <c r="O64" s="110">
        <v>2239859.6049235193</v>
      </c>
      <c r="P64" s="296">
        <v>2136402.2770266682</v>
      </c>
      <c r="Q64" s="160">
        <f t="shared" si="38"/>
        <v>-103457.32789685111</v>
      </c>
      <c r="R64" s="161">
        <f t="shared" si="39"/>
        <v>-4.6189202068485757E-2</v>
      </c>
      <c r="S64" s="161"/>
      <c r="T64" s="110">
        <v>744884.6576428432</v>
      </c>
      <c r="U64" s="110">
        <v>792085.32181878027</v>
      </c>
      <c r="V64" s="160">
        <f t="shared" si="40"/>
        <v>47200.664175937069</v>
      </c>
      <c r="W64" s="161">
        <f t="shared" si="41"/>
        <v>6.3366406720339261E-2</v>
      </c>
      <c r="X64" s="162"/>
      <c r="Y64" s="86">
        <v>2709582.4652880691</v>
      </c>
      <c r="Z64" s="86">
        <v>2533798.9333800012</v>
      </c>
      <c r="AA64" s="160">
        <f t="shared" si="42"/>
        <v>-175783.53190806787</v>
      </c>
      <c r="AB64" s="161">
        <f t="shared" si="43"/>
        <v>-6.4874767297174493E-2</v>
      </c>
      <c r="AC64" s="161"/>
      <c r="AD64" s="209">
        <v>123803</v>
      </c>
      <c r="AE64" s="209">
        <v>123803</v>
      </c>
      <c r="AF64" s="297">
        <f t="shared" si="44"/>
        <v>0</v>
      </c>
      <c r="AG64" s="208">
        <f t="shared" si="45"/>
        <v>0</v>
      </c>
      <c r="AH64" s="161"/>
      <c r="AI64" s="296">
        <f t="shared" si="46"/>
        <v>2833385.4652880691</v>
      </c>
      <c r="AJ64" s="296">
        <f t="shared" si="47"/>
        <v>2657601.9333800012</v>
      </c>
      <c r="AK64" s="160">
        <f t="shared" si="48"/>
        <v>-175783.53190806787</v>
      </c>
      <c r="AL64" s="161">
        <f t="shared" si="49"/>
        <v>-6.2040105048042249E-2</v>
      </c>
      <c r="AN64" s="110">
        <f t="shared" si="50"/>
        <v>-64.607137186732373</v>
      </c>
      <c r="AO64" s="110">
        <f t="shared" si="51"/>
        <v>-94.87708304457864</v>
      </c>
      <c r="AP64" s="160">
        <f t="shared" si="52"/>
        <v>-30.269945857846267</v>
      </c>
      <c r="AQ64" s="161">
        <f t="shared" si="53"/>
        <v>0.46852324953445634</v>
      </c>
      <c r="AR64" s="298"/>
      <c r="AS64" s="110">
        <v>525.91209319641212</v>
      </c>
      <c r="AT64" s="110">
        <f t="shared" si="54"/>
        <v>513.55823966987214</v>
      </c>
      <c r="AU64" s="110">
        <f t="shared" si="55"/>
        <v>-12.353853526539979</v>
      </c>
      <c r="AV64" s="185">
        <f t="shared" si="56"/>
        <v>-2.3490339329250206E-2</v>
      </c>
      <c r="AW64" s="298"/>
      <c r="AX64" s="110">
        <v>174.89660897930105</v>
      </c>
      <c r="AY64" s="110">
        <f t="shared" si="57"/>
        <v>190.40512543720681</v>
      </c>
      <c r="AZ64" s="160">
        <f t="shared" si="58"/>
        <v>15.508516457905756</v>
      </c>
      <c r="BA64" s="161">
        <f t="shared" si="59"/>
        <v>8.8672482264885902E-2</v>
      </c>
      <c r="BB64" s="298"/>
      <c r="BC64" s="110">
        <f t="shared" si="60"/>
        <v>636.20156498898075</v>
      </c>
      <c r="BD64" s="110">
        <f t="shared" si="61"/>
        <v>609.08628206250035</v>
      </c>
      <c r="BE64" s="160">
        <f t="shared" si="62"/>
        <v>-27.115282926480404</v>
      </c>
      <c r="BF64" s="161">
        <f t="shared" si="63"/>
        <v>-4.2620585076602338E-2</v>
      </c>
      <c r="BG64" s="299"/>
      <c r="BH64" s="110">
        <v>29.068560694998826</v>
      </c>
      <c r="BI64" s="110">
        <v>29.068560694998826</v>
      </c>
      <c r="BJ64" s="160">
        <f t="shared" si="64"/>
        <v>0</v>
      </c>
      <c r="BK64" s="161">
        <f t="shared" si="65"/>
        <v>0</v>
      </c>
      <c r="BL64" s="161"/>
      <c r="BM64" s="110">
        <f t="shared" si="66"/>
        <v>665.27012568397959</v>
      </c>
      <c r="BN64" s="110">
        <f t="shared" si="67"/>
        <v>638.84661860096185</v>
      </c>
      <c r="BO64" s="273">
        <f t="shared" si="68"/>
        <v>-26.423507083017739</v>
      </c>
      <c r="BP64" s="161">
        <f t="shared" si="69"/>
        <v>-3.9718463317214375E-2</v>
      </c>
    </row>
    <row r="65" spans="1:68">
      <c r="A65" s="84">
        <v>177</v>
      </c>
      <c r="B65" s="94">
        <v>6</v>
      </c>
      <c r="C65" s="94">
        <v>6</v>
      </c>
      <c r="D65" s="85" t="s">
        <v>78</v>
      </c>
      <c r="E65" s="87">
        <v>1708</v>
      </c>
      <c r="F65" s="110">
        <v>1668</v>
      </c>
      <c r="G65" s="160">
        <f t="shared" si="34"/>
        <v>-40</v>
      </c>
      <c r="H65" s="161">
        <f t="shared" si="35"/>
        <v>-2.3419203747072601E-2</v>
      </c>
      <c r="I65" s="161"/>
      <c r="J65" s="110">
        <v>1140242.6500048246</v>
      </c>
      <c r="K65" s="110">
        <v>922678.19941705628</v>
      </c>
      <c r="L65" s="160">
        <f t="shared" si="36"/>
        <v>-217564.45058776834</v>
      </c>
      <c r="M65" s="161">
        <f t="shared" si="37"/>
        <v>-0.19080539619075623</v>
      </c>
      <c r="N65" s="161"/>
      <c r="O65" s="110">
        <v>301354.5710537156</v>
      </c>
      <c r="P65" s="296">
        <v>-19391.55675552454</v>
      </c>
      <c r="Q65" s="160">
        <f t="shared" si="38"/>
        <v>-320746.12780924013</v>
      </c>
      <c r="R65" s="161">
        <f t="shared" si="39"/>
        <v>-1.0643479761654853</v>
      </c>
      <c r="S65" s="161"/>
      <c r="T65" s="110">
        <v>276274.95283426438</v>
      </c>
      <c r="U65" s="110">
        <v>292306.01787096821</v>
      </c>
      <c r="V65" s="160">
        <f t="shared" si="40"/>
        <v>16031.065036703832</v>
      </c>
      <c r="W65" s="161">
        <f t="shared" si="41"/>
        <v>5.802576336451596E-2</v>
      </c>
      <c r="X65" s="162"/>
      <c r="Y65" s="86">
        <v>1717872.1738928047</v>
      </c>
      <c r="Z65" s="86">
        <v>1195592.6605324999</v>
      </c>
      <c r="AA65" s="160">
        <f t="shared" si="42"/>
        <v>-522279.51336030476</v>
      </c>
      <c r="AB65" s="161">
        <f t="shared" si="43"/>
        <v>-0.30402699414868983</v>
      </c>
      <c r="AC65" s="161"/>
      <c r="AD65" s="209">
        <v>-490119</v>
      </c>
      <c r="AE65" s="209">
        <v>-490119</v>
      </c>
      <c r="AF65" s="297">
        <f t="shared" si="44"/>
        <v>0</v>
      </c>
      <c r="AG65" s="208">
        <f t="shared" si="45"/>
        <v>0</v>
      </c>
      <c r="AH65" s="161"/>
      <c r="AI65" s="296">
        <f t="shared" si="46"/>
        <v>1227753.1738928047</v>
      </c>
      <c r="AJ65" s="296">
        <f t="shared" si="47"/>
        <v>705473.6605324999</v>
      </c>
      <c r="AK65" s="160">
        <f t="shared" si="48"/>
        <v>-522279.51336030476</v>
      </c>
      <c r="AL65" s="161">
        <f t="shared" si="49"/>
        <v>-0.42539455361726075</v>
      </c>
      <c r="AN65" s="110">
        <f t="shared" si="50"/>
        <v>667.58937353912449</v>
      </c>
      <c r="AO65" s="110">
        <f t="shared" si="51"/>
        <v>553.16438813972195</v>
      </c>
      <c r="AP65" s="160">
        <f t="shared" si="52"/>
        <v>-114.42498539940254</v>
      </c>
      <c r="AQ65" s="161">
        <f t="shared" si="53"/>
        <v>-0.1714002498164339</v>
      </c>
      <c r="AR65" s="298"/>
      <c r="AS65" s="110">
        <v>176.4371024904658</v>
      </c>
      <c r="AT65" s="110">
        <f t="shared" si="54"/>
        <v>-11.625633546477541</v>
      </c>
      <c r="AU65" s="110">
        <f t="shared" si="55"/>
        <v>-188.06273603694333</v>
      </c>
      <c r="AV65" s="185">
        <f t="shared" si="56"/>
        <v>-1.0658910930999093</v>
      </c>
      <c r="AW65" s="298"/>
      <c r="AX65" s="110">
        <v>161.75348526596275</v>
      </c>
      <c r="AY65" s="110">
        <f t="shared" si="57"/>
        <v>175.2434159897891</v>
      </c>
      <c r="AZ65" s="160">
        <f t="shared" si="58"/>
        <v>13.489930723826348</v>
      </c>
      <c r="BA65" s="161">
        <f t="shared" si="59"/>
        <v>8.3398083828892855E-2</v>
      </c>
      <c r="BB65" s="298"/>
      <c r="BC65" s="110">
        <f t="shared" si="60"/>
        <v>1005.7799612955531</v>
      </c>
      <c r="BD65" s="110">
        <f t="shared" si="61"/>
        <v>716.78217058303346</v>
      </c>
      <c r="BE65" s="160">
        <f t="shared" si="62"/>
        <v>-288.99779071251965</v>
      </c>
      <c r="BF65" s="161">
        <f t="shared" si="63"/>
        <v>-0.28733699400837071</v>
      </c>
      <c r="BG65" s="299"/>
      <c r="BH65" s="110">
        <v>-286.95491803278691</v>
      </c>
      <c r="BI65" s="110">
        <v>-286.95491803278691</v>
      </c>
      <c r="BJ65" s="160">
        <f t="shared" si="64"/>
        <v>0</v>
      </c>
      <c r="BK65" s="161">
        <f t="shared" si="65"/>
        <v>0</v>
      </c>
      <c r="BL65" s="161"/>
      <c r="BM65" s="110">
        <f t="shared" si="66"/>
        <v>718.82504326276614</v>
      </c>
      <c r="BN65" s="110">
        <f t="shared" si="67"/>
        <v>422.94583964778172</v>
      </c>
      <c r="BO65" s="273">
        <f t="shared" si="68"/>
        <v>-295.87920361498442</v>
      </c>
      <c r="BP65" s="161">
        <f t="shared" si="69"/>
        <v>-0.41161504650976094</v>
      </c>
    </row>
    <row r="66" spans="1:68">
      <c r="A66" s="84">
        <v>178</v>
      </c>
      <c r="B66" s="94">
        <v>10</v>
      </c>
      <c r="C66" s="94">
        <v>10</v>
      </c>
      <c r="D66" s="85" t="s">
        <v>79</v>
      </c>
      <c r="E66" s="87">
        <v>5734</v>
      </c>
      <c r="F66" s="110">
        <v>5674</v>
      </c>
      <c r="G66" s="160">
        <f t="shared" si="34"/>
        <v>-60</v>
      </c>
      <c r="H66" s="161">
        <f t="shared" si="35"/>
        <v>-1.0463899546564353E-2</v>
      </c>
      <c r="I66" s="161"/>
      <c r="J66" s="110">
        <v>1061852.5967781157</v>
      </c>
      <c r="K66" s="110">
        <v>1135815.1067445439</v>
      </c>
      <c r="L66" s="160">
        <f t="shared" si="36"/>
        <v>73962.509966428159</v>
      </c>
      <c r="M66" s="161">
        <f t="shared" si="37"/>
        <v>6.9654215840170272E-2</v>
      </c>
      <c r="N66" s="161"/>
      <c r="O66" s="110">
        <v>2480279.0207978301</v>
      </c>
      <c r="P66" s="296">
        <v>2514142.2818771331</v>
      </c>
      <c r="Q66" s="160">
        <f t="shared" si="38"/>
        <v>33863.261079302989</v>
      </c>
      <c r="R66" s="161">
        <f t="shared" si="39"/>
        <v>1.3653004680259808E-2</v>
      </c>
      <c r="S66" s="161"/>
      <c r="T66" s="110">
        <v>949992.963158331</v>
      </c>
      <c r="U66" s="110">
        <v>1011690.8258793262</v>
      </c>
      <c r="V66" s="160">
        <f t="shared" si="40"/>
        <v>61697.86272099521</v>
      </c>
      <c r="W66" s="161">
        <f t="shared" si="41"/>
        <v>6.4945599718839508E-2</v>
      </c>
      <c r="X66" s="162"/>
      <c r="Y66" s="86">
        <v>4492124.5807342771</v>
      </c>
      <c r="Z66" s="86">
        <v>4661648.2145010028</v>
      </c>
      <c r="AA66" s="160">
        <f t="shared" si="42"/>
        <v>169523.63376672566</v>
      </c>
      <c r="AB66" s="161">
        <f t="shared" si="43"/>
        <v>3.7737963567122515E-2</v>
      </c>
      <c r="AC66" s="161"/>
      <c r="AD66" s="209">
        <v>-558427</v>
      </c>
      <c r="AE66" s="209">
        <v>-558427</v>
      </c>
      <c r="AF66" s="297">
        <f t="shared" si="44"/>
        <v>0</v>
      </c>
      <c r="AG66" s="208">
        <f t="shared" si="45"/>
        <v>0</v>
      </c>
      <c r="AH66" s="161"/>
      <c r="AI66" s="296">
        <f t="shared" si="46"/>
        <v>3933697.5807342771</v>
      </c>
      <c r="AJ66" s="296">
        <f t="shared" si="47"/>
        <v>4103221.2145010028</v>
      </c>
      <c r="AK66" s="160">
        <f t="shared" si="48"/>
        <v>169523.63376672566</v>
      </c>
      <c r="AL66" s="161">
        <f t="shared" si="49"/>
        <v>4.309523807752446E-2</v>
      </c>
      <c r="AN66" s="110">
        <f t="shared" si="50"/>
        <v>185.18531509907842</v>
      </c>
      <c r="AO66" s="110">
        <f t="shared" si="51"/>
        <v>200.17890496026504</v>
      </c>
      <c r="AP66" s="160">
        <f t="shared" si="52"/>
        <v>14.993589861186621</v>
      </c>
      <c r="AQ66" s="161">
        <f t="shared" si="53"/>
        <v>8.0965328450394156E-2</v>
      </c>
      <c r="AR66" s="298"/>
      <c r="AS66" s="110">
        <v>432.55650868465818</v>
      </c>
      <c r="AT66" s="110">
        <f t="shared" si="54"/>
        <v>443.09874548416161</v>
      </c>
      <c r="AU66" s="110">
        <f t="shared" si="55"/>
        <v>10.542236799503428</v>
      </c>
      <c r="AV66" s="185">
        <f t="shared" si="56"/>
        <v>2.4371929650442312E-2</v>
      </c>
      <c r="AW66" s="298"/>
      <c r="AX66" s="110">
        <v>165.67718227386311</v>
      </c>
      <c r="AY66" s="110">
        <f t="shared" si="57"/>
        <v>178.30293018669832</v>
      </c>
      <c r="AZ66" s="160">
        <f t="shared" si="58"/>
        <v>12.625747912835209</v>
      </c>
      <c r="BA66" s="161">
        <f t="shared" si="59"/>
        <v>7.6206920829718985E-2</v>
      </c>
      <c r="BB66" s="298"/>
      <c r="BC66" s="110">
        <f t="shared" si="60"/>
        <v>783.41900605759974</v>
      </c>
      <c r="BD66" s="110">
        <f t="shared" si="61"/>
        <v>821.58058063112492</v>
      </c>
      <c r="BE66" s="160">
        <f t="shared" si="62"/>
        <v>38.161574573525172</v>
      </c>
      <c r="BF66" s="161">
        <f t="shared" si="63"/>
        <v>4.8711576153309968E-2</v>
      </c>
      <c r="BG66" s="299"/>
      <c r="BH66" s="110">
        <v>-97.388733868154873</v>
      </c>
      <c r="BI66" s="110">
        <v>-97.388733868154873</v>
      </c>
      <c r="BJ66" s="160">
        <f t="shared" si="64"/>
        <v>0</v>
      </c>
      <c r="BK66" s="161">
        <f t="shared" si="65"/>
        <v>0</v>
      </c>
      <c r="BL66" s="161"/>
      <c r="BM66" s="110">
        <f t="shared" si="66"/>
        <v>686.03027218944487</v>
      </c>
      <c r="BN66" s="110">
        <f t="shared" si="67"/>
        <v>723.16200467060321</v>
      </c>
      <c r="BO66" s="273">
        <f t="shared" si="68"/>
        <v>37.131732481158338</v>
      </c>
      <c r="BP66" s="161">
        <f t="shared" si="69"/>
        <v>5.4125501434001647E-2</v>
      </c>
    </row>
    <row r="67" spans="1:68">
      <c r="A67" s="84">
        <v>179</v>
      </c>
      <c r="B67" s="94">
        <v>13</v>
      </c>
      <c r="C67" s="94">
        <v>13</v>
      </c>
      <c r="D67" s="85" t="s">
        <v>80</v>
      </c>
      <c r="E67" s="87">
        <v>147746</v>
      </c>
      <c r="F67" s="110">
        <v>149194</v>
      </c>
      <c r="G67" s="160">
        <f t="shared" si="34"/>
        <v>1448</v>
      </c>
      <c r="H67" s="161">
        <f t="shared" si="35"/>
        <v>9.8006037388491066E-3</v>
      </c>
      <c r="I67" s="161"/>
      <c r="J67" s="110">
        <v>23699040.597695038</v>
      </c>
      <c r="K67" s="110">
        <v>27109499.418464102</v>
      </c>
      <c r="L67" s="160">
        <f t="shared" si="36"/>
        <v>3410458.8207690641</v>
      </c>
      <c r="M67" s="161">
        <f t="shared" si="37"/>
        <v>0.14390704158297296</v>
      </c>
      <c r="N67" s="161"/>
      <c r="O67" s="110">
        <v>35385386.731883623</v>
      </c>
      <c r="P67" s="296">
        <v>39195362.280002125</v>
      </c>
      <c r="Q67" s="160">
        <f t="shared" si="38"/>
        <v>3809975.5481185019</v>
      </c>
      <c r="R67" s="161">
        <f t="shared" si="39"/>
        <v>0.10767087490061439</v>
      </c>
      <c r="S67" s="161"/>
      <c r="T67" s="110">
        <v>13105574.157574179</v>
      </c>
      <c r="U67" s="110">
        <v>14002527.501315633</v>
      </c>
      <c r="V67" s="160">
        <f t="shared" si="40"/>
        <v>896953.34374145418</v>
      </c>
      <c r="W67" s="161">
        <f t="shared" si="41"/>
        <v>6.8440598859461105E-2</v>
      </c>
      <c r="X67" s="162"/>
      <c r="Y67" s="86">
        <v>72190001.487152845</v>
      </c>
      <c r="Z67" s="86">
        <v>80307389.199781865</v>
      </c>
      <c r="AA67" s="160">
        <f t="shared" si="42"/>
        <v>8117387.7126290202</v>
      </c>
      <c r="AB67" s="161">
        <f t="shared" si="43"/>
        <v>0.11244476444668886</v>
      </c>
      <c r="AC67" s="161"/>
      <c r="AD67" s="209">
        <v>-23428424</v>
      </c>
      <c r="AE67" s="209">
        <v>-23428424</v>
      </c>
      <c r="AF67" s="297">
        <f t="shared" si="44"/>
        <v>0</v>
      </c>
      <c r="AG67" s="208">
        <f t="shared" si="45"/>
        <v>0</v>
      </c>
      <c r="AH67" s="161"/>
      <c r="AI67" s="296">
        <f t="shared" si="46"/>
        <v>48761577.487152845</v>
      </c>
      <c r="AJ67" s="296">
        <f t="shared" si="47"/>
        <v>56878965.199781865</v>
      </c>
      <c r="AK67" s="160">
        <f t="shared" si="48"/>
        <v>8117387.7126290202</v>
      </c>
      <c r="AL67" s="161">
        <f t="shared" si="49"/>
        <v>0.16647098250190323</v>
      </c>
      <c r="AN67" s="110">
        <f t="shared" si="50"/>
        <v>160.40394053101295</v>
      </c>
      <c r="AO67" s="110">
        <f t="shared" si="51"/>
        <v>181.70636499097887</v>
      </c>
      <c r="AP67" s="160">
        <f t="shared" si="52"/>
        <v>21.30242445996592</v>
      </c>
      <c r="AQ67" s="161">
        <f t="shared" si="53"/>
        <v>0.13280486993925969</v>
      </c>
      <c r="AR67" s="298"/>
      <c r="AS67" s="110">
        <v>239.50148722729293</v>
      </c>
      <c r="AT67" s="110">
        <f t="shared" si="54"/>
        <v>262.7140654450053</v>
      </c>
      <c r="AU67" s="110">
        <f t="shared" si="55"/>
        <v>23.212578217712377</v>
      </c>
      <c r="AV67" s="185">
        <f t="shared" si="56"/>
        <v>9.6920392797740992E-2</v>
      </c>
      <c r="AW67" s="298"/>
      <c r="AX67" s="110">
        <v>88.703410972711126</v>
      </c>
      <c r="AY67" s="110">
        <f t="shared" si="57"/>
        <v>93.854494827644757</v>
      </c>
      <c r="AZ67" s="160">
        <f t="shared" si="58"/>
        <v>5.1510838549336313</v>
      </c>
      <c r="BA67" s="161">
        <f t="shared" si="59"/>
        <v>5.8070865578307013E-2</v>
      </c>
      <c r="BB67" s="298"/>
      <c r="BC67" s="110">
        <f t="shared" si="60"/>
        <v>488.60883873101704</v>
      </c>
      <c r="BD67" s="110">
        <f t="shared" si="61"/>
        <v>538.27492526362903</v>
      </c>
      <c r="BE67" s="160">
        <f t="shared" si="62"/>
        <v>49.666086532611985</v>
      </c>
      <c r="BF67" s="161">
        <f t="shared" si="63"/>
        <v>0.10164794943456508</v>
      </c>
      <c r="BG67" s="299"/>
      <c r="BH67" s="110">
        <v>-158.57230652606501</v>
      </c>
      <c r="BI67" s="110">
        <v>-158.57230652606501</v>
      </c>
      <c r="BJ67" s="160">
        <f t="shared" si="64"/>
        <v>0</v>
      </c>
      <c r="BK67" s="161">
        <f t="shared" si="65"/>
        <v>0</v>
      </c>
      <c r="BL67" s="161"/>
      <c r="BM67" s="110">
        <f t="shared" si="66"/>
        <v>330.03653220495204</v>
      </c>
      <c r="BN67" s="110">
        <f t="shared" si="67"/>
        <v>381.24163974276354</v>
      </c>
      <c r="BO67" s="273">
        <f t="shared" si="68"/>
        <v>51.2051075378115</v>
      </c>
      <c r="BP67" s="161">
        <f t="shared" si="69"/>
        <v>0.15514981688758392</v>
      </c>
    </row>
    <row r="68" spans="1:68">
      <c r="A68" s="84">
        <v>181</v>
      </c>
      <c r="B68" s="94">
        <v>4</v>
      </c>
      <c r="C68" s="94">
        <v>4</v>
      </c>
      <c r="D68" s="85" t="s">
        <v>81</v>
      </c>
      <c r="E68" s="87">
        <v>1682</v>
      </c>
      <c r="F68" s="110">
        <v>1658</v>
      </c>
      <c r="G68" s="160">
        <f t="shared" si="34"/>
        <v>-24</v>
      </c>
      <c r="H68" s="161">
        <f t="shared" si="35"/>
        <v>-1.4268727705112961E-2</v>
      </c>
      <c r="I68" s="161"/>
      <c r="J68" s="110">
        <v>1120241.5392492306</v>
      </c>
      <c r="K68" s="110">
        <v>1065277.4778965677</v>
      </c>
      <c r="L68" s="160">
        <f t="shared" si="36"/>
        <v>-54964.061352662975</v>
      </c>
      <c r="M68" s="161">
        <f t="shared" si="37"/>
        <v>-4.9064473532644648E-2</v>
      </c>
      <c r="N68" s="161"/>
      <c r="O68" s="110">
        <v>952975.62416897062</v>
      </c>
      <c r="P68" s="296">
        <v>983738.32671524037</v>
      </c>
      <c r="Q68" s="160">
        <f t="shared" si="38"/>
        <v>30762.702546269749</v>
      </c>
      <c r="R68" s="161">
        <f t="shared" si="39"/>
        <v>3.2280681442503782E-2</v>
      </c>
      <c r="S68" s="161"/>
      <c r="T68" s="110">
        <v>286196.96614369191</v>
      </c>
      <c r="U68" s="110">
        <v>306352.09675682121</v>
      </c>
      <c r="V68" s="160">
        <f t="shared" si="40"/>
        <v>20155.130613129295</v>
      </c>
      <c r="W68" s="161">
        <f t="shared" si="41"/>
        <v>7.0423984169734138E-2</v>
      </c>
      <c r="X68" s="162"/>
      <c r="Y68" s="86">
        <v>2359414.1295618936</v>
      </c>
      <c r="Z68" s="86">
        <v>2355367.9013686292</v>
      </c>
      <c r="AA68" s="160">
        <f t="shared" si="42"/>
        <v>-4046.2281932644546</v>
      </c>
      <c r="AB68" s="161">
        <f t="shared" si="43"/>
        <v>-1.7149292032152812E-3</v>
      </c>
      <c r="AC68" s="161"/>
      <c r="AD68" s="209">
        <v>-387180</v>
      </c>
      <c r="AE68" s="209">
        <v>-387180</v>
      </c>
      <c r="AF68" s="297">
        <f t="shared" si="44"/>
        <v>0</v>
      </c>
      <c r="AG68" s="208">
        <f t="shared" si="45"/>
        <v>0</v>
      </c>
      <c r="AH68" s="161"/>
      <c r="AI68" s="296">
        <f t="shared" si="46"/>
        <v>1972234.1295618936</v>
      </c>
      <c r="AJ68" s="296">
        <f t="shared" si="47"/>
        <v>1968187.9013686292</v>
      </c>
      <c r="AK68" s="160">
        <f t="shared" si="48"/>
        <v>-4046.2281932644546</v>
      </c>
      <c r="AL68" s="161">
        <f t="shared" si="49"/>
        <v>-2.0515962748110803E-3</v>
      </c>
      <c r="AN68" s="110">
        <f t="shared" si="50"/>
        <v>666.01756197932855</v>
      </c>
      <c r="AO68" s="110">
        <f t="shared" si="51"/>
        <v>642.50752587247746</v>
      </c>
      <c r="AP68" s="160">
        <f t="shared" si="52"/>
        <v>-23.510036106851089</v>
      </c>
      <c r="AQ68" s="161">
        <f t="shared" si="53"/>
        <v>-3.5299423692345185E-2</v>
      </c>
      <c r="AR68" s="298"/>
      <c r="AS68" s="110">
        <v>566.57290378654614</v>
      </c>
      <c r="AT68" s="110">
        <f t="shared" si="54"/>
        <v>593.32830320581445</v>
      </c>
      <c r="AU68" s="110">
        <f t="shared" si="55"/>
        <v>26.755399419268315</v>
      </c>
      <c r="AV68" s="185">
        <f t="shared" si="56"/>
        <v>4.7223224479065969E-2</v>
      </c>
      <c r="AW68" s="298"/>
      <c r="AX68" s="110">
        <v>170.1527741639072</v>
      </c>
      <c r="AY68" s="110">
        <f t="shared" si="57"/>
        <v>184.7720728328234</v>
      </c>
      <c r="AZ68" s="160">
        <f t="shared" si="58"/>
        <v>14.619298668916201</v>
      </c>
      <c r="BA68" s="161">
        <f t="shared" si="59"/>
        <v>8.5918661865797816E-2</v>
      </c>
      <c r="BB68" s="298"/>
      <c r="BC68" s="110">
        <f t="shared" si="60"/>
        <v>1402.7432399297822</v>
      </c>
      <c r="BD68" s="110">
        <f t="shared" si="61"/>
        <v>1420.6079019111153</v>
      </c>
      <c r="BE68" s="160">
        <f t="shared" si="62"/>
        <v>17.864661981333029</v>
      </c>
      <c r="BF68" s="161">
        <f t="shared" si="63"/>
        <v>1.2735518142455842E-2</v>
      </c>
      <c r="BG68" s="299"/>
      <c r="BH68" s="110">
        <v>-230.19024970273483</v>
      </c>
      <c r="BI68" s="110">
        <v>-230.19024970273483</v>
      </c>
      <c r="BJ68" s="160">
        <f t="shared" si="64"/>
        <v>0</v>
      </c>
      <c r="BK68" s="161">
        <f t="shared" si="65"/>
        <v>0</v>
      </c>
      <c r="BL68" s="161"/>
      <c r="BM68" s="110">
        <f t="shared" si="66"/>
        <v>1172.5529902270473</v>
      </c>
      <c r="BN68" s="110">
        <f t="shared" si="67"/>
        <v>1187.0855858676896</v>
      </c>
      <c r="BO68" s="273">
        <f t="shared" si="68"/>
        <v>14.532595640642285</v>
      </c>
      <c r="BP68" s="161">
        <f t="shared" si="69"/>
        <v>1.2393977723623616E-2</v>
      </c>
    </row>
    <row r="69" spans="1:68">
      <c r="A69" s="84">
        <v>182</v>
      </c>
      <c r="B69" s="94">
        <v>13</v>
      </c>
      <c r="C69" s="94">
        <v>13</v>
      </c>
      <c r="D69" s="85" t="s">
        <v>82</v>
      </c>
      <c r="E69" s="87">
        <v>19182</v>
      </c>
      <c r="F69" s="110">
        <v>19116</v>
      </c>
      <c r="G69" s="160">
        <f t="shared" si="34"/>
        <v>-66</v>
      </c>
      <c r="H69" s="161">
        <f t="shared" si="35"/>
        <v>-3.4407256803253052E-3</v>
      </c>
      <c r="I69" s="161"/>
      <c r="J69" s="110">
        <v>486622.24845050648</v>
      </c>
      <c r="K69" s="110">
        <v>295911.00450860895</v>
      </c>
      <c r="L69" s="160">
        <f t="shared" si="36"/>
        <v>-190711.24394189753</v>
      </c>
      <c r="M69" s="161">
        <f t="shared" si="37"/>
        <v>-0.39190818863945642</v>
      </c>
      <c r="N69" s="161"/>
      <c r="O69" s="110">
        <v>3079051.4545352706</v>
      </c>
      <c r="P69" s="296">
        <v>3130660.9204345988</v>
      </c>
      <c r="Q69" s="160">
        <f t="shared" si="38"/>
        <v>51609.465899328236</v>
      </c>
      <c r="R69" s="161">
        <f t="shared" si="39"/>
        <v>1.6761482119212519E-2</v>
      </c>
      <c r="S69" s="161"/>
      <c r="T69" s="110">
        <v>1815407.6422346549</v>
      </c>
      <c r="U69" s="110">
        <v>1966155.178992568</v>
      </c>
      <c r="V69" s="160">
        <f t="shared" si="40"/>
        <v>150747.53675791319</v>
      </c>
      <c r="W69" s="161">
        <f t="shared" si="41"/>
        <v>8.3037844091232466E-2</v>
      </c>
      <c r="X69" s="162"/>
      <c r="Y69" s="86">
        <v>5381081.3452204317</v>
      </c>
      <c r="Z69" s="86">
        <v>5392727.1039357763</v>
      </c>
      <c r="AA69" s="160">
        <f t="shared" si="42"/>
        <v>11645.758715344593</v>
      </c>
      <c r="AB69" s="161">
        <f t="shared" si="43"/>
        <v>2.1642041753724005E-3</v>
      </c>
      <c r="AC69" s="161"/>
      <c r="AD69" s="209">
        <v>-1366107</v>
      </c>
      <c r="AE69" s="209">
        <v>-1366107</v>
      </c>
      <c r="AF69" s="297">
        <f t="shared" si="44"/>
        <v>0</v>
      </c>
      <c r="AG69" s="208">
        <f t="shared" si="45"/>
        <v>0</v>
      </c>
      <c r="AH69" s="161"/>
      <c r="AI69" s="296">
        <f t="shared" si="46"/>
        <v>4014974.3452204317</v>
      </c>
      <c r="AJ69" s="296">
        <f t="shared" si="47"/>
        <v>4026620.1039357763</v>
      </c>
      <c r="AK69" s="160">
        <f t="shared" si="48"/>
        <v>11645.758715344593</v>
      </c>
      <c r="AL69" s="161">
        <f t="shared" si="49"/>
        <v>2.9005811031415727E-3</v>
      </c>
      <c r="AN69" s="110">
        <f t="shared" si="50"/>
        <v>25.368691922140886</v>
      </c>
      <c r="AO69" s="110">
        <f t="shared" si="51"/>
        <v>15.479755414762971</v>
      </c>
      <c r="AP69" s="160">
        <f t="shared" si="52"/>
        <v>-9.888936507377915</v>
      </c>
      <c r="AQ69" s="161">
        <f t="shared" si="53"/>
        <v>-0.38980868772138799</v>
      </c>
      <c r="AR69" s="298"/>
      <c r="AS69" s="110">
        <v>160.51774864640134</v>
      </c>
      <c r="AT69" s="110">
        <f t="shared" si="54"/>
        <v>163.7717577126281</v>
      </c>
      <c r="AU69" s="110">
        <f t="shared" si="55"/>
        <v>3.2540090662267573</v>
      </c>
      <c r="AV69" s="185">
        <f t="shared" si="56"/>
        <v>2.0271958046177773E-2</v>
      </c>
      <c r="AW69" s="298"/>
      <c r="AX69" s="110">
        <v>94.641207498418041</v>
      </c>
      <c r="AY69" s="110">
        <f t="shared" si="57"/>
        <v>102.85390139111571</v>
      </c>
      <c r="AZ69" s="160">
        <f t="shared" si="58"/>
        <v>8.212693892697672</v>
      </c>
      <c r="BA69" s="161">
        <f t="shared" si="59"/>
        <v>8.6777146126701205E-2</v>
      </c>
      <c r="BB69" s="298"/>
      <c r="BC69" s="110">
        <f t="shared" si="60"/>
        <v>280.52764806696024</v>
      </c>
      <c r="BD69" s="110">
        <f t="shared" si="61"/>
        <v>282.10541451850679</v>
      </c>
      <c r="BE69" s="160">
        <f t="shared" si="62"/>
        <v>1.5777664515465517</v>
      </c>
      <c r="BF69" s="161">
        <f t="shared" si="63"/>
        <v>5.6242814653689622E-3</v>
      </c>
      <c r="BG69" s="299"/>
      <c r="BH69" s="110">
        <v>-71.218173287456992</v>
      </c>
      <c r="BI69" s="110">
        <v>-71.218173287456992</v>
      </c>
      <c r="BJ69" s="160">
        <f t="shared" si="64"/>
        <v>0</v>
      </c>
      <c r="BK69" s="161">
        <f t="shared" si="65"/>
        <v>0</v>
      </c>
      <c r="BL69" s="161"/>
      <c r="BM69" s="110">
        <f t="shared" si="66"/>
        <v>209.30947477950326</v>
      </c>
      <c r="BN69" s="110">
        <f t="shared" si="67"/>
        <v>210.64135299936055</v>
      </c>
      <c r="BO69" s="273">
        <f t="shared" si="68"/>
        <v>1.3318782198572876</v>
      </c>
      <c r="BP69" s="161">
        <f t="shared" si="69"/>
        <v>6.3632008119095069E-3</v>
      </c>
    </row>
    <row r="70" spans="1:68">
      <c r="A70" s="84">
        <v>186</v>
      </c>
      <c r="B70" s="94">
        <v>1</v>
      </c>
      <c r="C70" s="95">
        <v>35</v>
      </c>
      <c r="D70" s="85" t="s">
        <v>83</v>
      </c>
      <c r="E70" s="87">
        <v>46490</v>
      </c>
      <c r="F70" s="110">
        <v>46871</v>
      </c>
      <c r="G70" s="160">
        <f t="shared" si="34"/>
        <v>381</v>
      </c>
      <c r="H70" s="161">
        <f t="shared" si="35"/>
        <v>8.1953108195310827E-3</v>
      </c>
      <c r="I70" s="161"/>
      <c r="J70" s="110">
        <v>13836969.543695511</v>
      </c>
      <c r="K70" s="110">
        <v>15454399.823017387</v>
      </c>
      <c r="L70" s="160">
        <f t="shared" si="36"/>
        <v>1617430.2793218754</v>
      </c>
      <c r="M70" s="161">
        <f t="shared" si="37"/>
        <v>0.1168919447436971</v>
      </c>
      <c r="N70" s="161"/>
      <c r="O70" s="110">
        <v>149676.58656306693</v>
      </c>
      <c r="P70" s="296">
        <v>223293.37083199364</v>
      </c>
      <c r="Q70" s="160">
        <f t="shared" si="38"/>
        <v>73616.784268926713</v>
      </c>
      <c r="R70" s="161">
        <f t="shared" si="39"/>
        <v>0.49183901075875974</v>
      </c>
      <c r="S70" s="161"/>
      <c r="T70" s="110">
        <v>2583696.3407452931</v>
      </c>
      <c r="U70" s="110">
        <v>2694186.5074818018</v>
      </c>
      <c r="V70" s="160">
        <f t="shared" si="40"/>
        <v>110490.16673650872</v>
      </c>
      <c r="W70" s="161">
        <f t="shared" si="41"/>
        <v>4.2764377916267332E-2</v>
      </c>
      <c r="X70" s="162"/>
      <c r="Y70" s="86">
        <v>16570342.471003871</v>
      </c>
      <c r="Z70" s="86">
        <v>18371879.701331183</v>
      </c>
      <c r="AA70" s="160">
        <f t="shared" si="42"/>
        <v>1801537.2303273119</v>
      </c>
      <c r="AB70" s="161">
        <f t="shared" si="43"/>
        <v>0.10872057916001361</v>
      </c>
      <c r="AC70" s="161"/>
      <c r="AD70" s="209">
        <v>2290989</v>
      </c>
      <c r="AE70" s="209">
        <v>2290989</v>
      </c>
      <c r="AF70" s="297">
        <f t="shared" si="44"/>
        <v>0</v>
      </c>
      <c r="AG70" s="208">
        <f t="shared" si="45"/>
        <v>0</v>
      </c>
      <c r="AH70" s="161"/>
      <c r="AI70" s="296">
        <f t="shared" si="46"/>
        <v>18861331.471003871</v>
      </c>
      <c r="AJ70" s="296">
        <f t="shared" si="47"/>
        <v>20662868.701331183</v>
      </c>
      <c r="AK70" s="160">
        <f t="shared" si="48"/>
        <v>1801537.2303273119</v>
      </c>
      <c r="AL70" s="161">
        <f t="shared" si="49"/>
        <v>9.5514849155632131E-2</v>
      </c>
      <c r="AN70" s="110">
        <f t="shared" si="50"/>
        <v>297.63324464821494</v>
      </c>
      <c r="AO70" s="110">
        <f t="shared" si="51"/>
        <v>329.72199916829993</v>
      </c>
      <c r="AP70" s="160">
        <f t="shared" si="52"/>
        <v>32.08875452008499</v>
      </c>
      <c r="AQ70" s="161">
        <f t="shared" si="53"/>
        <v>0.10781307228637049</v>
      </c>
      <c r="AR70" s="298"/>
      <c r="AS70" s="110">
        <v>3.2195436989259396</v>
      </c>
      <c r="AT70" s="110">
        <f t="shared" si="54"/>
        <v>4.7639984389493213</v>
      </c>
      <c r="AU70" s="110">
        <f t="shared" si="55"/>
        <v>1.5444547400233817</v>
      </c>
      <c r="AV70" s="185">
        <f t="shared" si="56"/>
        <v>0.47971230846738366</v>
      </c>
      <c r="AW70" s="298"/>
      <c r="AX70" s="110">
        <v>55.575313846962636</v>
      </c>
      <c r="AY70" s="110">
        <f t="shared" si="57"/>
        <v>57.480883861701301</v>
      </c>
      <c r="AZ70" s="160">
        <f t="shared" si="58"/>
        <v>1.9055700147386645</v>
      </c>
      <c r="BA70" s="161">
        <f t="shared" si="59"/>
        <v>3.4288065740591581E-2</v>
      </c>
      <c r="BB70" s="298"/>
      <c r="BC70" s="110">
        <f t="shared" si="60"/>
        <v>356.42810219410347</v>
      </c>
      <c r="BD70" s="110">
        <f t="shared" si="61"/>
        <v>391.96688146895059</v>
      </c>
      <c r="BE70" s="160">
        <f t="shared" si="62"/>
        <v>35.538779274847116</v>
      </c>
      <c r="BF70" s="161">
        <f t="shared" si="63"/>
        <v>9.9708129230207054E-2</v>
      </c>
      <c r="BG70" s="299"/>
      <c r="BH70" s="110">
        <v>49.279178317917832</v>
      </c>
      <c r="BI70" s="110">
        <v>49.279178317917832</v>
      </c>
      <c r="BJ70" s="160">
        <f t="shared" si="64"/>
        <v>0</v>
      </c>
      <c r="BK70" s="161">
        <f t="shared" si="65"/>
        <v>0</v>
      </c>
      <c r="BL70" s="161"/>
      <c r="BM70" s="110">
        <f t="shared" si="66"/>
        <v>405.70728051202133</v>
      </c>
      <c r="BN70" s="110">
        <f t="shared" si="67"/>
        <v>440.84548444307103</v>
      </c>
      <c r="BO70" s="273">
        <f t="shared" si="68"/>
        <v>35.138203931049702</v>
      </c>
      <c r="BP70" s="161">
        <f t="shared" si="69"/>
        <v>8.6609744559436222E-2</v>
      </c>
    </row>
    <row r="71" spans="1:68">
      <c r="A71" s="84">
        <v>202</v>
      </c>
      <c r="B71" s="94">
        <v>2</v>
      </c>
      <c r="C71" s="94">
        <v>2</v>
      </c>
      <c r="D71" s="85" t="s">
        <v>84</v>
      </c>
      <c r="E71" s="87">
        <v>36339</v>
      </c>
      <c r="F71" s="110">
        <v>36551</v>
      </c>
      <c r="G71" s="160">
        <f t="shared" si="34"/>
        <v>212</v>
      </c>
      <c r="H71" s="161">
        <f t="shared" si="35"/>
        <v>5.8339525028206609E-3</v>
      </c>
      <c r="I71" s="161"/>
      <c r="J71" s="110">
        <v>29286129.328174546</v>
      </c>
      <c r="K71" s="110">
        <v>28983793.264728244</v>
      </c>
      <c r="L71" s="160">
        <f t="shared" si="36"/>
        <v>-302336.06344630197</v>
      </c>
      <c r="M71" s="161">
        <f t="shared" si="37"/>
        <v>-1.0323524152283291E-2</v>
      </c>
      <c r="N71" s="161"/>
      <c r="O71" s="110">
        <v>11574.649326649977</v>
      </c>
      <c r="P71" s="296">
        <v>905654.38784712844</v>
      </c>
      <c r="Q71" s="160">
        <f t="shared" si="38"/>
        <v>894079.73852047848</v>
      </c>
      <c r="R71" s="161">
        <f t="shared" si="39"/>
        <v>77.244650208271139</v>
      </c>
      <c r="S71" s="161"/>
      <c r="T71" s="110">
        <v>1304111.674893165</v>
      </c>
      <c r="U71" s="110">
        <v>1389259.1029336911</v>
      </c>
      <c r="V71" s="160">
        <f t="shared" si="40"/>
        <v>85147.428040526109</v>
      </c>
      <c r="W71" s="161">
        <f t="shared" si="41"/>
        <v>6.5291515810945819E-2</v>
      </c>
      <c r="X71" s="162"/>
      <c r="Y71" s="86">
        <v>30601815.652394358</v>
      </c>
      <c r="Z71" s="86">
        <v>31278706.755509064</v>
      </c>
      <c r="AA71" s="160">
        <f t="shared" si="42"/>
        <v>676891.10311470553</v>
      </c>
      <c r="AB71" s="161">
        <f t="shared" si="43"/>
        <v>2.2119311834418686E-2</v>
      </c>
      <c r="AC71" s="161"/>
      <c r="AD71" s="209">
        <v>-3858928</v>
      </c>
      <c r="AE71" s="209">
        <v>-3858928</v>
      </c>
      <c r="AF71" s="297">
        <f t="shared" si="44"/>
        <v>0</v>
      </c>
      <c r="AG71" s="208">
        <f t="shared" si="45"/>
        <v>0</v>
      </c>
      <c r="AH71" s="161"/>
      <c r="AI71" s="296">
        <f t="shared" si="46"/>
        <v>26742887.652394358</v>
      </c>
      <c r="AJ71" s="296">
        <f t="shared" si="47"/>
        <v>27419778.755509064</v>
      </c>
      <c r="AK71" s="160">
        <f t="shared" si="48"/>
        <v>676891.10311470553</v>
      </c>
      <c r="AL71" s="161">
        <f t="shared" si="49"/>
        <v>2.5311070065169337E-2</v>
      </c>
      <c r="AN71" s="110">
        <f t="shared" si="50"/>
        <v>805.9145636416672</v>
      </c>
      <c r="AO71" s="110">
        <f t="shared" si="51"/>
        <v>792.96854435523642</v>
      </c>
      <c r="AP71" s="160">
        <f t="shared" si="52"/>
        <v>-12.946019286430783</v>
      </c>
      <c r="AQ71" s="161">
        <f t="shared" si="53"/>
        <v>-1.6063761433881912E-2</v>
      </c>
      <c r="AR71" s="298"/>
      <c r="AS71" s="110">
        <v>0.31851865287019393</v>
      </c>
      <c r="AT71" s="110">
        <f t="shared" si="54"/>
        <v>24.777827907502626</v>
      </c>
      <c r="AU71" s="110">
        <f t="shared" si="55"/>
        <v>24.459309254632434</v>
      </c>
      <c r="AV71" s="185">
        <f t="shared" si="56"/>
        <v>76.790822246131839</v>
      </c>
      <c r="AW71" s="298"/>
      <c r="AX71" s="110">
        <v>35.88738476273879</v>
      </c>
      <c r="AY71" s="110">
        <f t="shared" si="57"/>
        <v>38.008785065625865</v>
      </c>
      <c r="AZ71" s="160">
        <f t="shared" si="58"/>
        <v>2.1214003028870749</v>
      </c>
      <c r="BA71" s="161">
        <f t="shared" si="59"/>
        <v>5.9112702608792096E-2</v>
      </c>
      <c r="BB71" s="298"/>
      <c r="BC71" s="110">
        <f t="shared" si="60"/>
        <v>842.12046705727619</v>
      </c>
      <c r="BD71" s="110">
        <f t="shared" si="61"/>
        <v>855.75515732836482</v>
      </c>
      <c r="BE71" s="160">
        <f t="shared" si="62"/>
        <v>13.63469027108863</v>
      </c>
      <c r="BF71" s="161">
        <f t="shared" si="63"/>
        <v>1.6190902376157633E-2</v>
      </c>
      <c r="BG71" s="299"/>
      <c r="BH71" s="110">
        <v>-106.19246539530532</v>
      </c>
      <c r="BI71" s="110">
        <v>-106.19246539530532</v>
      </c>
      <c r="BJ71" s="160">
        <f t="shared" si="64"/>
        <v>0</v>
      </c>
      <c r="BK71" s="161">
        <f t="shared" si="65"/>
        <v>0</v>
      </c>
      <c r="BL71" s="161"/>
      <c r="BM71" s="110">
        <f t="shared" si="66"/>
        <v>735.92800166197082</v>
      </c>
      <c r="BN71" s="110">
        <f t="shared" si="67"/>
        <v>750.17862043470939</v>
      </c>
      <c r="BO71" s="273">
        <f t="shared" si="68"/>
        <v>14.250618772738562</v>
      </c>
      <c r="BP71" s="161">
        <f t="shared" si="69"/>
        <v>1.9364148042411641E-2</v>
      </c>
    </row>
    <row r="72" spans="1:68">
      <c r="A72" s="84">
        <v>204</v>
      </c>
      <c r="B72" s="94">
        <v>11</v>
      </c>
      <c r="C72" s="94">
        <v>11</v>
      </c>
      <c r="D72" s="85" t="s">
        <v>85</v>
      </c>
      <c r="E72" s="87">
        <v>2628</v>
      </c>
      <c r="F72" s="110">
        <v>2589</v>
      </c>
      <c r="G72" s="160">
        <f t="shared" si="34"/>
        <v>-39</v>
      </c>
      <c r="H72" s="161">
        <f t="shared" si="35"/>
        <v>-1.4840182648401826E-2</v>
      </c>
      <c r="I72" s="161"/>
      <c r="J72" s="110">
        <v>-1401822.0336444217</v>
      </c>
      <c r="K72" s="110">
        <v>-1262601.7055268215</v>
      </c>
      <c r="L72" s="160">
        <f t="shared" si="36"/>
        <v>139220.32811760018</v>
      </c>
      <c r="M72" s="161">
        <f t="shared" si="37"/>
        <v>-9.9313839257939657E-2</v>
      </c>
      <c r="N72" s="161"/>
      <c r="O72" s="110">
        <v>1169540.0573727668</v>
      </c>
      <c r="P72" s="296">
        <v>1349265.607151181</v>
      </c>
      <c r="Q72" s="160">
        <f t="shared" si="38"/>
        <v>179725.54977841419</v>
      </c>
      <c r="R72" s="161">
        <f t="shared" si="39"/>
        <v>0.15367199151959476</v>
      </c>
      <c r="S72" s="161"/>
      <c r="T72" s="110">
        <v>405004.60705816437</v>
      </c>
      <c r="U72" s="110">
        <v>438520.59004751605</v>
      </c>
      <c r="V72" s="160">
        <f t="shared" si="40"/>
        <v>33515.982989351673</v>
      </c>
      <c r="W72" s="161">
        <f t="shared" si="41"/>
        <v>8.2754572183269773E-2</v>
      </c>
      <c r="X72" s="162"/>
      <c r="Y72" s="86">
        <v>172722.63078650943</v>
      </c>
      <c r="Z72" s="86">
        <v>525184.49167187547</v>
      </c>
      <c r="AA72" s="160">
        <f t="shared" si="42"/>
        <v>352461.86088536604</v>
      </c>
      <c r="AB72" s="161">
        <f t="shared" si="43"/>
        <v>2.0406235088036606</v>
      </c>
      <c r="AC72" s="161"/>
      <c r="AD72" s="209">
        <v>-642976</v>
      </c>
      <c r="AE72" s="209">
        <v>-642976</v>
      </c>
      <c r="AF72" s="297">
        <f t="shared" si="44"/>
        <v>0</v>
      </c>
      <c r="AG72" s="208">
        <f t="shared" si="45"/>
        <v>0</v>
      </c>
      <c r="AH72" s="161"/>
      <c r="AI72" s="296">
        <f t="shared" si="46"/>
        <v>-470253.36921349057</v>
      </c>
      <c r="AJ72" s="296">
        <f t="shared" si="47"/>
        <v>-117791.50832812453</v>
      </c>
      <c r="AK72" s="160">
        <f t="shared" si="48"/>
        <v>352461.86088536604</v>
      </c>
      <c r="AL72" s="161">
        <f t="shared" si="49"/>
        <v>-0.74951480193510678</v>
      </c>
      <c r="AN72" s="110">
        <f t="shared" si="50"/>
        <v>-533.41782102146942</v>
      </c>
      <c r="AO72" s="110">
        <f t="shared" si="51"/>
        <v>-487.67929916061087</v>
      </c>
      <c r="AP72" s="160">
        <f t="shared" si="52"/>
        <v>45.738521860858555</v>
      </c>
      <c r="AQ72" s="161">
        <f t="shared" si="53"/>
        <v>-8.5746145063679141E-2</v>
      </c>
      <c r="AR72" s="298"/>
      <c r="AS72" s="110">
        <v>445.03046323164642</v>
      </c>
      <c r="AT72" s="110">
        <f t="shared" si="54"/>
        <v>521.15318932065702</v>
      </c>
      <c r="AU72" s="110">
        <f t="shared" si="55"/>
        <v>76.122726089010598</v>
      </c>
      <c r="AV72" s="185">
        <f t="shared" si="56"/>
        <v>0.17105059625859217</v>
      </c>
      <c r="AW72" s="298"/>
      <c r="AX72" s="110">
        <v>154.11134210736847</v>
      </c>
      <c r="AY72" s="110">
        <f t="shared" si="57"/>
        <v>169.37836618289535</v>
      </c>
      <c r="AZ72" s="160">
        <f t="shared" si="58"/>
        <v>15.267024075526876</v>
      </c>
      <c r="BA72" s="161">
        <f t="shared" si="59"/>
        <v>9.9064895982090853E-2</v>
      </c>
      <c r="BB72" s="298"/>
      <c r="BC72" s="110">
        <f t="shared" si="60"/>
        <v>65.723984317545444</v>
      </c>
      <c r="BD72" s="110">
        <f t="shared" si="61"/>
        <v>202.85225634294147</v>
      </c>
      <c r="BE72" s="160">
        <f t="shared" si="62"/>
        <v>137.12827202539603</v>
      </c>
      <c r="BF72" s="161">
        <f t="shared" si="63"/>
        <v>2.086426643930483</v>
      </c>
      <c r="BG72" s="299"/>
      <c r="BH72" s="110">
        <v>-244.66362252663623</v>
      </c>
      <c r="BI72" s="110">
        <v>-244.66362252663623</v>
      </c>
      <c r="BJ72" s="160">
        <f t="shared" si="64"/>
        <v>0</v>
      </c>
      <c r="BK72" s="161">
        <f t="shared" si="65"/>
        <v>0</v>
      </c>
      <c r="BL72" s="161"/>
      <c r="BM72" s="110">
        <f t="shared" si="66"/>
        <v>-178.93963820909079</v>
      </c>
      <c r="BN72" s="110">
        <f t="shared" si="67"/>
        <v>-45.496913220596575</v>
      </c>
      <c r="BO72" s="273">
        <f t="shared" si="68"/>
        <v>133.44272498849421</v>
      </c>
      <c r="BP72" s="161">
        <f t="shared" si="69"/>
        <v>-0.74574156024930882</v>
      </c>
    </row>
    <row r="73" spans="1:68">
      <c r="A73" s="84">
        <v>205</v>
      </c>
      <c r="B73" s="94">
        <v>18</v>
      </c>
      <c r="C73" s="94">
        <v>18</v>
      </c>
      <c r="D73" s="85" t="s">
        <v>86</v>
      </c>
      <c r="E73" s="87">
        <v>36513</v>
      </c>
      <c r="F73" s="110">
        <v>36433</v>
      </c>
      <c r="G73" s="160">
        <f t="shared" si="34"/>
        <v>-80</v>
      </c>
      <c r="H73" s="161">
        <f t="shared" si="35"/>
        <v>-2.1910004655875991E-3</v>
      </c>
      <c r="I73" s="161"/>
      <c r="J73" s="110">
        <v>7014771.2325415518</v>
      </c>
      <c r="K73" s="110">
        <v>6546333.4293951169</v>
      </c>
      <c r="L73" s="160">
        <f t="shared" si="36"/>
        <v>-468437.80314643495</v>
      </c>
      <c r="M73" s="161">
        <f t="shared" si="37"/>
        <v>-6.6778771198317932E-2</v>
      </c>
      <c r="N73" s="161"/>
      <c r="O73" s="110">
        <v>12534728.131517362</v>
      </c>
      <c r="P73" s="296">
        <v>11759626.507878726</v>
      </c>
      <c r="Q73" s="160">
        <f t="shared" si="38"/>
        <v>-775101.6236386355</v>
      </c>
      <c r="R73" s="161">
        <f t="shared" si="39"/>
        <v>-6.1836333066508035E-2</v>
      </c>
      <c r="S73" s="161"/>
      <c r="T73" s="110">
        <v>3136093.6663124566</v>
      </c>
      <c r="U73" s="110">
        <v>3394248.0936455284</v>
      </c>
      <c r="V73" s="160">
        <f t="shared" si="40"/>
        <v>258154.42733307183</v>
      </c>
      <c r="W73" s="161">
        <f t="shared" si="41"/>
        <v>8.2317192916186097E-2</v>
      </c>
      <c r="X73" s="162"/>
      <c r="Y73" s="86">
        <v>22685593.030371368</v>
      </c>
      <c r="Z73" s="86">
        <v>21700208.030919373</v>
      </c>
      <c r="AA73" s="160">
        <f t="shared" si="42"/>
        <v>-985384.9994519949</v>
      </c>
      <c r="AB73" s="161">
        <f t="shared" si="43"/>
        <v>-4.3436598643586968E-2</v>
      </c>
      <c r="AC73" s="161"/>
      <c r="AD73" s="209">
        <v>30871096</v>
      </c>
      <c r="AE73" s="209">
        <v>30871096</v>
      </c>
      <c r="AF73" s="297">
        <f t="shared" si="44"/>
        <v>0</v>
      </c>
      <c r="AG73" s="208">
        <f t="shared" si="45"/>
        <v>0</v>
      </c>
      <c r="AH73" s="161"/>
      <c r="AI73" s="296">
        <f t="shared" si="46"/>
        <v>53556689.030371368</v>
      </c>
      <c r="AJ73" s="296">
        <f t="shared" si="47"/>
        <v>52571304.030919373</v>
      </c>
      <c r="AK73" s="160">
        <f t="shared" si="48"/>
        <v>-985384.9994519949</v>
      </c>
      <c r="AL73" s="161">
        <f t="shared" si="49"/>
        <v>-1.8398915565769846E-2</v>
      </c>
      <c r="AN73" s="110">
        <f t="shared" si="50"/>
        <v>192.11708795611295</v>
      </c>
      <c r="AO73" s="110">
        <f t="shared" si="51"/>
        <v>179.68142698638917</v>
      </c>
      <c r="AP73" s="160">
        <f t="shared" si="52"/>
        <v>-12.435660969723784</v>
      </c>
      <c r="AQ73" s="161">
        <f t="shared" si="53"/>
        <v>-6.4729593301791954E-2</v>
      </c>
      <c r="AR73" s="298"/>
      <c r="AS73" s="110">
        <v>343.29493965210645</v>
      </c>
      <c r="AT73" s="110">
        <f t="shared" si="54"/>
        <v>322.77403749015252</v>
      </c>
      <c r="AU73" s="110">
        <f t="shared" si="55"/>
        <v>-20.520902161953927</v>
      </c>
      <c r="AV73" s="185">
        <f t="shared" si="56"/>
        <v>-5.9776302507545606E-2</v>
      </c>
      <c r="AW73" s="298"/>
      <c r="AX73" s="110">
        <v>85.889783537711409</v>
      </c>
      <c r="AY73" s="110">
        <f t="shared" si="57"/>
        <v>93.164112031551852</v>
      </c>
      <c r="AZ73" s="160">
        <f t="shared" si="58"/>
        <v>7.2743284938404429</v>
      </c>
      <c r="BA73" s="161">
        <f t="shared" si="59"/>
        <v>8.469375744376538E-2</v>
      </c>
      <c r="BB73" s="298"/>
      <c r="BC73" s="110">
        <f t="shared" si="60"/>
        <v>621.30181114593074</v>
      </c>
      <c r="BD73" s="110">
        <f t="shared" si="61"/>
        <v>595.61957650809359</v>
      </c>
      <c r="BE73" s="160">
        <f t="shared" si="62"/>
        <v>-25.682234637837155</v>
      </c>
      <c r="BF73" s="161">
        <f t="shared" si="63"/>
        <v>-4.1336165736373394E-2</v>
      </c>
      <c r="BG73" s="299"/>
      <c r="BH73" s="110">
        <v>845.48232136499325</v>
      </c>
      <c r="BI73" s="110">
        <v>845.48232136499325</v>
      </c>
      <c r="BJ73" s="160">
        <f t="shared" si="64"/>
        <v>0</v>
      </c>
      <c r="BK73" s="161">
        <f t="shared" si="65"/>
        <v>0</v>
      </c>
      <c r="BL73" s="161"/>
      <c r="BM73" s="110">
        <f t="shared" si="66"/>
        <v>1466.7841325109241</v>
      </c>
      <c r="BN73" s="110">
        <f t="shared" si="67"/>
        <v>1442.9584176685798</v>
      </c>
      <c r="BO73" s="273">
        <f t="shared" si="68"/>
        <v>-23.825714842344269</v>
      </c>
      <c r="BP73" s="161">
        <f t="shared" si="69"/>
        <v>-1.6243504626381567E-2</v>
      </c>
    </row>
    <row r="74" spans="1:68">
      <c r="A74" s="84">
        <v>208</v>
      </c>
      <c r="B74" s="94">
        <v>17</v>
      </c>
      <c r="C74" s="94">
        <v>17</v>
      </c>
      <c r="D74" s="85" t="s">
        <v>87</v>
      </c>
      <c r="E74" s="87">
        <v>12372</v>
      </c>
      <c r="F74" s="110">
        <v>12271</v>
      </c>
      <c r="G74" s="160">
        <f t="shared" si="34"/>
        <v>-101</v>
      </c>
      <c r="H74" s="161">
        <f t="shared" si="35"/>
        <v>-8.1635952150016164E-3</v>
      </c>
      <c r="I74" s="161"/>
      <c r="J74" s="110">
        <v>7951085.152277601</v>
      </c>
      <c r="K74" s="110">
        <v>7731196.8344697077</v>
      </c>
      <c r="L74" s="160">
        <f t="shared" si="36"/>
        <v>-219888.31780789327</v>
      </c>
      <c r="M74" s="161">
        <f t="shared" si="37"/>
        <v>-2.7655133053744986E-2</v>
      </c>
      <c r="N74" s="161"/>
      <c r="O74" s="110">
        <v>5144655.1889274018</v>
      </c>
      <c r="P74" s="296">
        <v>5245710.7524297796</v>
      </c>
      <c r="Q74" s="160">
        <f t="shared" si="38"/>
        <v>101055.56350237783</v>
      </c>
      <c r="R74" s="161">
        <f t="shared" si="39"/>
        <v>1.9642825377272116E-2</v>
      </c>
      <c r="S74" s="161"/>
      <c r="T74" s="110">
        <v>1647968.6997987493</v>
      </c>
      <c r="U74" s="110">
        <v>1753830.3937640765</v>
      </c>
      <c r="V74" s="160">
        <f t="shared" si="40"/>
        <v>105861.69396532723</v>
      </c>
      <c r="W74" s="161">
        <f t="shared" si="41"/>
        <v>6.4237684840892373E-2</v>
      </c>
      <c r="X74" s="162"/>
      <c r="Y74" s="86">
        <v>14743709.041003752</v>
      </c>
      <c r="Z74" s="86">
        <v>14730737.980663564</v>
      </c>
      <c r="AA74" s="160">
        <f t="shared" si="42"/>
        <v>-12971.060340188444</v>
      </c>
      <c r="AB74" s="161">
        <f t="shared" si="43"/>
        <v>-8.7976914792028298E-4</v>
      </c>
      <c r="AC74" s="161"/>
      <c r="AD74" s="209">
        <v>-212410</v>
      </c>
      <c r="AE74" s="209">
        <v>-212410</v>
      </c>
      <c r="AF74" s="297">
        <f t="shared" si="44"/>
        <v>0</v>
      </c>
      <c r="AG74" s="208">
        <f t="shared" si="45"/>
        <v>0</v>
      </c>
      <c r="AH74" s="161"/>
      <c r="AI74" s="296">
        <f t="shared" si="46"/>
        <v>14531299.041003752</v>
      </c>
      <c r="AJ74" s="296">
        <f t="shared" si="47"/>
        <v>14518327.980663564</v>
      </c>
      <c r="AK74" s="160">
        <f t="shared" si="48"/>
        <v>-12971.060340188444</v>
      </c>
      <c r="AL74" s="161">
        <f t="shared" si="49"/>
        <v>-8.9262909692982716E-4</v>
      </c>
      <c r="AN74" s="110">
        <f t="shared" si="50"/>
        <v>642.66772973469131</v>
      </c>
      <c r="AO74" s="110">
        <f t="shared" si="51"/>
        <v>630.03804371849958</v>
      </c>
      <c r="AP74" s="160">
        <f t="shared" si="52"/>
        <v>-12.629686016191727</v>
      </c>
      <c r="AQ74" s="161">
        <f t="shared" si="53"/>
        <v>-1.9651968555205915E-2</v>
      </c>
      <c r="AR74" s="298"/>
      <c r="AS74" s="110">
        <v>415.83051963525719</v>
      </c>
      <c r="AT74" s="110">
        <f t="shared" si="54"/>
        <v>427.48844857222554</v>
      </c>
      <c r="AU74" s="110">
        <f t="shared" si="55"/>
        <v>11.657928936968347</v>
      </c>
      <c r="AV74" s="185">
        <f t="shared" si="56"/>
        <v>2.803528934623177E-2</v>
      </c>
      <c r="AW74" s="298"/>
      <c r="AX74" s="110">
        <v>133.20147913019312</v>
      </c>
      <c r="AY74" s="110">
        <f t="shared" si="57"/>
        <v>142.92481409535299</v>
      </c>
      <c r="AZ74" s="160">
        <f t="shared" si="58"/>
        <v>9.7233349651598644</v>
      </c>
      <c r="BA74" s="161">
        <f t="shared" si="59"/>
        <v>7.2997199645629549E-2</v>
      </c>
      <c r="BB74" s="298"/>
      <c r="BC74" s="110">
        <f t="shared" si="60"/>
        <v>1191.6997285001416</v>
      </c>
      <c r="BD74" s="110">
        <f t="shared" si="61"/>
        <v>1200.4513063860782</v>
      </c>
      <c r="BE74" s="160">
        <f t="shared" si="62"/>
        <v>8.7515778859365128</v>
      </c>
      <c r="BF74" s="161">
        <f t="shared" si="63"/>
        <v>7.3437776955367264E-3</v>
      </c>
      <c r="BG74" s="299"/>
      <c r="BH74" s="110">
        <v>-17.168606530876172</v>
      </c>
      <c r="BI74" s="110">
        <v>-17.168606530876172</v>
      </c>
      <c r="BJ74" s="160">
        <f t="shared" si="64"/>
        <v>0</v>
      </c>
      <c r="BK74" s="161">
        <f t="shared" si="65"/>
        <v>0</v>
      </c>
      <c r="BL74" s="161"/>
      <c r="BM74" s="110">
        <f t="shared" si="66"/>
        <v>1174.5311219692655</v>
      </c>
      <c r="BN74" s="110">
        <f t="shared" si="67"/>
        <v>1183.1413886939583</v>
      </c>
      <c r="BO74" s="273">
        <f t="shared" si="68"/>
        <v>8.6102667246927922</v>
      </c>
      <c r="BP74" s="161">
        <f t="shared" si="69"/>
        <v>7.3308118990124986E-3</v>
      </c>
    </row>
    <row r="75" spans="1:68">
      <c r="A75" s="84">
        <v>211</v>
      </c>
      <c r="B75" s="94">
        <v>6</v>
      </c>
      <c r="C75" s="94">
        <v>6</v>
      </c>
      <c r="D75" s="85" t="s">
        <v>88</v>
      </c>
      <c r="E75" s="87">
        <v>33473</v>
      </c>
      <c r="F75" s="110">
        <v>33951</v>
      </c>
      <c r="G75" s="160">
        <f t="shared" ref="G75:G138" si="70">F75-E75</f>
        <v>478</v>
      </c>
      <c r="H75" s="161">
        <f t="shared" ref="H75:H138" si="71">G75/E75</f>
        <v>1.4280166104024139E-2</v>
      </c>
      <c r="I75" s="161"/>
      <c r="J75" s="110">
        <v>17226188.712196745</v>
      </c>
      <c r="K75" s="110">
        <v>17250618.047235388</v>
      </c>
      <c r="L75" s="160">
        <f t="shared" ref="L75:L138" si="72">K75-J75</f>
        <v>24429.33503864333</v>
      </c>
      <c r="M75" s="161">
        <f t="shared" ref="M75:M138" si="73">L75/J75</f>
        <v>1.4181509007472155E-3</v>
      </c>
      <c r="N75" s="161"/>
      <c r="O75" s="110">
        <v>5286275.4812672921</v>
      </c>
      <c r="P75" s="296">
        <v>6017763.8794890363</v>
      </c>
      <c r="Q75" s="160">
        <f t="shared" ref="Q75:Q138" si="74">P75-O75</f>
        <v>731488.39822174422</v>
      </c>
      <c r="R75" s="161">
        <f t="shared" ref="R75:R138" si="75">Q75/O75</f>
        <v>0.13837500539158104</v>
      </c>
      <c r="S75" s="161"/>
      <c r="T75" s="110">
        <v>1395414.0121194879</v>
      </c>
      <c r="U75" s="110">
        <v>1530915.6575591215</v>
      </c>
      <c r="V75" s="160">
        <f t="shared" ref="V75:V138" si="76">U75-T75</f>
        <v>135501.64543963363</v>
      </c>
      <c r="W75" s="161">
        <f t="shared" ref="W75:W138" si="77">V75/T75</f>
        <v>9.7104976919230451E-2</v>
      </c>
      <c r="X75" s="162"/>
      <c r="Y75" s="86">
        <v>23907878.20558352</v>
      </c>
      <c r="Z75" s="86">
        <v>24799297.584283549</v>
      </c>
      <c r="AA75" s="160">
        <f t="shared" ref="AA75:AA138" si="78">Z75-Y75</f>
        <v>891419.3787000291</v>
      </c>
      <c r="AB75" s="161">
        <f t="shared" ref="AB75:AB138" si="79">AA75/Y75</f>
        <v>3.7285591428679953E-2</v>
      </c>
      <c r="AC75" s="161"/>
      <c r="AD75" s="209">
        <v>-4087185</v>
      </c>
      <c r="AE75" s="209">
        <v>-4087185</v>
      </c>
      <c r="AF75" s="297">
        <f t="shared" ref="AF75:AF138" si="80">AE75-AD75</f>
        <v>0</v>
      </c>
      <c r="AG75" s="208">
        <f t="shared" ref="AG75:AG138" si="81">AF75/AD75</f>
        <v>0</v>
      </c>
      <c r="AH75" s="161"/>
      <c r="AI75" s="296">
        <f t="shared" ref="AI75:AI138" si="82">SUM(Y75,AD75)</f>
        <v>19820693.20558352</v>
      </c>
      <c r="AJ75" s="296">
        <f t="shared" ref="AJ75:AJ138" si="83">SUM(Z75,AE75)</f>
        <v>20712112.584283549</v>
      </c>
      <c r="AK75" s="160">
        <f t="shared" ref="AK75:AK138" si="84">AJ75-AI75</f>
        <v>891419.3787000291</v>
      </c>
      <c r="AL75" s="161">
        <f t="shared" ref="AL75:AL138" si="85">AK75/AI75</f>
        <v>4.4974177716898156E-2</v>
      </c>
      <c r="AN75" s="110">
        <f t="shared" ref="AN75:AN138" si="86">J75/E75</f>
        <v>514.62936432936237</v>
      </c>
      <c r="AO75" s="110">
        <f t="shared" ref="AO75:AO138" si="87">K75/F75</f>
        <v>508.10338568040379</v>
      </c>
      <c r="AP75" s="160">
        <f t="shared" ref="AP75:AP138" si="88">AO75-AN75</f>
        <v>-6.5259786489585849</v>
      </c>
      <c r="AQ75" s="161">
        <f t="shared" ref="AQ75:AQ138" si="89">AP75/AN75</f>
        <v>-1.2680929424738313E-2</v>
      </c>
      <c r="AR75" s="298"/>
      <c r="AS75" s="110">
        <v>157.92655218436627</v>
      </c>
      <c r="AT75" s="110">
        <f t="shared" ref="AT75:AT138" si="90">P75/F75</f>
        <v>177.24850164911302</v>
      </c>
      <c r="AU75" s="110">
        <f t="shared" ref="AU75:AU138" si="91">AT75-AS75</f>
        <v>19.321949464746751</v>
      </c>
      <c r="AV75" s="185">
        <f t="shared" ref="AV75:AV138" si="92">AU75/AS75</f>
        <v>0.12234769389627377</v>
      </c>
      <c r="AW75" s="298"/>
      <c r="AX75" s="110">
        <v>41.687748696546109</v>
      </c>
      <c r="AY75" s="110">
        <f t="shared" ref="AY75:AY138" si="93">U75/F75</f>
        <v>45.091916513773427</v>
      </c>
      <c r="AZ75" s="160">
        <f t="shared" ref="AZ75:AZ138" si="94">AY75-AX75</f>
        <v>3.404167817227318</v>
      </c>
      <c r="BA75" s="161">
        <f t="shared" ref="BA75:BA138" si="95">AZ75/AX75</f>
        <v>8.1658710860281078E-2</v>
      </c>
      <c r="BB75" s="298"/>
      <c r="BC75" s="110">
        <f t="shared" ref="BC75:BC138" si="96">Y75/E75</f>
        <v>714.24366521027457</v>
      </c>
      <c r="BD75" s="110">
        <f t="shared" ref="BD75:BD138" si="97">Z75/F75</f>
        <v>730.44380384329031</v>
      </c>
      <c r="BE75" s="160">
        <f t="shared" ref="BE75:BE138" si="98">BD75-BC75</f>
        <v>16.20013863301574</v>
      </c>
      <c r="BF75" s="161">
        <f t="shared" ref="BF75:BF138" si="99">BE75/BC75</f>
        <v>2.26815293184944E-2</v>
      </c>
      <c r="BG75" s="299"/>
      <c r="BH75" s="110">
        <v>-122.10393451438473</v>
      </c>
      <c r="BI75" s="110">
        <v>-122.10393451438473</v>
      </c>
      <c r="BJ75" s="160">
        <f t="shared" ref="BJ75:BJ138" si="100">BI75-BH75</f>
        <v>0</v>
      </c>
      <c r="BK75" s="161">
        <f t="shared" ref="BK75:BK138" si="101">BJ75/BH75</f>
        <v>0</v>
      </c>
      <c r="BL75" s="161"/>
      <c r="BM75" s="110">
        <f t="shared" ref="BM75:BM138" si="102">AI75/E75</f>
        <v>592.13973069588985</v>
      </c>
      <c r="BN75" s="110">
        <f t="shared" ref="BN75:BN138" si="103">AJ75/F75</f>
        <v>610.05898454488965</v>
      </c>
      <c r="BO75" s="273">
        <f t="shared" ref="BO75:BO138" si="104">BN75-BM75</f>
        <v>17.919253848999801</v>
      </c>
      <c r="BP75" s="161">
        <f t="shared" ref="BP75:BP138" si="105">BO75/BM75</f>
        <v>3.0261867123729184E-2</v>
      </c>
    </row>
    <row r="76" spans="1:68">
      <c r="A76" s="84">
        <v>213</v>
      </c>
      <c r="B76" s="94">
        <v>10</v>
      </c>
      <c r="C76" s="94">
        <v>10</v>
      </c>
      <c r="D76" s="85" t="s">
        <v>89</v>
      </c>
      <c r="E76" s="87">
        <v>5114</v>
      </c>
      <c r="F76" s="110">
        <v>5062</v>
      </c>
      <c r="G76" s="160">
        <f t="shared" si="70"/>
        <v>-52</v>
      </c>
      <c r="H76" s="161">
        <f t="shared" si="71"/>
        <v>-1.0168165819319515E-2</v>
      </c>
      <c r="I76" s="161"/>
      <c r="J76" s="110">
        <v>321929.93688178889</v>
      </c>
      <c r="K76" s="110">
        <v>426646.66225440998</v>
      </c>
      <c r="L76" s="160">
        <f t="shared" si="72"/>
        <v>104716.72537262109</v>
      </c>
      <c r="M76" s="161">
        <f t="shared" si="73"/>
        <v>0.32527799802313062</v>
      </c>
      <c r="N76" s="161"/>
      <c r="O76" s="110">
        <v>1530842.8044305677</v>
      </c>
      <c r="P76" s="296">
        <v>1456605.5113414307</v>
      </c>
      <c r="Q76" s="160">
        <f t="shared" si="74"/>
        <v>-74237.293089136947</v>
      </c>
      <c r="R76" s="161">
        <f t="shared" si="75"/>
        <v>-4.849439333305762E-2</v>
      </c>
      <c r="S76" s="161"/>
      <c r="T76" s="110">
        <v>772483.13795703754</v>
      </c>
      <c r="U76" s="110">
        <v>828803.6483971735</v>
      </c>
      <c r="V76" s="160">
        <f t="shared" si="76"/>
        <v>56320.510440135957</v>
      </c>
      <c r="W76" s="161">
        <f t="shared" si="77"/>
        <v>7.2908401067607875E-2</v>
      </c>
      <c r="X76" s="162"/>
      <c r="Y76" s="86">
        <v>2625255.8792693941</v>
      </c>
      <c r="Z76" s="86">
        <v>2712055.8219930138</v>
      </c>
      <c r="AA76" s="160">
        <f t="shared" si="78"/>
        <v>86799.942723619752</v>
      </c>
      <c r="AB76" s="161">
        <f t="shared" si="79"/>
        <v>3.3063421896907086E-2</v>
      </c>
      <c r="AC76" s="161"/>
      <c r="AD76" s="209">
        <v>-238234</v>
      </c>
      <c r="AE76" s="209">
        <v>-238234</v>
      </c>
      <c r="AF76" s="297">
        <f t="shared" si="80"/>
        <v>0</v>
      </c>
      <c r="AG76" s="208">
        <f t="shared" si="81"/>
        <v>0</v>
      </c>
      <c r="AH76" s="161"/>
      <c r="AI76" s="296">
        <f t="shared" si="82"/>
        <v>2387021.8792693941</v>
      </c>
      <c r="AJ76" s="296">
        <f t="shared" si="83"/>
        <v>2473821.8219930138</v>
      </c>
      <c r="AK76" s="160">
        <f t="shared" si="84"/>
        <v>86799.942723619752</v>
      </c>
      <c r="AL76" s="161">
        <f t="shared" si="85"/>
        <v>3.6363279062271089E-2</v>
      </c>
      <c r="AN76" s="110">
        <f t="shared" si="86"/>
        <v>62.950711161867204</v>
      </c>
      <c r="AO76" s="110">
        <f t="shared" si="87"/>
        <v>84.284208268354405</v>
      </c>
      <c r="AP76" s="160">
        <f t="shared" si="88"/>
        <v>21.333497106487201</v>
      </c>
      <c r="AQ76" s="161">
        <f t="shared" si="89"/>
        <v>0.3388920746523687</v>
      </c>
      <c r="AR76" s="298"/>
      <c r="AS76" s="110">
        <v>299.3435284377332</v>
      </c>
      <c r="AT76" s="110">
        <f t="shared" si="90"/>
        <v>287.7529654961341</v>
      </c>
      <c r="AU76" s="110">
        <f t="shared" si="91"/>
        <v>-11.590562941599103</v>
      </c>
      <c r="AV76" s="185">
        <f t="shared" si="92"/>
        <v>-3.8719938266546058E-2</v>
      </c>
      <c r="AW76" s="298"/>
      <c r="AX76" s="110">
        <v>151.05262768029675</v>
      </c>
      <c r="AY76" s="110">
        <f t="shared" si="93"/>
        <v>163.73047182875811</v>
      </c>
      <c r="AZ76" s="160">
        <f t="shared" si="94"/>
        <v>12.677844148461361</v>
      </c>
      <c r="BA76" s="161">
        <f t="shared" si="95"/>
        <v>8.3929980849416594E-2</v>
      </c>
      <c r="BB76" s="298"/>
      <c r="BC76" s="110">
        <f t="shared" si="96"/>
        <v>513.3468672798972</v>
      </c>
      <c r="BD76" s="110">
        <f t="shared" si="97"/>
        <v>535.76764559324647</v>
      </c>
      <c r="BE76" s="160">
        <f t="shared" si="98"/>
        <v>22.420778313349274</v>
      </c>
      <c r="BF76" s="161">
        <f t="shared" si="99"/>
        <v>4.3675689367993299E-2</v>
      </c>
      <c r="BG76" s="299"/>
      <c r="BH76" s="110">
        <v>-53.448181462651547</v>
      </c>
      <c r="BI76" s="110">
        <v>-53.448181462651547</v>
      </c>
      <c r="BJ76" s="160">
        <f t="shared" si="100"/>
        <v>0</v>
      </c>
      <c r="BK76" s="161">
        <f t="shared" si="101"/>
        <v>0</v>
      </c>
      <c r="BL76" s="161"/>
      <c r="BM76" s="110">
        <f t="shared" si="102"/>
        <v>466.7621977452863</v>
      </c>
      <c r="BN76" s="110">
        <f t="shared" si="103"/>
        <v>488.70442947313586</v>
      </c>
      <c r="BO76" s="273">
        <f t="shared" si="104"/>
        <v>21.94223172784956</v>
      </c>
      <c r="BP76" s="161">
        <f t="shared" si="105"/>
        <v>4.7009444710480838E-2</v>
      </c>
    </row>
    <row r="77" spans="1:68">
      <c r="A77" s="84">
        <v>214</v>
      </c>
      <c r="B77" s="94">
        <v>4</v>
      </c>
      <c r="C77" s="94">
        <v>4</v>
      </c>
      <c r="D77" s="85" t="s">
        <v>90</v>
      </c>
      <c r="E77" s="87">
        <v>12394</v>
      </c>
      <c r="F77" s="110">
        <v>12478</v>
      </c>
      <c r="G77" s="160">
        <f t="shared" si="70"/>
        <v>84</v>
      </c>
      <c r="H77" s="161">
        <f t="shared" si="71"/>
        <v>6.7774729707923186E-3</v>
      </c>
      <c r="I77" s="161"/>
      <c r="J77" s="110">
        <v>3623693.7733871159</v>
      </c>
      <c r="K77" s="110">
        <v>3880610.4680955335</v>
      </c>
      <c r="L77" s="160">
        <f t="shared" si="72"/>
        <v>256916.69470841764</v>
      </c>
      <c r="M77" s="161">
        <f t="shared" si="73"/>
        <v>7.0899118627309979E-2</v>
      </c>
      <c r="N77" s="161"/>
      <c r="O77" s="110">
        <v>5103836.7024859544</v>
      </c>
      <c r="P77" s="296">
        <v>5233499.7336376207</v>
      </c>
      <c r="Q77" s="160">
        <f t="shared" si="74"/>
        <v>129663.03115166631</v>
      </c>
      <c r="R77" s="161">
        <f t="shared" si="75"/>
        <v>2.540501170198306E-2</v>
      </c>
      <c r="S77" s="161"/>
      <c r="T77" s="110">
        <v>1778719.4744846458</v>
      </c>
      <c r="U77" s="110">
        <v>1907964.4346804216</v>
      </c>
      <c r="V77" s="160">
        <f t="shared" si="76"/>
        <v>129244.96019577584</v>
      </c>
      <c r="W77" s="161">
        <f t="shared" si="77"/>
        <v>7.2661800834683279E-2</v>
      </c>
      <c r="X77" s="162"/>
      <c r="Y77" s="86">
        <v>10506249.950357717</v>
      </c>
      <c r="Z77" s="86">
        <v>11022074.636413574</v>
      </c>
      <c r="AA77" s="160">
        <f t="shared" si="78"/>
        <v>515824.68605585769</v>
      </c>
      <c r="AB77" s="161">
        <f t="shared" si="79"/>
        <v>4.9096936441940915E-2</v>
      </c>
      <c r="AC77" s="161"/>
      <c r="AD77" s="209">
        <v>936794</v>
      </c>
      <c r="AE77" s="209">
        <v>936794</v>
      </c>
      <c r="AF77" s="297">
        <f t="shared" si="80"/>
        <v>0</v>
      </c>
      <c r="AG77" s="208">
        <f t="shared" si="81"/>
        <v>0</v>
      </c>
      <c r="AH77" s="161"/>
      <c r="AI77" s="296">
        <f t="shared" si="82"/>
        <v>11443043.950357717</v>
      </c>
      <c r="AJ77" s="296">
        <f t="shared" si="83"/>
        <v>11958868.636413574</v>
      </c>
      <c r="AK77" s="160">
        <f t="shared" si="84"/>
        <v>515824.68605585769</v>
      </c>
      <c r="AL77" s="161">
        <f t="shared" si="85"/>
        <v>4.5077576237023249E-2</v>
      </c>
      <c r="AN77" s="110">
        <f t="shared" si="86"/>
        <v>292.37484051856671</v>
      </c>
      <c r="AO77" s="110">
        <f t="shared" si="87"/>
        <v>310.99619074335101</v>
      </c>
      <c r="AP77" s="160">
        <f t="shared" si="88"/>
        <v>18.621350224784294</v>
      </c>
      <c r="AQ77" s="161">
        <f t="shared" si="89"/>
        <v>6.3689988481077195E-2</v>
      </c>
      <c r="AR77" s="298"/>
      <c r="AS77" s="110">
        <v>411.79899164805181</v>
      </c>
      <c r="AT77" s="110">
        <f t="shared" si="90"/>
        <v>419.41815464318165</v>
      </c>
      <c r="AU77" s="110">
        <f t="shared" si="91"/>
        <v>7.619162995129841</v>
      </c>
      <c r="AV77" s="185">
        <f t="shared" si="92"/>
        <v>1.8502140970858998E-2</v>
      </c>
      <c r="AW77" s="298"/>
      <c r="AX77" s="110">
        <v>143.514561439781</v>
      </c>
      <c r="AY77" s="110">
        <f t="shared" si="93"/>
        <v>152.9062698092981</v>
      </c>
      <c r="AZ77" s="160">
        <f t="shared" si="94"/>
        <v>9.3917083695170902</v>
      </c>
      <c r="BA77" s="161">
        <f t="shared" si="95"/>
        <v>6.544080457966539E-2</v>
      </c>
      <c r="BB77" s="298"/>
      <c r="BC77" s="110">
        <f t="shared" si="96"/>
        <v>847.68839360639959</v>
      </c>
      <c r="BD77" s="110">
        <f t="shared" si="97"/>
        <v>883.32061519583056</v>
      </c>
      <c r="BE77" s="160">
        <f t="shared" si="98"/>
        <v>35.632221589430969</v>
      </c>
      <c r="BF77" s="161">
        <f t="shared" si="99"/>
        <v>4.2034575273394381E-2</v>
      </c>
      <c r="BG77" s="299"/>
      <c r="BH77" s="110">
        <v>75.584476359528807</v>
      </c>
      <c r="BI77" s="110">
        <v>75.584476359528807</v>
      </c>
      <c r="BJ77" s="160">
        <f t="shared" si="100"/>
        <v>0</v>
      </c>
      <c r="BK77" s="161">
        <f t="shared" si="101"/>
        <v>0</v>
      </c>
      <c r="BL77" s="161"/>
      <c r="BM77" s="110">
        <f t="shared" si="102"/>
        <v>923.27286996592841</v>
      </c>
      <c r="BN77" s="110">
        <f t="shared" si="103"/>
        <v>958.39626834537376</v>
      </c>
      <c r="BO77" s="273">
        <f t="shared" si="104"/>
        <v>35.123398379445348</v>
      </c>
      <c r="BP77" s="161">
        <f t="shared" si="105"/>
        <v>3.8042272790644774E-2</v>
      </c>
    </row>
    <row r="78" spans="1:68">
      <c r="A78" s="84">
        <v>216</v>
      </c>
      <c r="B78" s="94">
        <v>13</v>
      </c>
      <c r="C78" s="94">
        <v>13</v>
      </c>
      <c r="D78" s="85" t="s">
        <v>91</v>
      </c>
      <c r="E78" s="87">
        <v>1217</v>
      </c>
      <c r="F78" s="110">
        <v>1186</v>
      </c>
      <c r="G78" s="160">
        <f t="shared" si="70"/>
        <v>-31</v>
      </c>
      <c r="H78" s="161">
        <f t="shared" si="71"/>
        <v>-2.5472473294987676E-2</v>
      </c>
      <c r="I78" s="161"/>
      <c r="J78" s="110">
        <v>800935.30990853882</v>
      </c>
      <c r="K78" s="110">
        <v>745739.37762669625</v>
      </c>
      <c r="L78" s="160">
        <f t="shared" si="72"/>
        <v>-55195.932281842572</v>
      </c>
      <c r="M78" s="161">
        <f t="shared" si="73"/>
        <v>-6.891434501513681E-2</v>
      </c>
      <c r="N78" s="161"/>
      <c r="O78" s="110">
        <v>541433.61945032887</v>
      </c>
      <c r="P78" s="296">
        <v>475933.76911176706</v>
      </c>
      <c r="Q78" s="160">
        <f t="shared" si="74"/>
        <v>-65499.85033856181</v>
      </c>
      <c r="R78" s="161">
        <f t="shared" si="75"/>
        <v>-0.12097484896681922</v>
      </c>
      <c r="S78" s="161"/>
      <c r="T78" s="110">
        <v>227313.49237792363</v>
      </c>
      <c r="U78" s="110">
        <v>242895.08186880525</v>
      </c>
      <c r="V78" s="160">
        <f t="shared" si="76"/>
        <v>15581.589490881626</v>
      </c>
      <c r="W78" s="161">
        <f t="shared" si="77"/>
        <v>6.8546698780977813E-2</v>
      </c>
      <c r="X78" s="162"/>
      <c r="Y78" s="86">
        <v>1569682.4217367913</v>
      </c>
      <c r="Z78" s="86">
        <v>1464568.2286072685</v>
      </c>
      <c r="AA78" s="160">
        <f t="shared" si="78"/>
        <v>-105114.19312952273</v>
      </c>
      <c r="AB78" s="161">
        <f t="shared" si="79"/>
        <v>-6.6965261045108762E-2</v>
      </c>
      <c r="AC78" s="161"/>
      <c r="AD78" s="209">
        <v>-242943</v>
      </c>
      <c r="AE78" s="209">
        <v>-242943</v>
      </c>
      <c r="AF78" s="297">
        <f t="shared" si="80"/>
        <v>0</v>
      </c>
      <c r="AG78" s="208">
        <f t="shared" si="81"/>
        <v>0</v>
      </c>
      <c r="AH78" s="161"/>
      <c r="AI78" s="296">
        <f t="shared" si="82"/>
        <v>1326739.4217367913</v>
      </c>
      <c r="AJ78" s="296">
        <f t="shared" si="83"/>
        <v>1221625.2286072685</v>
      </c>
      <c r="AK78" s="160">
        <f t="shared" si="84"/>
        <v>-105114.19312952273</v>
      </c>
      <c r="AL78" s="161">
        <f t="shared" si="85"/>
        <v>-7.9227458992603958E-2</v>
      </c>
      <c r="AN78" s="110">
        <f t="shared" si="86"/>
        <v>658.12268685993331</v>
      </c>
      <c r="AO78" s="110">
        <f t="shared" si="87"/>
        <v>628.78530997191922</v>
      </c>
      <c r="AP78" s="160">
        <f t="shared" si="88"/>
        <v>-29.337376888014091</v>
      </c>
      <c r="AQ78" s="161">
        <f t="shared" si="89"/>
        <v>-4.4577367523964261E-2</v>
      </c>
      <c r="AR78" s="298"/>
      <c r="AS78" s="110">
        <v>444.89204556312973</v>
      </c>
      <c r="AT78" s="110">
        <f t="shared" si="90"/>
        <v>401.2932285933955</v>
      </c>
      <c r="AU78" s="110">
        <f t="shared" si="91"/>
        <v>-43.59881696973423</v>
      </c>
      <c r="AV78" s="185">
        <f t="shared" si="92"/>
        <v>-9.7998643501365099E-2</v>
      </c>
      <c r="AW78" s="298"/>
      <c r="AX78" s="110">
        <v>186.78183432861431</v>
      </c>
      <c r="AY78" s="110">
        <f t="shared" si="93"/>
        <v>204.80192400405164</v>
      </c>
      <c r="AZ78" s="160">
        <f t="shared" si="94"/>
        <v>18.020089675437333</v>
      </c>
      <c r="BA78" s="161">
        <f t="shared" si="95"/>
        <v>9.6476671514713355E-2</v>
      </c>
      <c r="BB78" s="298"/>
      <c r="BC78" s="110">
        <f t="shared" si="96"/>
        <v>1289.7965667516773</v>
      </c>
      <c r="BD78" s="110">
        <f t="shared" si="97"/>
        <v>1234.8804625693665</v>
      </c>
      <c r="BE78" s="160">
        <f t="shared" si="98"/>
        <v>-54.916104182310846</v>
      </c>
      <c r="BF78" s="161">
        <f t="shared" si="99"/>
        <v>-4.2577337851515434E-2</v>
      </c>
      <c r="BG78" s="299"/>
      <c r="BH78" s="110">
        <v>-199.62448644207066</v>
      </c>
      <c r="BI78" s="110">
        <v>-199.62448644207066</v>
      </c>
      <c r="BJ78" s="160">
        <f t="shared" si="100"/>
        <v>0</v>
      </c>
      <c r="BK78" s="161">
        <f t="shared" si="101"/>
        <v>0</v>
      </c>
      <c r="BL78" s="161"/>
      <c r="BM78" s="110">
        <f t="shared" si="102"/>
        <v>1090.1720803096066</v>
      </c>
      <c r="BN78" s="110">
        <f t="shared" si="103"/>
        <v>1030.0381354192821</v>
      </c>
      <c r="BO78" s="273">
        <f t="shared" si="104"/>
        <v>-60.133944890324528</v>
      </c>
      <c r="BP78" s="161">
        <f t="shared" si="105"/>
        <v>-5.5160048561550587E-2</v>
      </c>
    </row>
    <row r="79" spans="1:68">
      <c r="A79" s="84">
        <v>217</v>
      </c>
      <c r="B79" s="94">
        <v>16</v>
      </c>
      <c r="C79" s="94">
        <v>16</v>
      </c>
      <c r="D79" s="85" t="s">
        <v>92</v>
      </c>
      <c r="E79" s="87">
        <v>5246</v>
      </c>
      <c r="F79" s="110">
        <v>5264</v>
      </c>
      <c r="G79" s="160">
        <f t="shared" si="70"/>
        <v>18</v>
      </c>
      <c r="H79" s="161">
        <f t="shared" si="71"/>
        <v>3.4311856652687761E-3</v>
      </c>
      <c r="I79" s="161"/>
      <c r="J79" s="110">
        <v>1495452.7424927892</v>
      </c>
      <c r="K79" s="110">
        <v>1724025.6744326602</v>
      </c>
      <c r="L79" s="160">
        <f t="shared" si="72"/>
        <v>228572.93193987105</v>
      </c>
      <c r="M79" s="161">
        <f t="shared" si="73"/>
        <v>0.15284530593648846</v>
      </c>
      <c r="N79" s="161"/>
      <c r="O79" s="110">
        <v>2761036.5745834182</v>
      </c>
      <c r="P79" s="296">
        <v>2821826.3139511505</v>
      </c>
      <c r="Q79" s="160">
        <f t="shared" si="74"/>
        <v>60789.739367732313</v>
      </c>
      <c r="R79" s="161">
        <f t="shared" si="75"/>
        <v>2.201699895152754E-2</v>
      </c>
      <c r="S79" s="161"/>
      <c r="T79" s="110">
        <v>593859.30063239927</v>
      </c>
      <c r="U79" s="110">
        <v>644233.27308707358</v>
      </c>
      <c r="V79" s="160">
        <f t="shared" si="76"/>
        <v>50373.972454674309</v>
      </c>
      <c r="W79" s="161">
        <f t="shared" si="77"/>
        <v>8.4824759671240632E-2</v>
      </c>
      <c r="X79" s="162"/>
      <c r="Y79" s="86">
        <v>4850348.6177086066</v>
      </c>
      <c r="Z79" s="86">
        <v>5190085.2614708841</v>
      </c>
      <c r="AA79" s="160">
        <f t="shared" si="78"/>
        <v>339736.64376227744</v>
      </c>
      <c r="AB79" s="161">
        <f t="shared" si="79"/>
        <v>7.004375778720319E-2</v>
      </c>
      <c r="AC79" s="161"/>
      <c r="AD79" s="209">
        <v>195283</v>
      </c>
      <c r="AE79" s="209">
        <v>195283</v>
      </c>
      <c r="AF79" s="297">
        <f t="shared" si="80"/>
        <v>0</v>
      </c>
      <c r="AG79" s="208">
        <f t="shared" si="81"/>
        <v>0</v>
      </c>
      <c r="AH79" s="161"/>
      <c r="AI79" s="296">
        <f t="shared" si="82"/>
        <v>5045631.6177086066</v>
      </c>
      <c r="AJ79" s="296">
        <f t="shared" si="83"/>
        <v>5385368.2614708841</v>
      </c>
      <c r="AK79" s="160">
        <f t="shared" si="84"/>
        <v>339736.64376227744</v>
      </c>
      <c r="AL79" s="161">
        <f t="shared" si="85"/>
        <v>6.7332827582954502E-2</v>
      </c>
      <c r="AN79" s="110">
        <f t="shared" si="86"/>
        <v>285.06533406267425</v>
      </c>
      <c r="AO79" s="110">
        <f t="shared" si="87"/>
        <v>327.5124761460221</v>
      </c>
      <c r="AP79" s="160">
        <f t="shared" si="88"/>
        <v>42.447142083347842</v>
      </c>
      <c r="AQ79" s="161">
        <f t="shared" si="89"/>
        <v>0.1489032057262194</v>
      </c>
      <c r="AR79" s="298"/>
      <c r="AS79" s="110">
        <v>526.31272866630161</v>
      </c>
      <c r="AT79" s="110">
        <f t="shared" si="90"/>
        <v>536.061229853942</v>
      </c>
      <c r="AU79" s="110">
        <f t="shared" si="91"/>
        <v>9.748501187640386</v>
      </c>
      <c r="AV79" s="185">
        <f t="shared" si="92"/>
        <v>1.8522259973349865E-2</v>
      </c>
      <c r="AW79" s="298"/>
      <c r="AX79" s="110">
        <v>113.20230663980162</v>
      </c>
      <c r="AY79" s="110">
        <f t="shared" si="93"/>
        <v>122.38474032809148</v>
      </c>
      <c r="AZ79" s="160">
        <f t="shared" si="94"/>
        <v>9.1824336882898621</v>
      </c>
      <c r="BA79" s="161">
        <f t="shared" si="95"/>
        <v>8.1115252514310024E-2</v>
      </c>
      <c r="BB79" s="298"/>
      <c r="BC79" s="110">
        <f t="shared" si="96"/>
        <v>924.5803693687775</v>
      </c>
      <c r="BD79" s="110">
        <f t="shared" si="97"/>
        <v>985.95844632805552</v>
      </c>
      <c r="BE79" s="160">
        <f t="shared" si="98"/>
        <v>61.378076959278019</v>
      </c>
      <c r="BF79" s="161">
        <f t="shared" si="99"/>
        <v>6.6384793569845738E-2</v>
      </c>
      <c r="BG79" s="299"/>
      <c r="BH79" s="110">
        <v>37.2251239039268</v>
      </c>
      <c r="BI79" s="110">
        <v>37.2251239039268</v>
      </c>
      <c r="BJ79" s="160">
        <f t="shared" si="100"/>
        <v>0</v>
      </c>
      <c r="BK79" s="161">
        <f t="shared" si="101"/>
        <v>0</v>
      </c>
      <c r="BL79" s="161"/>
      <c r="BM79" s="110">
        <f t="shared" si="102"/>
        <v>961.80549327270433</v>
      </c>
      <c r="BN79" s="110">
        <f t="shared" si="103"/>
        <v>1023.0562806745601</v>
      </c>
      <c r="BO79" s="273">
        <f t="shared" si="104"/>
        <v>61.250787401855746</v>
      </c>
      <c r="BP79" s="161">
        <f t="shared" si="105"/>
        <v>6.3683133263711861E-2</v>
      </c>
    </row>
    <row r="80" spans="1:68">
      <c r="A80" s="84">
        <v>218</v>
      </c>
      <c r="B80" s="94">
        <v>14</v>
      </c>
      <c r="C80" s="94">
        <v>14</v>
      </c>
      <c r="D80" s="85" t="s">
        <v>93</v>
      </c>
      <c r="E80" s="87">
        <v>1188</v>
      </c>
      <c r="F80" s="110">
        <v>1159</v>
      </c>
      <c r="G80" s="160">
        <f t="shared" si="70"/>
        <v>-29</v>
      </c>
      <c r="H80" s="161">
        <f t="shared" si="71"/>
        <v>-2.4410774410774411E-2</v>
      </c>
      <c r="I80" s="161"/>
      <c r="J80" s="110">
        <v>469824.08329906268</v>
      </c>
      <c r="K80" s="110">
        <v>377099.13848499121</v>
      </c>
      <c r="L80" s="160">
        <f t="shared" si="72"/>
        <v>-92724.944814071467</v>
      </c>
      <c r="M80" s="161">
        <f t="shared" si="73"/>
        <v>-0.19736098703788277</v>
      </c>
      <c r="N80" s="161"/>
      <c r="O80" s="110">
        <v>705355.68350785447</v>
      </c>
      <c r="P80" s="296">
        <v>751720.58373519522</v>
      </c>
      <c r="Q80" s="160">
        <f t="shared" si="74"/>
        <v>46364.900227340753</v>
      </c>
      <c r="R80" s="161">
        <f t="shared" si="75"/>
        <v>6.5732652775632533E-2</v>
      </c>
      <c r="S80" s="161"/>
      <c r="T80" s="110">
        <v>249393.84368089002</v>
      </c>
      <c r="U80" s="110">
        <v>265726.20879529812</v>
      </c>
      <c r="V80" s="160">
        <f t="shared" si="76"/>
        <v>16332.365114408109</v>
      </c>
      <c r="W80" s="161">
        <f t="shared" si="77"/>
        <v>6.548824491155468E-2</v>
      </c>
      <c r="X80" s="162"/>
      <c r="Y80" s="86">
        <v>1424573.6104878071</v>
      </c>
      <c r="Z80" s="86">
        <v>1394545.9310154845</v>
      </c>
      <c r="AA80" s="160">
        <f t="shared" si="78"/>
        <v>-30027.679472322576</v>
      </c>
      <c r="AB80" s="161">
        <f t="shared" si="79"/>
        <v>-2.1078362852755921E-2</v>
      </c>
      <c r="AC80" s="161"/>
      <c r="AD80" s="209">
        <v>-254658</v>
      </c>
      <c r="AE80" s="209">
        <v>-254658</v>
      </c>
      <c r="AF80" s="297">
        <f t="shared" si="80"/>
        <v>0</v>
      </c>
      <c r="AG80" s="208">
        <f t="shared" si="81"/>
        <v>0</v>
      </c>
      <c r="AH80" s="161"/>
      <c r="AI80" s="296">
        <f t="shared" si="82"/>
        <v>1169915.6104878071</v>
      </c>
      <c r="AJ80" s="296">
        <f t="shared" si="83"/>
        <v>1139887.9310154845</v>
      </c>
      <c r="AK80" s="160">
        <f t="shared" si="84"/>
        <v>-30027.679472322576</v>
      </c>
      <c r="AL80" s="161">
        <f t="shared" si="85"/>
        <v>-2.5666534580047411E-2</v>
      </c>
      <c r="AN80" s="110">
        <f t="shared" si="86"/>
        <v>395.47481759180363</v>
      </c>
      <c r="AO80" s="110">
        <f t="shared" si="87"/>
        <v>325.36595210094151</v>
      </c>
      <c r="AP80" s="160">
        <f t="shared" si="88"/>
        <v>-70.108865490862115</v>
      </c>
      <c r="AQ80" s="161">
        <f t="shared" si="89"/>
        <v>-0.17727769853408523</v>
      </c>
      <c r="AR80" s="298"/>
      <c r="AS80" s="110">
        <v>593.73374032647678</v>
      </c>
      <c r="AT80" s="110">
        <f t="shared" si="90"/>
        <v>648.59411883968528</v>
      </c>
      <c r="AU80" s="110">
        <f t="shared" si="91"/>
        <v>54.860378513208502</v>
      </c>
      <c r="AV80" s="185">
        <f t="shared" si="92"/>
        <v>9.2398957288569089E-2</v>
      </c>
      <c r="AW80" s="298"/>
      <c r="AX80" s="110">
        <v>209.927477845867</v>
      </c>
      <c r="AY80" s="110">
        <f t="shared" si="93"/>
        <v>229.27196617368259</v>
      </c>
      <c r="AZ80" s="160">
        <f t="shared" si="94"/>
        <v>19.344488327815583</v>
      </c>
      <c r="BA80" s="161">
        <f t="shared" si="95"/>
        <v>9.214843395593357E-2</v>
      </c>
      <c r="BB80" s="298"/>
      <c r="BC80" s="110">
        <f t="shared" si="96"/>
        <v>1199.1360357641474</v>
      </c>
      <c r="BD80" s="110">
        <f t="shared" si="97"/>
        <v>1203.2320371143094</v>
      </c>
      <c r="BE80" s="160">
        <f t="shared" si="98"/>
        <v>4.0960013501619414</v>
      </c>
      <c r="BF80" s="161">
        <f t="shared" si="99"/>
        <v>3.4157937281500939E-3</v>
      </c>
      <c r="BG80" s="299"/>
      <c r="BH80" s="110">
        <v>-214.35858585858585</v>
      </c>
      <c r="BI80" s="110">
        <v>-214.35858585858585</v>
      </c>
      <c r="BJ80" s="160">
        <f t="shared" si="100"/>
        <v>0</v>
      </c>
      <c r="BK80" s="161">
        <f t="shared" si="101"/>
        <v>0</v>
      </c>
      <c r="BL80" s="161"/>
      <c r="BM80" s="110">
        <f t="shared" si="102"/>
        <v>984.77744990556153</v>
      </c>
      <c r="BN80" s="110">
        <f t="shared" si="103"/>
        <v>983.50986282612985</v>
      </c>
      <c r="BO80" s="273">
        <f t="shared" si="104"/>
        <v>-1.2675870794316779</v>
      </c>
      <c r="BP80" s="161">
        <f t="shared" si="105"/>
        <v>-1.2871812606525845E-3</v>
      </c>
    </row>
    <row r="81" spans="1:68">
      <c r="A81" s="84">
        <v>224</v>
      </c>
      <c r="B81" s="94">
        <v>1</v>
      </c>
      <c r="C81" s="95">
        <v>33</v>
      </c>
      <c r="D81" s="85" t="s">
        <v>94</v>
      </c>
      <c r="E81" s="87">
        <v>8581</v>
      </c>
      <c r="F81" s="110">
        <v>8440</v>
      </c>
      <c r="G81" s="160">
        <f t="shared" si="70"/>
        <v>-141</v>
      </c>
      <c r="H81" s="161">
        <f t="shared" si="71"/>
        <v>-1.6431651322689662E-2</v>
      </c>
      <c r="I81" s="161"/>
      <c r="J81" s="110">
        <v>2937064.2186617563</v>
      </c>
      <c r="K81" s="110">
        <v>2590412.6694476488</v>
      </c>
      <c r="L81" s="160">
        <f t="shared" si="72"/>
        <v>-346651.54921410745</v>
      </c>
      <c r="M81" s="161">
        <f t="shared" si="73"/>
        <v>-0.11802654739774664</v>
      </c>
      <c r="N81" s="161"/>
      <c r="O81" s="110">
        <v>3717679.6953826873</v>
      </c>
      <c r="P81" s="296">
        <v>3995490.8054825561</v>
      </c>
      <c r="Q81" s="160">
        <f t="shared" si="74"/>
        <v>277811.11009986885</v>
      </c>
      <c r="R81" s="161">
        <f t="shared" si="75"/>
        <v>7.4727016005415106E-2</v>
      </c>
      <c r="S81" s="161"/>
      <c r="T81" s="110">
        <v>802653.84791842243</v>
      </c>
      <c r="U81" s="110">
        <v>863247.42315055674</v>
      </c>
      <c r="V81" s="160">
        <f t="shared" si="76"/>
        <v>60593.575232134317</v>
      </c>
      <c r="W81" s="161">
        <f t="shared" si="77"/>
        <v>7.549154020662309E-2</v>
      </c>
      <c r="X81" s="162"/>
      <c r="Y81" s="86">
        <v>7457397.7619628664</v>
      </c>
      <c r="Z81" s="86">
        <v>7449150.8980807615</v>
      </c>
      <c r="AA81" s="160">
        <f t="shared" si="78"/>
        <v>-8246.8638821048662</v>
      </c>
      <c r="AB81" s="161">
        <f t="shared" si="79"/>
        <v>-1.105863485540324E-3</v>
      </c>
      <c r="AC81" s="161"/>
      <c r="AD81" s="209">
        <v>-427083</v>
      </c>
      <c r="AE81" s="209">
        <v>-427083</v>
      </c>
      <c r="AF81" s="297">
        <f t="shared" si="80"/>
        <v>0</v>
      </c>
      <c r="AG81" s="208">
        <f t="shared" si="81"/>
        <v>0</v>
      </c>
      <c r="AH81" s="161"/>
      <c r="AI81" s="296">
        <f t="shared" si="82"/>
        <v>7030314.7619628664</v>
      </c>
      <c r="AJ81" s="296">
        <f t="shared" si="83"/>
        <v>7022067.8980807615</v>
      </c>
      <c r="AK81" s="160">
        <f t="shared" si="84"/>
        <v>-8246.8638821048662</v>
      </c>
      <c r="AL81" s="161">
        <f t="shared" si="85"/>
        <v>-1.1730433360856148E-3</v>
      </c>
      <c r="AN81" s="110">
        <f t="shared" si="86"/>
        <v>342.27528477587185</v>
      </c>
      <c r="AO81" s="110">
        <f t="shared" si="87"/>
        <v>306.9209323990105</v>
      </c>
      <c r="AP81" s="160">
        <f t="shared" si="88"/>
        <v>-35.354352376861357</v>
      </c>
      <c r="AQ81" s="161">
        <f t="shared" si="89"/>
        <v>-0.10329215677962852</v>
      </c>
      <c r="AR81" s="298"/>
      <c r="AS81" s="110">
        <v>433.24550697852084</v>
      </c>
      <c r="AT81" s="110">
        <f t="shared" si="90"/>
        <v>473.3993845358479</v>
      </c>
      <c r="AU81" s="110">
        <f t="shared" si="91"/>
        <v>40.153877557327064</v>
      </c>
      <c r="AV81" s="185">
        <f t="shared" si="92"/>
        <v>9.2681578713562487E-2</v>
      </c>
      <c r="AW81" s="298"/>
      <c r="AX81" s="110">
        <v>93.538497601494285</v>
      </c>
      <c r="AY81" s="110">
        <f t="shared" si="93"/>
        <v>102.28050037328872</v>
      </c>
      <c r="AZ81" s="160">
        <f t="shared" si="94"/>
        <v>8.7420027717944322</v>
      </c>
      <c r="BA81" s="161">
        <f t="shared" si="95"/>
        <v>9.3458875179269263E-2</v>
      </c>
      <c r="BB81" s="298"/>
      <c r="BC81" s="110">
        <f t="shared" si="96"/>
        <v>869.05928935588702</v>
      </c>
      <c r="BD81" s="110">
        <f t="shared" si="97"/>
        <v>882.60081730814716</v>
      </c>
      <c r="BE81" s="160">
        <f t="shared" si="98"/>
        <v>13.54152795226014</v>
      </c>
      <c r="BF81" s="161">
        <f t="shared" si="99"/>
        <v>1.5581822918315037E-2</v>
      </c>
      <c r="BG81" s="299"/>
      <c r="BH81" s="110">
        <v>-49.770772637221768</v>
      </c>
      <c r="BI81" s="110">
        <v>-49.770772637221768</v>
      </c>
      <c r="BJ81" s="160">
        <f t="shared" si="100"/>
        <v>0</v>
      </c>
      <c r="BK81" s="161">
        <f t="shared" si="101"/>
        <v>0</v>
      </c>
      <c r="BL81" s="161"/>
      <c r="BM81" s="110">
        <f t="shared" si="102"/>
        <v>819.28851671866528</v>
      </c>
      <c r="BN81" s="110">
        <f t="shared" si="103"/>
        <v>831.99856612331303</v>
      </c>
      <c r="BO81" s="273">
        <f t="shared" si="104"/>
        <v>12.710049404647748</v>
      </c>
      <c r="BP81" s="161">
        <f t="shared" si="105"/>
        <v>1.5513520750361304E-2</v>
      </c>
    </row>
    <row r="82" spans="1:68">
      <c r="A82" s="84">
        <v>226</v>
      </c>
      <c r="B82" s="94">
        <v>13</v>
      </c>
      <c r="C82" s="94">
        <v>13</v>
      </c>
      <c r="D82" s="85" t="s">
        <v>95</v>
      </c>
      <c r="E82" s="87">
        <v>3625</v>
      </c>
      <c r="F82" s="110">
        <v>3573</v>
      </c>
      <c r="G82" s="160">
        <f t="shared" si="70"/>
        <v>-52</v>
      </c>
      <c r="H82" s="161">
        <f t="shared" si="71"/>
        <v>-1.4344827586206896E-2</v>
      </c>
      <c r="I82" s="161"/>
      <c r="J82" s="110">
        <v>1495317.3318458169</v>
      </c>
      <c r="K82" s="110">
        <v>1294431.4501484241</v>
      </c>
      <c r="L82" s="160">
        <f t="shared" si="72"/>
        <v>-200885.88169739279</v>
      </c>
      <c r="M82" s="161">
        <f t="shared" si="73"/>
        <v>-0.13434331122840637</v>
      </c>
      <c r="N82" s="161"/>
      <c r="O82" s="110">
        <v>1709455.0664329596</v>
      </c>
      <c r="P82" s="296">
        <v>1390874.2049351381</v>
      </c>
      <c r="Q82" s="160">
        <f t="shared" si="74"/>
        <v>-318580.86149782152</v>
      </c>
      <c r="R82" s="161">
        <f t="shared" si="75"/>
        <v>-0.18636398683621991</v>
      </c>
      <c r="S82" s="161"/>
      <c r="T82" s="110">
        <v>561514.679370492</v>
      </c>
      <c r="U82" s="110">
        <v>603439.93181085342</v>
      </c>
      <c r="V82" s="160">
        <f t="shared" si="76"/>
        <v>41925.252440361422</v>
      </c>
      <c r="W82" s="161">
        <f t="shared" si="77"/>
        <v>7.4664570634846744E-2</v>
      </c>
      <c r="X82" s="162"/>
      <c r="Y82" s="86">
        <v>3766287.0776492688</v>
      </c>
      <c r="Z82" s="86">
        <v>3288745.5868944158</v>
      </c>
      <c r="AA82" s="160">
        <f t="shared" si="78"/>
        <v>-477541.490754853</v>
      </c>
      <c r="AB82" s="161">
        <f t="shared" si="79"/>
        <v>-0.12679370449182831</v>
      </c>
      <c r="AC82" s="161"/>
      <c r="AD82" s="209">
        <v>65480</v>
      </c>
      <c r="AE82" s="209">
        <v>65480</v>
      </c>
      <c r="AF82" s="297">
        <f t="shared" si="80"/>
        <v>0</v>
      </c>
      <c r="AG82" s="208">
        <f t="shared" si="81"/>
        <v>0</v>
      </c>
      <c r="AH82" s="161"/>
      <c r="AI82" s="296">
        <f t="shared" si="82"/>
        <v>3831767.0776492688</v>
      </c>
      <c r="AJ82" s="296">
        <f t="shared" si="83"/>
        <v>3354225.5868944158</v>
      </c>
      <c r="AK82" s="160">
        <f t="shared" si="84"/>
        <v>-477541.490754853</v>
      </c>
      <c r="AL82" s="161">
        <f t="shared" si="85"/>
        <v>-0.12462696220246704</v>
      </c>
      <c r="AN82" s="110">
        <f t="shared" si="86"/>
        <v>412.50133292298398</v>
      </c>
      <c r="AO82" s="110">
        <f t="shared" si="87"/>
        <v>362.28140222457995</v>
      </c>
      <c r="AP82" s="160">
        <f t="shared" si="88"/>
        <v>-50.219930698404028</v>
      </c>
      <c r="AQ82" s="161">
        <f t="shared" si="89"/>
        <v>-0.12174489314384915</v>
      </c>
      <c r="AR82" s="298"/>
      <c r="AS82" s="110">
        <v>471.57381142978198</v>
      </c>
      <c r="AT82" s="110">
        <f t="shared" si="90"/>
        <v>389.27349704313968</v>
      </c>
      <c r="AU82" s="110">
        <f t="shared" si="91"/>
        <v>-82.300314386642299</v>
      </c>
      <c r="AV82" s="185">
        <f t="shared" si="92"/>
        <v>-0.17452265666982852</v>
      </c>
      <c r="AW82" s="298"/>
      <c r="AX82" s="110">
        <v>154.90060120565298</v>
      </c>
      <c r="AY82" s="110">
        <f t="shared" si="93"/>
        <v>168.88886980432505</v>
      </c>
      <c r="AZ82" s="160">
        <f t="shared" si="94"/>
        <v>13.988268598672079</v>
      </c>
      <c r="BA82" s="161">
        <f t="shared" si="95"/>
        <v>9.030480508013411E-2</v>
      </c>
      <c r="BB82" s="298"/>
      <c r="BC82" s="110">
        <f t="shared" si="96"/>
        <v>1038.975745558419</v>
      </c>
      <c r="BD82" s="110">
        <f t="shared" si="97"/>
        <v>920.44376907204469</v>
      </c>
      <c r="BE82" s="160">
        <f t="shared" si="98"/>
        <v>-118.53197648637433</v>
      </c>
      <c r="BF82" s="161">
        <f t="shared" si="99"/>
        <v>-0.1140854124777156</v>
      </c>
      <c r="BG82" s="299"/>
      <c r="BH82" s="110">
        <v>-8.1994482758620695</v>
      </c>
      <c r="BI82" s="110">
        <v>-8.1994482758620695</v>
      </c>
      <c r="BJ82" s="160">
        <f t="shared" si="100"/>
        <v>0</v>
      </c>
      <c r="BK82" s="161">
        <f t="shared" si="101"/>
        <v>0</v>
      </c>
      <c r="BL82" s="161"/>
      <c r="BM82" s="110">
        <f t="shared" si="102"/>
        <v>1057.0391938342811</v>
      </c>
      <c r="BN82" s="110">
        <f t="shared" si="103"/>
        <v>938.77010548402347</v>
      </c>
      <c r="BO82" s="273">
        <f t="shared" si="104"/>
        <v>-118.26908835025768</v>
      </c>
      <c r="BP82" s="161">
        <f t="shared" si="105"/>
        <v>-0.11188713629553407</v>
      </c>
    </row>
    <row r="83" spans="1:68">
      <c r="A83" s="84">
        <v>230</v>
      </c>
      <c r="B83" s="94">
        <v>4</v>
      </c>
      <c r="C83" s="94">
        <v>4</v>
      </c>
      <c r="D83" s="85" t="s">
        <v>96</v>
      </c>
      <c r="E83" s="87">
        <v>2216</v>
      </c>
      <c r="F83" s="110">
        <v>2170</v>
      </c>
      <c r="G83" s="160">
        <f t="shared" si="70"/>
        <v>-46</v>
      </c>
      <c r="H83" s="161">
        <f t="shared" si="71"/>
        <v>-2.0758122743682311E-2</v>
      </c>
      <c r="I83" s="161"/>
      <c r="J83" s="110">
        <v>848534.73686708754</v>
      </c>
      <c r="K83" s="110">
        <v>790285.47157184908</v>
      </c>
      <c r="L83" s="160">
        <f t="shared" si="72"/>
        <v>-58249.265295238467</v>
      </c>
      <c r="M83" s="161">
        <f t="shared" si="73"/>
        <v>-6.8646883579926432E-2</v>
      </c>
      <c r="N83" s="161"/>
      <c r="O83" s="110">
        <v>1316875.7598142105</v>
      </c>
      <c r="P83" s="296">
        <v>1299609.3588581742</v>
      </c>
      <c r="Q83" s="160">
        <f t="shared" si="74"/>
        <v>-17266.40095603629</v>
      </c>
      <c r="R83" s="161">
        <f t="shared" si="75"/>
        <v>-1.3111640052112657E-2</v>
      </c>
      <c r="S83" s="161"/>
      <c r="T83" s="110">
        <v>470858.53308382578</v>
      </c>
      <c r="U83" s="110">
        <v>497298.86839775101</v>
      </c>
      <c r="V83" s="160">
        <f t="shared" si="76"/>
        <v>26440.335313925229</v>
      </c>
      <c r="W83" s="161">
        <f t="shared" si="77"/>
        <v>5.6153458960927702E-2</v>
      </c>
      <c r="X83" s="162"/>
      <c r="Y83" s="86">
        <v>2636269.029765124</v>
      </c>
      <c r="Z83" s="86">
        <v>2587193.6988277743</v>
      </c>
      <c r="AA83" s="160">
        <f t="shared" si="78"/>
        <v>-49075.330937349703</v>
      </c>
      <c r="AB83" s="161">
        <f t="shared" si="79"/>
        <v>-1.8615448720619394E-2</v>
      </c>
      <c r="AC83" s="161"/>
      <c r="AD83" s="209">
        <v>-399188</v>
      </c>
      <c r="AE83" s="209">
        <v>-399188</v>
      </c>
      <c r="AF83" s="297">
        <f t="shared" si="80"/>
        <v>0</v>
      </c>
      <c r="AG83" s="208">
        <f t="shared" si="81"/>
        <v>0</v>
      </c>
      <c r="AH83" s="161"/>
      <c r="AI83" s="296">
        <f t="shared" si="82"/>
        <v>2237081.029765124</v>
      </c>
      <c r="AJ83" s="296">
        <f t="shared" si="83"/>
        <v>2188005.6988277743</v>
      </c>
      <c r="AK83" s="160">
        <f t="shared" si="84"/>
        <v>-49075.330937349703</v>
      </c>
      <c r="AL83" s="161">
        <f t="shared" si="85"/>
        <v>-2.1937216526529767E-2</v>
      </c>
      <c r="AN83" s="110">
        <f t="shared" si="86"/>
        <v>382.91278739489508</v>
      </c>
      <c r="AO83" s="110">
        <f t="shared" si="87"/>
        <v>364.18685325891664</v>
      </c>
      <c r="AP83" s="160">
        <f t="shared" si="88"/>
        <v>-18.725934135978434</v>
      </c>
      <c r="AQ83" s="161">
        <f t="shared" si="89"/>
        <v>-4.8903914291758867E-2</v>
      </c>
      <c r="AR83" s="298"/>
      <c r="AS83" s="110">
        <v>594.25801435659321</v>
      </c>
      <c r="AT83" s="110">
        <f t="shared" si="90"/>
        <v>598.89832205445816</v>
      </c>
      <c r="AU83" s="110">
        <f t="shared" si="91"/>
        <v>4.6403076978649551</v>
      </c>
      <c r="AV83" s="185">
        <f t="shared" si="92"/>
        <v>7.8085740297319248E-3</v>
      </c>
      <c r="AW83" s="298"/>
      <c r="AX83" s="110">
        <v>212.48128749270117</v>
      </c>
      <c r="AY83" s="110">
        <f t="shared" si="93"/>
        <v>229.1699854367516</v>
      </c>
      <c r="AZ83" s="160">
        <f t="shared" si="94"/>
        <v>16.688697944050432</v>
      </c>
      <c r="BA83" s="161">
        <f t="shared" si="95"/>
        <v>7.8541965464246799E-2</v>
      </c>
      <c r="BB83" s="298"/>
      <c r="BC83" s="110">
        <f t="shared" si="96"/>
        <v>1189.6520892441895</v>
      </c>
      <c r="BD83" s="110">
        <f t="shared" si="97"/>
        <v>1192.2551607501264</v>
      </c>
      <c r="BE83" s="160">
        <f t="shared" si="98"/>
        <v>2.6030715059368958</v>
      </c>
      <c r="BF83" s="161">
        <f t="shared" si="99"/>
        <v>2.1880947627223356E-3</v>
      </c>
      <c r="BG83" s="299"/>
      <c r="BH83" s="110">
        <v>-180.13898916967509</v>
      </c>
      <c r="BI83" s="110">
        <v>-180.13898916967509</v>
      </c>
      <c r="BJ83" s="160">
        <f t="shared" si="100"/>
        <v>0</v>
      </c>
      <c r="BK83" s="161">
        <f t="shared" si="101"/>
        <v>0</v>
      </c>
      <c r="BL83" s="161"/>
      <c r="BM83" s="110">
        <f t="shared" si="102"/>
        <v>1009.5131000745145</v>
      </c>
      <c r="BN83" s="110">
        <f t="shared" si="103"/>
        <v>1008.2975570634904</v>
      </c>
      <c r="BO83" s="273">
        <f t="shared" si="104"/>
        <v>-1.2155430110240104</v>
      </c>
      <c r="BP83" s="161">
        <f t="shared" si="105"/>
        <v>-1.2040883975990885E-3</v>
      </c>
    </row>
    <row r="84" spans="1:68">
      <c r="A84" s="84">
        <v>231</v>
      </c>
      <c r="B84" s="94">
        <v>15</v>
      </c>
      <c r="C84" s="94">
        <v>15</v>
      </c>
      <c r="D84" s="85" t="s">
        <v>97</v>
      </c>
      <c r="E84" s="87">
        <v>1208</v>
      </c>
      <c r="F84" s="110">
        <v>1241</v>
      </c>
      <c r="G84" s="160">
        <f t="shared" si="70"/>
        <v>33</v>
      </c>
      <c r="H84" s="161">
        <f t="shared" si="71"/>
        <v>2.7317880794701987E-2</v>
      </c>
      <c r="I84" s="161"/>
      <c r="J84" s="110">
        <v>-945178.74110052618</v>
      </c>
      <c r="K84" s="110">
        <v>-674815.79401439347</v>
      </c>
      <c r="L84" s="160">
        <f t="shared" si="72"/>
        <v>270362.94708613271</v>
      </c>
      <c r="M84" s="161">
        <f t="shared" si="73"/>
        <v>-0.28604425314447246</v>
      </c>
      <c r="N84" s="161"/>
      <c r="O84" s="110">
        <v>-42034.061503473516</v>
      </c>
      <c r="P84" s="296">
        <v>-45177.021281145731</v>
      </c>
      <c r="Q84" s="160">
        <f t="shared" si="74"/>
        <v>-3142.9597776722148</v>
      </c>
      <c r="R84" s="161">
        <f t="shared" si="75"/>
        <v>7.4771736664383331E-2</v>
      </c>
      <c r="S84" s="161"/>
      <c r="T84" s="110">
        <v>139179.60929115291</v>
      </c>
      <c r="U84" s="110">
        <v>153066.7540150054</v>
      </c>
      <c r="V84" s="160">
        <f t="shared" si="76"/>
        <v>13887.144723852485</v>
      </c>
      <c r="W84" s="161">
        <f t="shared" si="77"/>
        <v>9.9778586781355733E-2</v>
      </c>
      <c r="X84" s="162"/>
      <c r="Y84" s="86">
        <v>-848033.19331284659</v>
      </c>
      <c r="Z84" s="86">
        <v>-566926.06128053379</v>
      </c>
      <c r="AA84" s="160">
        <f t="shared" si="78"/>
        <v>281107.1320323128</v>
      </c>
      <c r="AB84" s="161">
        <f t="shared" si="79"/>
        <v>-0.33148128428106233</v>
      </c>
      <c r="AC84" s="161"/>
      <c r="AD84" s="209">
        <v>-14318</v>
      </c>
      <c r="AE84" s="209">
        <v>-14318</v>
      </c>
      <c r="AF84" s="297">
        <f t="shared" si="80"/>
        <v>0</v>
      </c>
      <c r="AG84" s="208">
        <f t="shared" si="81"/>
        <v>0</v>
      </c>
      <c r="AH84" s="161"/>
      <c r="AI84" s="296">
        <f t="shared" si="82"/>
        <v>-862351.19331284659</v>
      </c>
      <c r="AJ84" s="296">
        <f t="shared" si="83"/>
        <v>-581244.06128053379</v>
      </c>
      <c r="AK84" s="160">
        <f t="shared" si="84"/>
        <v>281107.1320323128</v>
      </c>
      <c r="AL84" s="161">
        <f t="shared" si="85"/>
        <v>-0.32597755324301131</v>
      </c>
      <c r="AN84" s="110">
        <f t="shared" si="86"/>
        <v>-782.43273269911106</v>
      </c>
      <c r="AO84" s="110">
        <f t="shared" si="87"/>
        <v>-543.76776310587707</v>
      </c>
      <c r="AP84" s="160">
        <f t="shared" si="88"/>
        <v>238.66496959323399</v>
      </c>
      <c r="AQ84" s="161">
        <f t="shared" si="89"/>
        <v>-0.30502937775868072</v>
      </c>
      <c r="AR84" s="298"/>
      <c r="AS84" s="110">
        <v>-34.796408529365493</v>
      </c>
      <c r="AT84" s="110">
        <f t="shared" si="90"/>
        <v>-36.403723836539669</v>
      </c>
      <c r="AU84" s="110">
        <f t="shared" si="91"/>
        <v>-1.6073153071741757</v>
      </c>
      <c r="AV84" s="185">
        <f t="shared" si="92"/>
        <v>4.6191988630600346E-2</v>
      </c>
      <c r="AW84" s="298"/>
      <c r="AX84" s="110">
        <v>115.21490835360341</v>
      </c>
      <c r="AY84" s="110">
        <f t="shared" si="93"/>
        <v>123.34146173650717</v>
      </c>
      <c r="AZ84" s="160">
        <f t="shared" si="94"/>
        <v>8.1265533829037651</v>
      </c>
      <c r="BA84" s="161">
        <f t="shared" si="95"/>
        <v>7.0533870130441351E-2</v>
      </c>
      <c r="BB84" s="298"/>
      <c r="BC84" s="110">
        <f t="shared" si="96"/>
        <v>-702.01423287487296</v>
      </c>
      <c r="BD84" s="110">
        <f t="shared" si="97"/>
        <v>-456.83002520590958</v>
      </c>
      <c r="BE84" s="160">
        <f t="shared" si="98"/>
        <v>245.18420766896338</v>
      </c>
      <c r="BF84" s="161">
        <f t="shared" si="99"/>
        <v>-0.34925817196738379</v>
      </c>
      <c r="BG84" s="299"/>
      <c r="BH84" s="110">
        <v>-11.852649006622517</v>
      </c>
      <c r="BI84" s="110">
        <v>-11.852649006622517</v>
      </c>
      <c r="BJ84" s="160">
        <f t="shared" si="100"/>
        <v>0</v>
      </c>
      <c r="BK84" s="161">
        <f t="shared" si="101"/>
        <v>0</v>
      </c>
      <c r="BL84" s="161"/>
      <c r="BM84" s="110">
        <f t="shared" si="102"/>
        <v>-713.86688188149549</v>
      </c>
      <c r="BN84" s="110">
        <f t="shared" si="103"/>
        <v>-468.36749498834308</v>
      </c>
      <c r="BO84" s="273">
        <f t="shared" si="104"/>
        <v>245.4993868931524</v>
      </c>
      <c r="BP84" s="161">
        <f t="shared" si="105"/>
        <v>-0.34390079316483296</v>
      </c>
    </row>
    <row r="85" spans="1:68">
      <c r="A85" s="84">
        <v>232</v>
      </c>
      <c r="B85" s="94">
        <v>14</v>
      </c>
      <c r="C85" s="94">
        <v>14</v>
      </c>
      <c r="D85" s="85" t="s">
        <v>98</v>
      </c>
      <c r="E85" s="87">
        <v>12618</v>
      </c>
      <c r="F85" s="110">
        <v>12518</v>
      </c>
      <c r="G85" s="160">
        <f t="shared" si="70"/>
        <v>-100</v>
      </c>
      <c r="H85" s="161">
        <f t="shared" si="71"/>
        <v>-7.9251862418766843E-3</v>
      </c>
      <c r="I85" s="161"/>
      <c r="J85" s="110">
        <v>4126533.3787466022</v>
      </c>
      <c r="K85" s="110">
        <v>3873501.8142200648</v>
      </c>
      <c r="L85" s="160">
        <f t="shared" si="72"/>
        <v>-253031.56452653743</v>
      </c>
      <c r="M85" s="161">
        <f t="shared" si="73"/>
        <v>-6.1318191639926467E-2</v>
      </c>
      <c r="N85" s="161"/>
      <c r="O85" s="110">
        <v>5292120.5407871753</v>
      </c>
      <c r="P85" s="296">
        <v>5719610.6432987908</v>
      </c>
      <c r="Q85" s="160">
        <f t="shared" si="74"/>
        <v>427490.10251161549</v>
      </c>
      <c r="R85" s="161">
        <f t="shared" si="75"/>
        <v>8.0778602682400086E-2</v>
      </c>
      <c r="S85" s="161"/>
      <c r="T85" s="110">
        <v>1827360.3122723184</v>
      </c>
      <c r="U85" s="110">
        <v>1964674.8830609508</v>
      </c>
      <c r="V85" s="160">
        <f t="shared" si="76"/>
        <v>137314.57078863238</v>
      </c>
      <c r="W85" s="161">
        <f t="shared" si="77"/>
        <v>7.5143675752639069E-2</v>
      </c>
      <c r="X85" s="162"/>
      <c r="Y85" s="86">
        <v>11246014.231806096</v>
      </c>
      <c r="Z85" s="86">
        <v>11557787.340579806</v>
      </c>
      <c r="AA85" s="160">
        <f t="shared" si="78"/>
        <v>311773.10877371021</v>
      </c>
      <c r="AB85" s="161">
        <f t="shared" si="79"/>
        <v>2.772298721550167E-2</v>
      </c>
      <c r="AC85" s="161"/>
      <c r="AD85" s="209">
        <v>-286238</v>
      </c>
      <c r="AE85" s="209">
        <v>-286238</v>
      </c>
      <c r="AF85" s="297">
        <f t="shared" si="80"/>
        <v>0</v>
      </c>
      <c r="AG85" s="208">
        <f t="shared" si="81"/>
        <v>0</v>
      </c>
      <c r="AH85" s="161"/>
      <c r="AI85" s="296">
        <f t="shared" si="82"/>
        <v>10959776.231806096</v>
      </c>
      <c r="AJ85" s="296">
        <f t="shared" si="83"/>
        <v>11271549.340579806</v>
      </c>
      <c r="AK85" s="160">
        <f t="shared" si="84"/>
        <v>311773.10877371021</v>
      </c>
      <c r="AL85" s="161">
        <f t="shared" si="85"/>
        <v>2.8447032327988703E-2</v>
      </c>
      <c r="AN85" s="110">
        <f t="shared" si="86"/>
        <v>327.03545559887482</v>
      </c>
      <c r="AO85" s="110">
        <f t="shared" si="87"/>
        <v>309.43455937210933</v>
      </c>
      <c r="AP85" s="160">
        <f t="shared" si="88"/>
        <v>-17.600896226765485</v>
      </c>
      <c r="AQ85" s="161">
        <f t="shared" si="89"/>
        <v>-5.3819535238264368E-2</v>
      </c>
      <c r="AR85" s="298"/>
      <c r="AS85" s="110">
        <v>419.41040900199516</v>
      </c>
      <c r="AT85" s="110">
        <f t="shared" si="90"/>
        <v>456.91089976823702</v>
      </c>
      <c r="AU85" s="110">
        <f t="shared" si="91"/>
        <v>37.500490766241853</v>
      </c>
      <c r="AV85" s="185">
        <f t="shared" si="92"/>
        <v>8.9412398837396184E-2</v>
      </c>
      <c r="AW85" s="298"/>
      <c r="AX85" s="110">
        <v>144.8217080577206</v>
      </c>
      <c r="AY85" s="110">
        <f t="shared" si="93"/>
        <v>156.94798554569027</v>
      </c>
      <c r="AZ85" s="160">
        <f t="shared" si="94"/>
        <v>12.126277487969674</v>
      </c>
      <c r="BA85" s="161">
        <f t="shared" si="95"/>
        <v>8.3732457313212924E-2</v>
      </c>
      <c r="BB85" s="298"/>
      <c r="BC85" s="110">
        <f t="shared" si="96"/>
        <v>891.26757265859055</v>
      </c>
      <c r="BD85" s="110">
        <f t="shared" si="97"/>
        <v>923.29344468603654</v>
      </c>
      <c r="BE85" s="160">
        <f t="shared" si="98"/>
        <v>32.025872027445985</v>
      </c>
      <c r="BF85" s="161">
        <f t="shared" si="99"/>
        <v>3.5932948768589199E-2</v>
      </c>
      <c r="BG85" s="299"/>
      <c r="BH85" s="110">
        <v>-22.684894595022982</v>
      </c>
      <c r="BI85" s="110">
        <v>-22.684894595022982</v>
      </c>
      <c r="BJ85" s="160">
        <f t="shared" si="100"/>
        <v>0</v>
      </c>
      <c r="BK85" s="161">
        <f t="shared" si="101"/>
        <v>0</v>
      </c>
      <c r="BL85" s="161"/>
      <c r="BM85" s="110">
        <f t="shared" si="102"/>
        <v>868.58267806356753</v>
      </c>
      <c r="BN85" s="110">
        <f t="shared" si="103"/>
        <v>900.42733188846512</v>
      </c>
      <c r="BO85" s="273">
        <f t="shared" si="104"/>
        <v>31.844653824897591</v>
      </c>
      <c r="BP85" s="161">
        <f t="shared" si="105"/>
        <v>3.6662777912970339E-2</v>
      </c>
    </row>
    <row r="86" spans="1:68">
      <c r="A86" s="84">
        <v>233</v>
      </c>
      <c r="B86" s="94">
        <v>14</v>
      </c>
      <c r="C86" s="94">
        <v>14</v>
      </c>
      <c r="D86" s="85" t="s">
        <v>99</v>
      </c>
      <c r="E86" s="87">
        <v>15165</v>
      </c>
      <c r="F86" s="110">
        <v>15050</v>
      </c>
      <c r="G86" s="160">
        <f t="shared" si="70"/>
        <v>-115</v>
      </c>
      <c r="H86" s="161">
        <f t="shared" si="71"/>
        <v>-7.5832509066930433E-3</v>
      </c>
      <c r="I86" s="161"/>
      <c r="J86" s="110">
        <v>6524055.7834877279</v>
      </c>
      <c r="K86" s="110">
        <v>6469339.1185303442</v>
      </c>
      <c r="L86" s="160">
        <f t="shared" si="72"/>
        <v>-54716.664957383648</v>
      </c>
      <c r="M86" s="161">
        <f t="shared" si="73"/>
        <v>-8.3869094277014885E-3</v>
      </c>
      <c r="N86" s="161"/>
      <c r="O86" s="110">
        <v>6904052.1062687309</v>
      </c>
      <c r="P86" s="296">
        <v>7621291.7697235011</v>
      </c>
      <c r="Q86" s="160">
        <f t="shared" si="74"/>
        <v>717239.66345477011</v>
      </c>
      <c r="R86" s="161">
        <f t="shared" si="75"/>
        <v>0.10388676858384831</v>
      </c>
      <c r="S86" s="161"/>
      <c r="T86" s="110">
        <v>2300653.1716115987</v>
      </c>
      <c r="U86" s="110">
        <v>2457962.0448457976</v>
      </c>
      <c r="V86" s="160">
        <f t="shared" si="76"/>
        <v>157308.87323419889</v>
      </c>
      <c r="W86" s="161">
        <f t="shared" si="77"/>
        <v>6.8375744408273681E-2</v>
      </c>
      <c r="X86" s="162"/>
      <c r="Y86" s="86">
        <v>15728761.061368059</v>
      </c>
      <c r="Z86" s="86">
        <v>16548592.933099642</v>
      </c>
      <c r="AA86" s="160">
        <f t="shared" si="78"/>
        <v>819831.87173158303</v>
      </c>
      <c r="AB86" s="161">
        <f t="shared" si="79"/>
        <v>5.2123105471110487E-2</v>
      </c>
      <c r="AC86" s="161"/>
      <c r="AD86" s="209">
        <v>195952</v>
      </c>
      <c r="AE86" s="209">
        <v>195952</v>
      </c>
      <c r="AF86" s="297">
        <f t="shared" si="80"/>
        <v>0</v>
      </c>
      <c r="AG86" s="208">
        <f t="shared" si="81"/>
        <v>0</v>
      </c>
      <c r="AH86" s="161"/>
      <c r="AI86" s="296">
        <f t="shared" si="82"/>
        <v>15924713.061368059</v>
      </c>
      <c r="AJ86" s="296">
        <f t="shared" si="83"/>
        <v>16744544.933099642</v>
      </c>
      <c r="AK86" s="160">
        <f t="shared" si="84"/>
        <v>819831.87173158303</v>
      </c>
      <c r="AL86" s="161">
        <f t="shared" si="85"/>
        <v>5.1481735876323098E-2</v>
      </c>
      <c r="AN86" s="110">
        <f t="shared" si="86"/>
        <v>430.20479943868963</v>
      </c>
      <c r="AO86" s="110">
        <f t="shared" si="87"/>
        <v>429.8564198359033</v>
      </c>
      <c r="AP86" s="160">
        <f t="shared" si="88"/>
        <v>-0.34837960278633773</v>
      </c>
      <c r="AQ86" s="161">
        <f t="shared" si="89"/>
        <v>-8.0979943329522722E-4</v>
      </c>
      <c r="AR86" s="298"/>
      <c r="AS86" s="110">
        <v>455.2622556062467</v>
      </c>
      <c r="AT86" s="110">
        <f t="shared" si="90"/>
        <v>506.39812423411968</v>
      </c>
      <c r="AU86" s="110">
        <f t="shared" si="91"/>
        <v>51.135868627872981</v>
      </c>
      <c r="AV86" s="185">
        <f t="shared" si="92"/>
        <v>0.1123217837590737</v>
      </c>
      <c r="AW86" s="298"/>
      <c r="AX86" s="110">
        <v>151.70808912704246</v>
      </c>
      <c r="AY86" s="110">
        <f t="shared" si="93"/>
        <v>163.31973719905631</v>
      </c>
      <c r="AZ86" s="160">
        <f t="shared" si="94"/>
        <v>11.61164807201385</v>
      </c>
      <c r="BA86" s="161">
        <f t="shared" si="95"/>
        <v>7.6539412887140737E-2</v>
      </c>
      <c r="BB86" s="298"/>
      <c r="BC86" s="110">
        <f t="shared" si="96"/>
        <v>1037.1751441719789</v>
      </c>
      <c r="BD86" s="110">
        <f t="shared" si="97"/>
        <v>1099.5742812690792</v>
      </c>
      <c r="BE86" s="160">
        <f t="shared" si="98"/>
        <v>62.399137097100265</v>
      </c>
      <c r="BF86" s="161">
        <f t="shared" si="99"/>
        <v>6.016258435012551E-2</v>
      </c>
      <c r="BG86" s="299"/>
      <c r="BH86" s="110">
        <v>12.921332014507088</v>
      </c>
      <c r="BI86" s="110">
        <v>12.921332014507088</v>
      </c>
      <c r="BJ86" s="160">
        <f t="shared" si="100"/>
        <v>0</v>
      </c>
      <c r="BK86" s="161">
        <f t="shared" si="101"/>
        <v>0</v>
      </c>
      <c r="BL86" s="161"/>
      <c r="BM86" s="110">
        <f t="shared" si="102"/>
        <v>1050.0964761864859</v>
      </c>
      <c r="BN86" s="110">
        <f t="shared" si="103"/>
        <v>1112.5943477142619</v>
      </c>
      <c r="BO86" s="273">
        <f t="shared" si="104"/>
        <v>62.497871527775942</v>
      </c>
      <c r="BP86" s="161">
        <f t="shared" si="105"/>
        <v>5.9516313924547433E-2</v>
      </c>
    </row>
    <row r="87" spans="1:68">
      <c r="A87" s="84">
        <v>235</v>
      </c>
      <c r="B87" s="94">
        <v>1</v>
      </c>
      <c r="C87" s="95">
        <v>33</v>
      </c>
      <c r="D87" s="85" t="s">
        <v>100</v>
      </c>
      <c r="E87" s="87">
        <v>10270</v>
      </c>
      <c r="F87" s="110">
        <v>10253</v>
      </c>
      <c r="G87" s="160">
        <f t="shared" si="70"/>
        <v>-17</v>
      </c>
      <c r="H87" s="161">
        <f t="shared" si="71"/>
        <v>-1.6553067185978579E-3</v>
      </c>
      <c r="I87" s="161"/>
      <c r="J87" s="110">
        <v>19984671.000624746</v>
      </c>
      <c r="K87" s="110">
        <v>19719627.520358481</v>
      </c>
      <c r="L87" s="160">
        <f t="shared" si="72"/>
        <v>-265043.48026626557</v>
      </c>
      <c r="M87" s="161">
        <f t="shared" si="73"/>
        <v>-1.3262338932573871E-2</v>
      </c>
      <c r="N87" s="161"/>
      <c r="O87" s="110">
        <v>-1511262.1855156387</v>
      </c>
      <c r="P87" s="296">
        <v>-1696335.9763570959</v>
      </c>
      <c r="Q87" s="160">
        <f t="shared" si="74"/>
        <v>-185073.7908414572</v>
      </c>
      <c r="R87" s="161">
        <f t="shared" si="75"/>
        <v>0.12246305943155093</v>
      </c>
      <c r="S87" s="161"/>
      <c r="T87" s="110">
        <v>467289.7729743449</v>
      </c>
      <c r="U87" s="110">
        <v>411456.57874452154</v>
      </c>
      <c r="V87" s="160">
        <f t="shared" si="76"/>
        <v>-55833.194229823363</v>
      </c>
      <c r="W87" s="161">
        <f t="shared" si="77"/>
        <v>-0.11948302201103107</v>
      </c>
      <c r="X87" s="162"/>
      <c r="Y87" s="86">
        <v>18940698.588083453</v>
      </c>
      <c r="Z87" s="86">
        <v>18434748.122745909</v>
      </c>
      <c r="AA87" s="160">
        <f t="shared" si="78"/>
        <v>-505950.46533754468</v>
      </c>
      <c r="AB87" s="161">
        <f t="shared" si="79"/>
        <v>-2.6712344477930902E-2</v>
      </c>
      <c r="AC87" s="161"/>
      <c r="AD87" s="209">
        <v>3430041</v>
      </c>
      <c r="AE87" s="209">
        <v>3430041</v>
      </c>
      <c r="AF87" s="297">
        <f t="shared" si="80"/>
        <v>0</v>
      </c>
      <c r="AG87" s="208">
        <f t="shared" si="81"/>
        <v>0</v>
      </c>
      <c r="AH87" s="161"/>
      <c r="AI87" s="296">
        <f t="shared" si="82"/>
        <v>22370739.588083453</v>
      </c>
      <c r="AJ87" s="296">
        <f t="shared" si="83"/>
        <v>21864789.122745909</v>
      </c>
      <c r="AK87" s="160">
        <f t="shared" si="84"/>
        <v>-505950.46533754468</v>
      </c>
      <c r="AL87" s="161">
        <f t="shared" si="85"/>
        <v>-2.2616617718220485E-2</v>
      </c>
      <c r="AN87" s="110">
        <f t="shared" si="86"/>
        <v>1945.9270691942304</v>
      </c>
      <c r="AO87" s="110">
        <f t="shared" si="87"/>
        <v>1923.3031815428149</v>
      </c>
      <c r="AP87" s="160">
        <f t="shared" si="88"/>
        <v>-22.623887651415544</v>
      </c>
      <c r="AQ87" s="161">
        <f t="shared" si="89"/>
        <v>-1.1626277268851419E-2</v>
      </c>
      <c r="AR87" s="298"/>
      <c r="AS87" s="110">
        <v>-147.15308524981876</v>
      </c>
      <c r="AT87" s="110">
        <f t="shared" si="90"/>
        <v>-165.44776907803529</v>
      </c>
      <c r="AU87" s="110">
        <f t="shared" si="91"/>
        <v>-18.294683828216534</v>
      </c>
      <c r="AV87" s="185">
        <f t="shared" si="92"/>
        <v>0.12432416076875336</v>
      </c>
      <c r="AW87" s="298"/>
      <c r="AX87" s="110">
        <v>45.500464749205932</v>
      </c>
      <c r="AY87" s="110">
        <f t="shared" si="93"/>
        <v>40.130359772215108</v>
      </c>
      <c r="AZ87" s="160">
        <f t="shared" si="94"/>
        <v>-5.3701049769908238</v>
      </c>
      <c r="BA87" s="161">
        <f t="shared" si="95"/>
        <v>-0.11802307968919246</v>
      </c>
      <c r="BB87" s="298"/>
      <c r="BC87" s="110">
        <f t="shared" si="96"/>
        <v>1844.2744486936176</v>
      </c>
      <c r="BD87" s="110">
        <f t="shared" si="97"/>
        <v>1797.985772236995</v>
      </c>
      <c r="BE87" s="160">
        <f t="shared" si="98"/>
        <v>-46.288676456622625</v>
      </c>
      <c r="BF87" s="161">
        <f t="shared" si="99"/>
        <v>-2.5098583613415548E-2</v>
      </c>
      <c r="BG87" s="299"/>
      <c r="BH87" s="110">
        <v>333.98646543330085</v>
      </c>
      <c r="BI87" s="110">
        <v>333.98646543330085</v>
      </c>
      <c r="BJ87" s="160">
        <f t="shared" si="100"/>
        <v>0</v>
      </c>
      <c r="BK87" s="161">
        <f t="shared" si="101"/>
        <v>0</v>
      </c>
      <c r="BL87" s="161"/>
      <c r="BM87" s="110">
        <f t="shared" si="102"/>
        <v>2178.2609141269186</v>
      </c>
      <c r="BN87" s="110">
        <f t="shared" si="103"/>
        <v>2132.526004364177</v>
      </c>
      <c r="BO87" s="273">
        <f t="shared" si="104"/>
        <v>-45.734909762741609</v>
      </c>
      <c r="BP87" s="161">
        <f t="shared" si="105"/>
        <v>-2.0996065928618513E-2</v>
      </c>
    </row>
    <row r="88" spans="1:68">
      <c r="A88" s="84">
        <v>236</v>
      </c>
      <c r="B88" s="94">
        <v>16</v>
      </c>
      <c r="C88" s="94">
        <v>16</v>
      </c>
      <c r="D88" s="85" t="s">
        <v>101</v>
      </c>
      <c r="E88" s="87">
        <v>4137</v>
      </c>
      <c r="F88" s="110">
        <v>4118</v>
      </c>
      <c r="G88" s="160">
        <f t="shared" si="70"/>
        <v>-19</v>
      </c>
      <c r="H88" s="161">
        <f t="shared" si="71"/>
        <v>-4.5927000241721052E-3</v>
      </c>
      <c r="I88" s="161"/>
      <c r="J88" s="110">
        <v>2074019.0722040294</v>
      </c>
      <c r="K88" s="110">
        <v>2150770.6377619719</v>
      </c>
      <c r="L88" s="160">
        <f t="shared" si="72"/>
        <v>76751.565557942493</v>
      </c>
      <c r="M88" s="161">
        <f t="shared" si="73"/>
        <v>3.700620046679693E-2</v>
      </c>
      <c r="N88" s="161"/>
      <c r="O88" s="110">
        <v>2221900.6451633046</v>
      </c>
      <c r="P88" s="296">
        <v>2302067.6668410716</v>
      </c>
      <c r="Q88" s="160">
        <f t="shared" si="74"/>
        <v>80167.021677766927</v>
      </c>
      <c r="R88" s="161">
        <f t="shared" si="75"/>
        <v>3.6080380935248721E-2</v>
      </c>
      <c r="S88" s="161"/>
      <c r="T88" s="110">
        <v>513498.55794184905</v>
      </c>
      <c r="U88" s="110">
        <v>554716.57765196671</v>
      </c>
      <c r="V88" s="160">
        <f t="shared" si="76"/>
        <v>41218.01971011766</v>
      </c>
      <c r="W88" s="161">
        <f t="shared" si="77"/>
        <v>8.0269007717029231E-2</v>
      </c>
      <c r="X88" s="162"/>
      <c r="Y88" s="86">
        <v>4809418.2753091836</v>
      </c>
      <c r="Z88" s="86">
        <v>5007554.8822550103</v>
      </c>
      <c r="AA88" s="160">
        <f t="shared" si="78"/>
        <v>198136.60694582667</v>
      </c>
      <c r="AB88" s="161">
        <f t="shared" si="79"/>
        <v>4.1197624245541221E-2</v>
      </c>
      <c r="AC88" s="161"/>
      <c r="AD88" s="209">
        <v>1300720</v>
      </c>
      <c r="AE88" s="209">
        <v>1300720</v>
      </c>
      <c r="AF88" s="297">
        <f t="shared" si="80"/>
        <v>0</v>
      </c>
      <c r="AG88" s="208">
        <f t="shared" si="81"/>
        <v>0</v>
      </c>
      <c r="AH88" s="161"/>
      <c r="AI88" s="296">
        <f t="shared" si="82"/>
        <v>6110138.2753091836</v>
      </c>
      <c r="AJ88" s="296">
        <f t="shared" si="83"/>
        <v>6308274.8822550103</v>
      </c>
      <c r="AK88" s="160">
        <f t="shared" si="84"/>
        <v>198136.60694582667</v>
      </c>
      <c r="AL88" s="161">
        <f t="shared" si="85"/>
        <v>3.2427516042720102E-2</v>
      </c>
      <c r="AN88" s="110">
        <f t="shared" si="86"/>
        <v>501.33407594972914</v>
      </c>
      <c r="AO88" s="110">
        <f t="shared" si="87"/>
        <v>522.28524472121705</v>
      </c>
      <c r="AP88" s="160">
        <f t="shared" si="88"/>
        <v>20.951168771487914</v>
      </c>
      <c r="AQ88" s="161">
        <f t="shared" si="89"/>
        <v>4.1790833251854946E-2</v>
      </c>
      <c r="AR88" s="298"/>
      <c r="AS88" s="110">
        <v>537.08016561839611</v>
      </c>
      <c r="AT88" s="110">
        <f t="shared" si="90"/>
        <v>559.02565974771039</v>
      </c>
      <c r="AU88" s="110">
        <f t="shared" si="91"/>
        <v>21.945494129314284</v>
      </c>
      <c r="AV88" s="185">
        <f t="shared" si="92"/>
        <v>4.0860742090607943E-2</v>
      </c>
      <c r="AW88" s="298"/>
      <c r="AX88" s="110">
        <v>124.12341260378271</v>
      </c>
      <c r="AY88" s="110">
        <f t="shared" si="93"/>
        <v>134.70533697230857</v>
      </c>
      <c r="AZ88" s="160">
        <f t="shared" si="94"/>
        <v>10.581924368525861</v>
      </c>
      <c r="BA88" s="161">
        <f t="shared" si="95"/>
        <v>8.5253250346126672E-2</v>
      </c>
      <c r="BB88" s="298"/>
      <c r="BC88" s="110">
        <f t="shared" si="96"/>
        <v>1162.5376541719081</v>
      </c>
      <c r="BD88" s="110">
        <f t="shared" si="97"/>
        <v>1216.0162414412362</v>
      </c>
      <c r="BE88" s="160">
        <f t="shared" si="98"/>
        <v>53.478587269328045</v>
      </c>
      <c r="BF88" s="161">
        <f t="shared" si="99"/>
        <v>4.6001595799855272E-2</v>
      </c>
      <c r="BG88" s="299"/>
      <c r="BH88" s="110">
        <v>261.69132221416487</v>
      </c>
      <c r="BI88" s="110">
        <v>261.69132221416487</v>
      </c>
      <c r="BJ88" s="160">
        <f t="shared" si="100"/>
        <v>0</v>
      </c>
      <c r="BK88" s="161">
        <f t="shared" si="101"/>
        <v>0</v>
      </c>
      <c r="BL88" s="161"/>
      <c r="BM88" s="110">
        <f t="shared" si="102"/>
        <v>1476.9490634056524</v>
      </c>
      <c r="BN88" s="110">
        <f t="shared" si="103"/>
        <v>1531.8783104067534</v>
      </c>
      <c r="BO88" s="273">
        <f t="shared" si="104"/>
        <v>54.929247001100975</v>
      </c>
      <c r="BP88" s="161">
        <f t="shared" si="105"/>
        <v>3.7191023280411094E-2</v>
      </c>
    </row>
    <row r="89" spans="1:68">
      <c r="A89" s="84">
        <v>239</v>
      </c>
      <c r="B89" s="94">
        <v>11</v>
      </c>
      <c r="C89" s="94">
        <v>11</v>
      </c>
      <c r="D89" s="85" t="s">
        <v>102</v>
      </c>
      <c r="E89" s="87">
        <v>2035</v>
      </c>
      <c r="F89" s="110">
        <v>1985</v>
      </c>
      <c r="G89" s="160">
        <f t="shared" si="70"/>
        <v>-50</v>
      </c>
      <c r="H89" s="161">
        <f t="shared" si="71"/>
        <v>-2.4570024570024569E-2</v>
      </c>
      <c r="I89" s="161"/>
      <c r="J89" s="110">
        <v>781810.5151385871</v>
      </c>
      <c r="K89" s="110">
        <v>796771.42364966508</v>
      </c>
      <c r="L89" s="160">
        <f t="shared" si="72"/>
        <v>14960.908511077985</v>
      </c>
      <c r="M89" s="161">
        <f t="shared" si="73"/>
        <v>1.9136233424061774E-2</v>
      </c>
      <c r="N89" s="161"/>
      <c r="O89" s="110">
        <v>147818.25703470971</v>
      </c>
      <c r="P89" s="296">
        <v>-222560.51390819903</v>
      </c>
      <c r="Q89" s="160">
        <f t="shared" si="74"/>
        <v>-370378.77094290871</v>
      </c>
      <c r="R89" s="161">
        <f t="shared" si="75"/>
        <v>-2.5056361668230118</v>
      </c>
      <c r="S89" s="161"/>
      <c r="T89" s="110">
        <v>309940.94467260729</v>
      </c>
      <c r="U89" s="110">
        <v>330235.65941765945</v>
      </c>
      <c r="V89" s="160">
        <f t="shared" si="76"/>
        <v>20294.714745052159</v>
      </c>
      <c r="W89" s="161">
        <f t="shared" si="77"/>
        <v>6.5479295633203941E-2</v>
      </c>
      <c r="X89" s="162"/>
      <c r="Y89" s="86">
        <v>1239569.7168459042</v>
      </c>
      <c r="Z89" s="86">
        <v>904446.56915912544</v>
      </c>
      <c r="AA89" s="160">
        <f t="shared" si="78"/>
        <v>-335123.1476867788</v>
      </c>
      <c r="AB89" s="161">
        <f t="shared" si="79"/>
        <v>-0.27035441664346443</v>
      </c>
      <c r="AC89" s="161"/>
      <c r="AD89" s="209">
        <v>-475325</v>
      </c>
      <c r="AE89" s="209">
        <v>-475325</v>
      </c>
      <c r="AF89" s="297">
        <f t="shared" si="80"/>
        <v>0</v>
      </c>
      <c r="AG89" s="208">
        <f t="shared" si="81"/>
        <v>0</v>
      </c>
      <c r="AH89" s="161"/>
      <c r="AI89" s="296">
        <f t="shared" si="82"/>
        <v>764244.71684590424</v>
      </c>
      <c r="AJ89" s="296">
        <f t="shared" si="83"/>
        <v>429121.56915912544</v>
      </c>
      <c r="AK89" s="160">
        <f t="shared" si="84"/>
        <v>-335123.1476867788</v>
      </c>
      <c r="AL89" s="161">
        <f t="shared" si="85"/>
        <v>-0.43850240675507368</v>
      </c>
      <c r="AN89" s="110">
        <f t="shared" si="86"/>
        <v>384.182071321173</v>
      </c>
      <c r="AO89" s="110">
        <f t="shared" si="87"/>
        <v>401.39618319882373</v>
      </c>
      <c r="AP89" s="160">
        <f t="shared" si="88"/>
        <v>17.214111877650737</v>
      </c>
      <c r="AQ89" s="161">
        <f t="shared" si="89"/>
        <v>4.4807171293685603E-2</v>
      </c>
      <c r="AR89" s="298"/>
      <c r="AS89" s="110">
        <v>72.637964144820501</v>
      </c>
      <c r="AT89" s="110">
        <f t="shared" si="90"/>
        <v>-112.12116569682571</v>
      </c>
      <c r="AU89" s="110">
        <f t="shared" si="91"/>
        <v>-184.7591298416462</v>
      </c>
      <c r="AV89" s="185">
        <f t="shared" si="92"/>
        <v>-2.5435615110754806</v>
      </c>
      <c r="AW89" s="298"/>
      <c r="AX89" s="110">
        <v>152.30513251725174</v>
      </c>
      <c r="AY89" s="110">
        <f t="shared" si="93"/>
        <v>166.36557149504256</v>
      </c>
      <c r="AZ89" s="160">
        <f t="shared" si="94"/>
        <v>14.060438977790824</v>
      </c>
      <c r="BA89" s="161">
        <f t="shared" si="95"/>
        <v>9.2317565044619784E-2</v>
      </c>
      <c r="BB89" s="298"/>
      <c r="BC89" s="110">
        <f t="shared" si="96"/>
        <v>609.12516798324532</v>
      </c>
      <c r="BD89" s="110">
        <f t="shared" si="97"/>
        <v>455.64058899704054</v>
      </c>
      <c r="BE89" s="160">
        <f t="shared" si="98"/>
        <v>-153.48457898620478</v>
      </c>
      <c r="BF89" s="161">
        <f t="shared" si="99"/>
        <v>-0.25197543469493705</v>
      </c>
      <c r="BG89" s="299"/>
      <c r="BH89" s="110">
        <v>-233.57493857493859</v>
      </c>
      <c r="BI89" s="110">
        <v>-233.57493857493859</v>
      </c>
      <c r="BJ89" s="160">
        <f t="shared" si="100"/>
        <v>0</v>
      </c>
      <c r="BK89" s="161">
        <f t="shared" si="101"/>
        <v>0</v>
      </c>
      <c r="BL89" s="161"/>
      <c r="BM89" s="110">
        <f t="shared" si="102"/>
        <v>375.55022940830673</v>
      </c>
      <c r="BN89" s="110">
        <f t="shared" si="103"/>
        <v>216.18215070988688</v>
      </c>
      <c r="BO89" s="273">
        <f t="shared" si="104"/>
        <v>-159.36807869841985</v>
      </c>
      <c r="BP89" s="161">
        <f t="shared" si="105"/>
        <v>-0.42435889055243065</v>
      </c>
    </row>
    <row r="90" spans="1:68">
      <c r="A90" s="84">
        <v>240</v>
      </c>
      <c r="B90" s="94">
        <v>19</v>
      </c>
      <c r="C90" s="94">
        <v>19</v>
      </c>
      <c r="D90" s="85" t="s">
        <v>103</v>
      </c>
      <c r="E90" s="87">
        <v>19371</v>
      </c>
      <c r="F90" s="110">
        <v>19402</v>
      </c>
      <c r="G90" s="160">
        <f t="shared" si="70"/>
        <v>31</v>
      </c>
      <c r="H90" s="161">
        <f t="shared" si="71"/>
        <v>1.6003303907903567E-3</v>
      </c>
      <c r="I90" s="161"/>
      <c r="J90" s="110">
        <v>-7015904.8400435299</v>
      </c>
      <c r="K90" s="110">
        <v>-6929980.3581993906</v>
      </c>
      <c r="L90" s="160">
        <f t="shared" si="72"/>
        <v>85924.481844139285</v>
      </c>
      <c r="M90" s="161">
        <f t="shared" si="73"/>
        <v>-1.2247099098853537E-2</v>
      </c>
      <c r="N90" s="161"/>
      <c r="O90" s="110">
        <v>3911932.8144537681</v>
      </c>
      <c r="P90" s="296">
        <v>2060443.3810989438</v>
      </c>
      <c r="Q90" s="160">
        <f t="shared" si="74"/>
        <v>-1851489.4333548243</v>
      </c>
      <c r="R90" s="161">
        <f t="shared" si="75"/>
        <v>-0.47329274841172136</v>
      </c>
      <c r="S90" s="161"/>
      <c r="T90" s="110">
        <v>1806283.1427806765</v>
      </c>
      <c r="U90" s="110">
        <v>1961337.0864428615</v>
      </c>
      <c r="V90" s="160">
        <f t="shared" si="76"/>
        <v>155053.94366218499</v>
      </c>
      <c r="W90" s="161">
        <f t="shared" si="77"/>
        <v>8.5841438692434296E-2</v>
      </c>
      <c r="X90" s="162"/>
      <c r="Y90" s="86">
        <v>-1297688.8828090867</v>
      </c>
      <c r="Z90" s="86">
        <v>-2908199.8906575851</v>
      </c>
      <c r="AA90" s="160">
        <f t="shared" si="78"/>
        <v>-1610511.0078484984</v>
      </c>
      <c r="AB90" s="161">
        <f t="shared" si="79"/>
        <v>1.2410609578177556</v>
      </c>
      <c r="AC90" s="161"/>
      <c r="AD90" s="209">
        <v>1636034</v>
      </c>
      <c r="AE90" s="209">
        <v>1636034</v>
      </c>
      <c r="AF90" s="297">
        <f t="shared" si="80"/>
        <v>0</v>
      </c>
      <c r="AG90" s="208">
        <f t="shared" si="81"/>
        <v>0</v>
      </c>
      <c r="AH90" s="161"/>
      <c r="AI90" s="296">
        <f t="shared" si="82"/>
        <v>338345.1171909133</v>
      </c>
      <c r="AJ90" s="296">
        <f t="shared" si="83"/>
        <v>-1272165.8906575851</v>
      </c>
      <c r="AK90" s="160">
        <f t="shared" si="84"/>
        <v>-1610511.0078484984</v>
      </c>
      <c r="AL90" s="161">
        <f t="shared" si="85"/>
        <v>-4.7599652722038774</v>
      </c>
      <c r="AN90" s="110">
        <f t="shared" si="86"/>
        <v>-362.18599143273605</v>
      </c>
      <c r="AO90" s="110">
        <f t="shared" si="87"/>
        <v>-357.17865983916045</v>
      </c>
      <c r="AP90" s="160">
        <f t="shared" si="88"/>
        <v>5.0073315935756</v>
      </c>
      <c r="AQ90" s="161">
        <f t="shared" si="89"/>
        <v>-1.3825304434794919E-2</v>
      </c>
      <c r="AR90" s="298"/>
      <c r="AS90" s="110">
        <v>201.9479022484006</v>
      </c>
      <c r="AT90" s="110">
        <f t="shared" si="90"/>
        <v>106.19747351298545</v>
      </c>
      <c r="AU90" s="110">
        <f t="shared" si="91"/>
        <v>-95.750428735415142</v>
      </c>
      <c r="AV90" s="185">
        <f t="shared" si="92"/>
        <v>-0.47413430726128514</v>
      </c>
      <c r="AW90" s="298"/>
      <c r="AX90" s="110">
        <v>93.246767992394638</v>
      </c>
      <c r="AY90" s="110">
        <f t="shared" si="93"/>
        <v>101.08942822610356</v>
      </c>
      <c r="AZ90" s="160">
        <f t="shared" si="94"/>
        <v>7.8426602337089264</v>
      </c>
      <c r="BA90" s="161">
        <f t="shared" si="95"/>
        <v>8.4106510097471554E-2</v>
      </c>
      <c r="BB90" s="298"/>
      <c r="BC90" s="110">
        <f t="shared" si="96"/>
        <v>-66.99132119194087</v>
      </c>
      <c r="BD90" s="110">
        <f t="shared" si="97"/>
        <v>-149.8917581000714</v>
      </c>
      <c r="BE90" s="160">
        <f t="shared" si="98"/>
        <v>-82.90043690813053</v>
      </c>
      <c r="BF90" s="161">
        <f t="shared" si="99"/>
        <v>1.2374802501746083</v>
      </c>
      <c r="BG90" s="299"/>
      <c r="BH90" s="110">
        <v>84.457900986010017</v>
      </c>
      <c r="BI90" s="110">
        <v>84.457900986010017</v>
      </c>
      <c r="BJ90" s="160">
        <f t="shared" si="100"/>
        <v>0</v>
      </c>
      <c r="BK90" s="161">
        <f t="shared" si="101"/>
        <v>0</v>
      </c>
      <c r="BL90" s="161"/>
      <c r="BM90" s="110">
        <f t="shared" si="102"/>
        <v>17.466579794069141</v>
      </c>
      <c r="BN90" s="110">
        <f t="shared" si="103"/>
        <v>-65.568801703823581</v>
      </c>
      <c r="BO90" s="273">
        <f t="shared" si="104"/>
        <v>-83.035381497892729</v>
      </c>
      <c r="BP90" s="161">
        <f t="shared" si="105"/>
        <v>-4.7539576996114477</v>
      </c>
    </row>
    <row r="91" spans="1:68">
      <c r="A91" s="84">
        <v>241</v>
      </c>
      <c r="B91" s="94">
        <v>19</v>
      </c>
      <c r="C91" s="94">
        <v>19</v>
      </c>
      <c r="D91" s="85" t="s">
        <v>104</v>
      </c>
      <c r="E91" s="87">
        <v>7691</v>
      </c>
      <c r="F91" s="110">
        <v>7604</v>
      </c>
      <c r="G91" s="160">
        <f t="shared" si="70"/>
        <v>-87</v>
      </c>
      <c r="H91" s="161">
        <f t="shared" si="71"/>
        <v>-1.1311923026914576E-2</v>
      </c>
      <c r="I91" s="161"/>
      <c r="J91" s="110">
        <v>107520.69126779493</v>
      </c>
      <c r="K91" s="110">
        <v>144688.62484040391</v>
      </c>
      <c r="L91" s="160">
        <f t="shared" si="72"/>
        <v>37167.933572608978</v>
      </c>
      <c r="M91" s="161">
        <f t="shared" si="73"/>
        <v>0.34568168353788925</v>
      </c>
      <c r="N91" s="161"/>
      <c r="O91" s="110">
        <v>1578737.650568021</v>
      </c>
      <c r="P91" s="296">
        <v>1410616.1862292646</v>
      </c>
      <c r="Q91" s="160">
        <f t="shared" si="74"/>
        <v>-168121.4643387564</v>
      </c>
      <c r="R91" s="161">
        <f t="shared" si="75"/>
        <v>-0.10649107169786394</v>
      </c>
      <c r="S91" s="161"/>
      <c r="T91" s="110">
        <v>509434.86749191745</v>
      </c>
      <c r="U91" s="110">
        <v>553938.34443018527</v>
      </c>
      <c r="V91" s="160">
        <f t="shared" si="76"/>
        <v>44503.476938267821</v>
      </c>
      <c r="W91" s="161">
        <f t="shared" si="77"/>
        <v>8.7358521723042246E-2</v>
      </c>
      <c r="X91" s="162"/>
      <c r="Y91" s="86">
        <v>2195693.2093277331</v>
      </c>
      <c r="Z91" s="86">
        <v>2109243.1554998537</v>
      </c>
      <c r="AA91" s="160">
        <f t="shared" si="78"/>
        <v>-86450.053827879485</v>
      </c>
      <c r="AB91" s="161">
        <f t="shared" si="79"/>
        <v>-3.9372555993078991E-2</v>
      </c>
      <c r="AC91" s="161"/>
      <c r="AD91" s="209">
        <v>-368225</v>
      </c>
      <c r="AE91" s="209">
        <v>-368225</v>
      </c>
      <c r="AF91" s="297">
        <f t="shared" si="80"/>
        <v>0</v>
      </c>
      <c r="AG91" s="208">
        <f t="shared" si="81"/>
        <v>0</v>
      </c>
      <c r="AH91" s="161"/>
      <c r="AI91" s="296">
        <f t="shared" si="82"/>
        <v>1827468.2093277331</v>
      </c>
      <c r="AJ91" s="296">
        <f t="shared" si="83"/>
        <v>1741018.1554998537</v>
      </c>
      <c r="AK91" s="160">
        <f t="shared" si="84"/>
        <v>-86450.053827879485</v>
      </c>
      <c r="AL91" s="161">
        <f t="shared" si="85"/>
        <v>-4.7305913934164515E-2</v>
      </c>
      <c r="AN91" s="110">
        <f t="shared" si="86"/>
        <v>13.980066476114279</v>
      </c>
      <c r="AO91" s="110">
        <f t="shared" si="87"/>
        <v>19.027962235718558</v>
      </c>
      <c r="AP91" s="160">
        <f t="shared" si="88"/>
        <v>5.0478957596042786</v>
      </c>
      <c r="AQ91" s="161">
        <f t="shared" si="89"/>
        <v>0.36107809417279157</v>
      </c>
      <c r="AR91" s="298"/>
      <c r="AS91" s="110">
        <v>205.27079060824613</v>
      </c>
      <c r="AT91" s="110">
        <f t="shared" si="90"/>
        <v>185.50975621110791</v>
      </c>
      <c r="AU91" s="110">
        <f t="shared" si="91"/>
        <v>-19.761034397138218</v>
      </c>
      <c r="AV91" s="185">
        <f t="shared" si="92"/>
        <v>-9.626812630566435E-2</v>
      </c>
      <c r="AW91" s="298"/>
      <c r="AX91" s="110">
        <v>66.237793198793057</v>
      </c>
      <c r="AY91" s="110">
        <f t="shared" si="93"/>
        <v>72.848283065516213</v>
      </c>
      <c r="AZ91" s="160">
        <f t="shared" si="94"/>
        <v>6.6104898667231566</v>
      </c>
      <c r="BA91" s="161">
        <f t="shared" si="95"/>
        <v>9.9799367513403348E-2</v>
      </c>
      <c r="BB91" s="298"/>
      <c r="BC91" s="110">
        <f t="shared" si="96"/>
        <v>285.48865028315345</v>
      </c>
      <c r="BD91" s="110">
        <f t="shared" si="97"/>
        <v>277.38600151234266</v>
      </c>
      <c r="BE91" s="160">
        <f t="shared" si="98"/>
        <v>-8.1026487708107879</v>
      </c>
      <c r="BF91" s="161">
        <f t="shared" si="99"/>
        <v>-2.8381684395419628E-2</v>
      </c>
      <c r="BG91" s="299"/>
      <c r="BH91" s="110">
        <v>-47.877389156156546</v>
      </c>
      <c r="BI91" s="110">
        <v>-47.877389156156546</v>
      </c>
      <c r="BJ91" s="160">
        <f t="shared" si="100"/>
        <v>0</v>
      </c>
      <c r="BK91" s="161">
        <f t="shared" si="101"/>
        <v>0</v>
      </c>
      <c r="BL91" s="161"/>
      <c r="BM91" s="110">
        <f t="shared" si="102"/>
        <v>237.61126112699691</v>
      </c>
      <c r="BN91" s="110">
        <f t="shared" si="103"/>
        <v>228.96083054969142</v>
      </c>
      <c r="BO91" s="273">
        <f t="shared" si="104"/>
        <v>-8.6504305773054853</v>
      </c>
      <c r="BP91" s="161">
        <f t="shared" si="105"/>
        <v>-3.640581063488426E-2</v>
      </c>
    </row>
    <row r="92" spans="1:68">
      <c r="A92" s="84">
        <v>244</v>
      </c>
      <c r="B92" s="94">
        <v>17</v>
      </c>
      <c r="C92" s="94">
        <v>17</v>
      </c>
      <c r="D92" s="85" t="s">
        <v>105</v>
      </c>
      <c r="E92" s="87">
        <v>19514</v>
      </c>
      <c r="F92" s="110">
        <v>19657</v>
      </c>
      <c r="G92" s="160">
        <f t="shared" si="70"/>
        <v>143</v>
      </c>
      <c r="H92" s="161">
        <f t="shared" si="71"/>
        <v>7.328072153325817E-3</v>
      </c>
      <c r="I92" s="161"/>
      <c r="J92" s="110">
        <v>19142698.113193505</v>
      </c>
      <c r="K92" s="110">
        <v>19640405.640587837</v>
      </c>
      <c r="L92" s="160">
        <f t="shared" si="72"/>
        <v>497707.52739433199</v>
      </c>
      <c r="M92" s="161">
        <f t="shared" si="73"/>
        <v>2.5999862947809989E-2</v>
      </c>
      <c r="N92" s="161"/>
      <c r="O92" s="110">
        <v>3391528.9710352202</v>
      </c>
      <c r="P92" s="296">
        <v>3297951.8274104889</v>
      </c>
      <c r="Q92" s="160">
        <f t="shared" si="74"/>
        <v>-93577.14362473134</v>
      </c>
      <c r="R92" s="161">
        <f t="shared" si="75"/>
        <v>-2.7591432779702343E-2</v>
      </c>
      <c r="S92" s="161"/>
      <c r="T92" s="110">
        <v>479790.1541805889</v>
      </c>
      <c r="U92" s="110">
        <v>537378.37864743371</v>
      </c>
      <c r="V92" s="160">
        <f t="shared" si="76"/>
        <v>57588.224466844811</v>
      </c>
      <c r="W92" s="161">
        <f t="shared" si="77"/>
        <v>0.12002794130946068</v>
      </c>
      <c r="X92" s="162"/>
      <c r="Y92" s="86">
        <v>23014017.238409314</v>
      </c>
      <c r="Z92" s="86">
        <v>23475735.846645761</v>
      </c>
      <c r="AA92" s="160">
        <f t="shared" si="78"/>
        <v>461718.60823644698</v>
      </c>
      <c r="AB92" s="161">
        <f t="shared" si="79"/>
        <v>2.0062495106932497E-2</v>
      </c>
      <c r="AC92" s="161"/>
      <c r="AD92" s="209">
        <v>337030</v>
      </c>
      <c r="AE92" s="209">
        <v>337030</v>
      </c>
      <c r="AF92" s="297">
        <f t="shared" si="80"/>
        <v>0</v>
      </c>
      <c r="AG92" s="208">
        <f t="shared" si="81"/>
        <v>0</v>
      </c>
      <c r="AH92" s="161"/>
      <c r="AI92" s="296">
        <f t="shared" si="82"/>
        <v>23351047.238409314</v>
      </c>
      <c r="AJ92" s="296">
        <f t="shared" si="83"/>
        <v>23812765.846645761</v>
      </c>
      <c r="AK92" s="160">
        <f t="shared" si="84"/>
        <v>461718.60823644698</v>
      </c>
      <c r="AL92" s="161">
        <f t="shared" si="85"/>
        <v>1.9772929390377933E-2</v>
      </c>
      <c r="AN92" s="110">
        <f t="shared" si="86"/>
        <v>980.97253834137052</v>
      </c>
      <c r="AO92" s="110">
        <f t="shared" si="87"/>
        <v>999.1558040691782</v>
      </c>
      <c r="AP92" s="160">
        <f t="shared" si="88"/>
        <v>18.183265727807679</v>
      </c>
      <c r="AQ92" s="161">
        <f t="shared" si="89"/>
        <v>1.853595795714319E-2</v>
      </c>
      <c r="AR92" s="298"/>
      <c r="AS92" s="110">
        <v>173.79978328560111</v>
      </c>
      <c r="AT92" s="110">
        <f t="shared" si="90"/>
        <v>167.7749314448028</v>
      </c>
      <c r="AU92" s="110">
        <f t="shared" si="91"/>
        <v>-6.0248518407983056</v>
      </c>
      <c r="AV92" s="185">
        <f t="shared" si="92"/>
        <v>-3.4665473839503053E-2</v>
      </c>
      <c r="AW92" s="298"/>
      <c r="AX92" s="110">
        <v>24.586971106927791</v>
      </c>
      <c r="AY92" s="110">
        <f t="shared" si="93"/>
        <v>27.337761542831242</v>
      </c>
      <c r="AZ92" s="160">
        <f t="shared" si="94"/>
        <v>2.7507904359034505</v>
      </c>
      <c r="BA92" s="161">
        <f t="shared" si="95"/>
        <v>0.11188000441129445</v>
      </c>
      <c r="BB92" s="298"/>
      <c r="BC92" s="110">
        <f t="shared" si="96"/>
        <v>1179.3592927338996</v>
      </c>
      <c r="BD92" s="110">
        <f t="shared" si="97"/>
        <v>1194.2684970568123</v>
      </c>
      <c r="BE92" s="160">
        <f t="shared" si="98"/>
        <v>14.909204322912728</v>
      </c>
      <c r="BF92" s="161">
        <f t="shared" si="99"/>
        <v>1.2641783055231086E-2</v>
      </c>
      <c r="BG92" s="299"/>
      <c r="BH92" s="110">
        <v>17.271189914932869</v>
      </c>
      <c r="BI92" s="110">
        <v>17.271189914932869</v>
      </c>
      <c r="BJ92" s="160">
        <f t="shared" si="100"/>
        <v>0</v>
      </c>
      <c r="BK92" s="161">
        <f t="shared" si="101"/>
        <v>0</v>
      </c>
      <c r="BL92" s="161"/>
      <c r="BM92" s="110">
        <f t="shared" si="102"/>
        <v>1196.6304826488324</v>
      </c>
      <c r="BN92" s="110">
        <f t="shared" si="103"/>
        <v>1211.4140431726998</v>
      </c>
      <c r="BO92" s="273">
        <f t="shared" si="104"/>
        <v>14.783560523867436</v>
      </c>
      <c r="BP92" s="161">
        <f t="shared" si="105"/>
        <v>1.2354323860397491E-2</v>
      </c>
    </row>
    <row r="93" spans="1:68">
      <c r="A93" s="84">
        <v>245</v>
      </c>
      <c r="B93" s="94">
        <v>1</v>
      </c>
      <c r="C93" s="95">
        <v>32</v>
      </c>
      <c r="D93" s="85" t="s">
        <v>106</v>
      </c>
      <c r="E93" s="87">
        <v>38211</v>
      </c>
      <c r="F93" s="110">
        <v>38461</v>
      </c>
      <c r="G93" s="160">
        <f t="shared" si="70"/>
        <v>250</v>
      </c>
      <c r="H93" s="161">
        <f t="shared" si="71"/>
        <v>6.5426186176755384E-3</v>
      </c>
      <c r="I93" s="161"/>
      <c r="J93" s="110">
        <v>18517734.579444066</v>
      </c>
      <c r="K93" s="110">
        <v>19906582.305876873</v>
      </c>
      <c r="L93" s="160">
        <f t="shared" si="72"/>
        <v>1388847.7264328077</v>
      </c>
      <c r="M93" s="161">
        <f t="shared" si="73"/>
        <v>7.500095222093324E-2</v>
      </c>
      <c r="N93" s="161"/>
      <c r="O93" s="110">
        <v>994669.93669888272</v>
      </c>
      <c r="P93" s="296">
        <v>3214249.051473652</v>
      </c>
      <c r="Q93" s="160">
        <f t="shared" si="74"/>
        <v>2219579.1147747692</v>
      </c>
      <c r="R93" s="161">
        <f t="shared" si="75"/>
        <v>2.2314730071576538</v>
      </c>
      <c r="S93" s="161"/>
      <c r="T93" s="110">
        <v>2656455.3120047669</v>
      </c>
      <c r="U93" s="110">
        <v>2773615.9786030157</v>
      </c>
      <c r="V93" s="160">
        <f t="shared" si="76"/>
        <v>117160.66659824876</v>
      </c>
      <c r="W93" s="161">
        <f t="shared" si="77"/>
        <v>4.4104136090221013E-2</v>
      </c>
      <c r="X93" s="162"/>
      <c r="Y93" s="86">
        <v>22168859.828147717</v>
      </c>
      <c r="Z93" s="86">
        <v>25894447.335953541</v>
      </c>
      <c r="AA93" s="160">
        <f t="shared" si="78"/>
        <v>3725587.5078058243</v>
      </c>
      <c r="AB93" s="161">
        <f t="shared" si="79"/>
        <v>0.16805498959741086</v>
      </c>
      <c r="AC93" s="161"/>
      <c r="AD93" s="209">
        <v>-3219324</v>
      </c>
      <c r="AE93" s="209">
        <v>-3219324</v>
      </c>
      <c r="AF93" s="297">
        <f t="shared" si="80"/>
        <v>0</v>
      </c>
      <c r="AG93" s="208">
        <f t="shared" si="81"/>
        <v>0</v>
      </c>
      <c r="AH93" s="161"/>
      <c r="AI93" s="296">
        <f t="shared" si="82"/>
        <v>18949535.828147717</v>
      </c>
      <c r="AJ93" s="296">
        <f t="shared" si="83"/>
        <v>22675123.335953541</v>
      </c>
      <c r="AK93" s="160">
        <f t="shared" si="84"/>
        <v>3725587.5078058243</v>
      </c>
      <c r="AL93" s="161">
        <f t="shared" si="85"/>
        <v>0.19660573966523345</v>
      </c>
      <c r="AN93" s="110">
        <f t="shared" si="86"/>
        <v>484.61790006657941</v>
      </c>
      <c r="AO93" s="110">
        <f t="shared" si="87"/>
        <v>517.57838605020345</v>
      </c>
      <c r="AP93" s="160">
        <f t="shared" si="88"/>
        <v>32.960485983624039</v>
      </c>
      <c r="AQ93" s="161">
        <f t="shared" si="89"/>
        <v>6.8013348205041027E-2</v>
      </c>
      <c r="AR93" s="298"/>
      <c r="AS93" s="110">
        <v>26.030984185153038</v>
      </c>
      <c r="AT93" s="110">
        <f t="shared" si="90"/>
        <v>83.571645341349736</v>
      </c>
      <c r="AU93" s="110">
        <f t="shared" si="91"/>
        <v>57.540661156196698</v>
      </c>
      <c r="AV93" s="185">
        <f t="shared" si="92"/>
        <v>2.2104681385429688</v>
      </c>
      <c r="AW93" s="298"/>
      <c r="AX93" s="110">
        <v>69.520695925381872</v>
      </c>
      <c r="AY93" s="110">
        <f t="shared" si="93"/>
        <v>72.115025054029161</v>
      </c>
      <c r="AZ93" s="160">
        <f t="shared" si="94"/>
        <v>2.5943291286472885</v>
      </c>
      <c r="BA93" s="161">
        <f t="shared" si="95"/>
        <v>3.7317364190828012E-2</v>
      </c>
      <c r="BB93" s="298"/>
      <c r="BC93" s="110">
        <f t="shared" si="96"/>
        <v>580.16958017711431</v>
      </c>
      <c r="BD93" s="110">
        <f t="shared" si="97"/>
        <v>673.26505644558233</v>
      </c>
      <c r="BE93" s="160">
        <f t="shared" si="98"/>
        <v>93.095476268468019</v>
      </c>
      <c r="BF93" s="161">
        <f t="shared" si="99"/>
        <v>0.16046252587053567</v>
      </c>
      <c r="BG93" s="299"/>
      <c r="BH93" s="110">
        <v>-84.251236554918734</v>
      </c>
      <c r="BI93" s="110">
        <v>-84.251236554918734</v>
      </c>
      <c r="BJ93" s="160">
        <f t="shared" si="100"/>
        <v>0</v>
      </c>
      <c r="BK93" s="161">
        <f t="shared" si="101"/>
        <v>0</v>
      </c>
      <c r="BL93" s="161"/>
      <c r="BM93" s="110">
        <f t="shared" si="102"/>
        <v>495.91834362219561</v>
      </c>
      <c r="BN93" s="110">
        <f t="shared" si="103"/>
        <v>589.56146059524042</v>
      </c>
      <c r="BO93" s="273">
        <f t="shared" si="104"/>
        <v>93.643116973044812</v>
      </c>
      <c r="BP93" s="161">
        <f t="shared" si="105"/>
        <v>0.18882769346476272</v>
      </c>
    </row>
    <row r="94" spans="1:68">
      <c r="A94" s="84">
        <v>249</v>
      </c>
      <c r="B94" s="94">
        <v>13</v>
      </c>
      <c r="C94" s="94">
        <v>13</v>
      </c>
      <c r="D94" s="85" t="s">
        <v>107</v>
      </c>
      <c r="E94" s="87">
        <v>9184</v>
      </c>
      <c r="F94" s="110">
        <v>9128</v>
      </c>
      <c r="G94" s="160">
        <f t="shared" si="70"/>
        <v>-56</v>
      </c>
      <c r="H94" s="161">
        <f t="shared" si="71"/>
        <v>-6.0975609756097563E-3</v>
      </c>
      <c r="I94" s="161"/>
      <c r="J94" s="110">
        <v>3409842.6748112021</v>
      </c>
      <c r="K94" s="110">
        <v>3258913.5430632127</v>
      </c>
      <c r="L94" s="160">
        <f t="shared" si="72"/>
        <v>-150929.13174798945</v>
      </c>
      <c r="M94" s="161">
        <f t="shared" si="73"/>
        <v>-4.4262784574466085E-2</v>
      </c>
      <c r="N94" s="161"/>
      <c r="O94" s="110">
        <v>3208793.5802966766</v>
      </c>
      <c r="P94" s="296">
        <v>3442062.1322827996</v>
      </c>
      <c r="Q94" s="160">
        <f t="shared" si="74"/>
        <v>233268.55198612297</v>
      </c>
      <c r="R94" s="161">
        <f t="shared" si="75"/>
        <v>7.2696652542092025E-2</v>
      </c>
      <c r="S94" s="161"/>
      <c r="T94" s="110">
        <v>1004866.078650284</v>
      </c>
      <c r="U94" s="110">
        <v>1091759.4009314498</v>
      </c>
      <c r="V94" s="160">
        <f t="shared" si="76"/>
        <v>86893.322281165863</v>
      </c>
      <c r="W94" s="161">
        <f t="shared" si="77"/>
        <v>8.6472540099949674E-2</v>
      </c>
      <c r="X94" s="162"/>
      <c r="Y94" s="86">
        <v>7623502.3337581623</v>
      </c>
      <c r="Z94" s="86">
        <v>7792735.0762774618</v>
      </c>
      <c r="AA94" s="160">
        <f t="shared" si="78"/>
        <v>169232.7425192995</v>
      </c>
      <c r="AB94" s="161">
        <f t="shared" si="79"/>
        <v>2.2198818221633932E-2</v>
      </c>
      <c r="AC94" s="161"/>
      <c r="AD94" s="209">
        <v>500035</v>
      </c>
      <c r="AE94" s="209">
        <v>500035</v>
      </c>
      <c r="AF94" s="297">
        <f t="shared" si="80"/>
        <v>0</v>
      </c>
      <c r="AG94" s="208">
        <f t="shared" si="81"/>
        <v>0</v>
      </c>
      <c r="AH94" s="161"/>
      <c r="AI94" s="296">
        <f t="shared" si="82"/>
        <v>8123537.3337581623</v>
      </c>
      <c r="AJ94" s="296">
        <f t="shared" si="83"/>
        <v>8292770.0762774618</v>
      </c>
      <c r="AK94" s="160">
        <f t="shared" si="84"/>
        <v>169232.7425192995</v>
      </c>
      <c r="AL94" s="161">
        <f t="shared" si="85"/>
        <v>2.0832395490574789E-2</v>
      </c>
      <c r="AN94" s="110">
        <f t="shared" si="86"/>
        <v>371.2807790517424</v>
      </c>
      <c r="AO94" s="110">
        <f t="shared" si="87"/>
        <v>357.02383250035194</v>
      </c>
      <c r="AP94" s="160">
        <f t="shared" si="88"/>
        <v>-14.256946551390456</v>
      </c>
      <c r="AQ94" s="161">
        <f t="shared" si="89"/>
        <v>-3.8399366074922989E-2</v>
      </c>
      <c r="AR94" s="298"/>
      <c r="AS94" s="110">
        <v>349.38954489293081</v>
      </c>
      <c r="AT94" s="110">
        <f t="shared" si="90"/>
        <v>377.08831422905342</v>
      </c>
      <c r="AU94" s="110">
        <f t="shared" si="91"/>
        <v>27.698769336122609</v>
      </c>
      <c r="AV94" s="185">
        <f t="shared" si="92"/>
        <v>7.9277613600632499E-2</v>
      </c>
      <c r="AW94" s="298"/>
      <c r="AX94" s="110">
        <v>109.41486048021385</v>
      </c>
      <c r="AY94" s="110">
        <f t="shared" si="93"/>
        <v>119.60554348504051</v>
      </c>
      <c r="AZ94" s="160">
        <f t="shared" si="94"/>
        <v>10.190683004826667</v>
      </c>
      <c r="BA94" s="161">
        <f t="shared" si="95"/>
        <v>9.3138015806084315E-2</v>
      </c>
      <c r="BB94" s="298"/>
      <c r="BC94" s="110">
        <f t="shared" si="96"/>
        <v>830.08518442488696</v>
      </c>
      <c r="BD94" s="110">
        <f t="shared" si="97"/>
        <v>853.71769021444584</v>
      </c>
      <c r="BE94" s="160">
        <f t="shared" si="98"/>
        <v>23.632505789558877</v>
      </c>
      <c r="BF94" s="161">
        <f t="shared" si="99"/>
        <v>2.846997661563172E-2</v>
      </c>
      <c r="BG94" s="299"/>
      <c r="BH94" s="110">
        <v>54.446319686411151</v>
      </c>
      <c r="BI94" s="110">
        <v>54.446319686411151</v>
      </c>
      <c r="BJ94" s="160">
        <f t="shared" si="100"/>
        <v>0</v>
      </c>
      <c r="BK94" s="161">
        <f t="shared" si="101"/>
        <v>0</v>
      </c>
      <c r="BL94" s="161"/>
      <c r="BM94" s="110">
        <f t="shared" si="102"/>
        <v>884.5315041112982</v>
      </c>
      <c r="BN94" s="110">
        <f t="shared" si="103"/>
        <v>908.49803640200059</v>
      </c>
      <c r="BO94" s="273">
        <f t="shared" si="104"/>
        <v>23.966532290702389</v>
      </c>
      <c r="BP94" s="161">
        <f t="shared" si="105"/>
        <v>2.7095170923032205E-2</v>
      </c>
    </row>
    <row r="95" spans="1:68">
      <c r="A95" s="84">
        <v>250</v>
      </c>
      <c r="B95" s="94">
        <v>6</v>
      </c>
      <c r="C95" s="94">
        <v>6</v>
      </c>
      <c r="D95" s="85" t="s">
        <v>108</v>
      </c>
      <c r="E95" s="87">
        <v>1749</v>
      </c>
      <c r="F95" s="110">
        <v>1703</v>
      </c>
      <c r="G95" s="160">
        <f t="shared" si="70"/>
        <v>-46</v>
      </c>
      <c r="H95" s="161">
        <f t="shared" si="71"/>
        <v>-2.6300743281875358E-2</v>
      </c>
      <c r="I95" s="161"/>
      <c r="J95" s="110">
        <v>283326.8275147517</v>
      </c>
      <c r="K95" s="110">
        <v>406692.63253188226</v>
      </c>
      <c r="L95" s="160">
        <f t="shared" si="72"/>
        <v>123365.80501713057</v>
      </c>
      <c r="M95" s="161">
        <f t="shared" si="73"/>
        <v>0.43541872154943534</v>
      </c>
      <c r="N95" s="161"/>
      <c r="O95" s="110">
        <v>835373.05991776683</v>
      </c>
      <c r="P95" s="296">
        <v>821524.7922313537</v>
      </c>
      <c r="Q95" s="160">
        <f t="shared" si="74"/>
        <v>-13848.267686413135</v>
      </c>
      <c r="R95" s="161">
        <f t="shared" si="75"/>
        <v>-1.65773453213542E-2</v>
      </c>
      <c r="S95" s="161"/>
      <c r="T95" s="110">
        <v>329935.20020664704</v>
      </c>
      <c r="U95" s="110">
        <v>350972.41144690395</v>
      </c>
      <c r="V95" s="160">
        <f t="shared" si="76"/>
        <v>21037.211240256904</v>
      </c>
      <c r="W95" s="161">
        <f t="shared" si="77"/>
        <v>6.3761645399098815E-2</v>
      </c>
      <c r="X95" s="162"/>
      <c r="Y95" s="86">
        <v>1448635.0876391656</v>
      </c>
      <c r="Z95" s="86">
        <v>1579189.83621014</v>
      </c>
      <c r="AA95" s="160">
        <f t="shared" si="78"/>
        <v>130554.74857097445</v>
      </c>
      <c r="AB95" s="161">
        <f t="shared" si="79"/>
        <v>9.012259173132342E-2</v>
      </c>
      <c r="AC95" s="161"/>
      <c r="AD95" s="209">
        <v>-387834</v>
      </c>
      <c r="AE95" s="209">
        <v>-387834</v>
      </c>
      <c r="AF95" s="297">
        <f t="shared" si="80"/>
        <v>0</v>
      </c>
      <c r="AG95" s="208">
        <f t="shared" si="81"/>
        <v>0</v>
      </c>
      <c r="AH95" s="161"/>
      <c r="AI95" s="296">
        <f t="shared" si="82"/>
        <v>1060801.0876391656</v>
      </c>
      <c r="AJ95" s="296">
        <f t="shared" si="83"/>
        <v>1191355.83621014</v>
      </c>
      <c r="AK95" s="160">
        <f t="shared" si="84"/>
        <v>130554.74857097445</v>
      </c>
      <c r="AL95" s="161">
        <f t="shared" si="85"/>
        <v>0.12307184644910829</v>
      </c>
      <c r="AN95" s="110">
        <f t="shared" si="86"/>
        <v>161.99361207247097</v>
      </c>
      <c r="AO95" s="110">
        <f t="shared" si="87"/>
        <v>238.8095317274705</v>
      </c>
      <c r="AP95" s="160">
        <f t="shared" si="88"/>
        <v>76.815919654999533</v>
      </c>
      <c r="AQ95" s="161">
        <f t="shared" si="89"/>
        <v>0.47419104168523912</v>
      </c>
      <c r="AR95" s="298"/>
      <c r="AS95" s="110">
        <v>477.62896507591012</v>
      </c>
      <c r="AT95" s="110">
        <f t="shared" si="90"/>
        <v>482.39858616051305</v>
      </c>
      <c r="AU95" s="110">
        <f t="shared" si="91"/>
        <v>4.7696210846029317</v>
      </c>
      <c r="AV95" s="185">
        <f t="shared" si="92"/>
        <v>9.9860381872880974E-3</v>
      </c>
      <c r="AW95" s="298"/>
      <c r="AX95" s="110">
        <v>188.64219565846028</v>
      </c>
      <c r="AY95" s="110">
        <f t="shared" si="93"/>
        <v>206.0906702565496</v>
      </c>
      <c r="AZ95" s="160">
        <f t="shared" si="94"/>
        <v>17.448474598089319</v>
      </c>
      <c r="BA95" s="161">
        <f t="shared" si="95"/>
        <v>9.2495077981810933E-2</v>
      </c>
      <c r="BB95" s="298"/>
      <c r="BC95" s="110">
        <f t="shared" si="96"/>
        <v>828.26477280684139</v>
      </c>
      <c r="BD95" s="110">
        <f t="shared" si="97"/>
        <v>927.29878814453321</v>
      </c>
      <c r="BE95" s="160">
        <f t="shared" si="98"/>
        <v>99.034015337691812</v>
      </c>
      <c r="BF95" s="161">
        <f t="shared" si="99"/>
        <v>0.11956806396834097</v>
      </c>
      <c r="BG95" s="299"/>
      <c r="BH95" s="110">
        <v>-221.74614065180103</v>
      </c>
      <c r="BI95" s="110">
        <v>-221.74614065180103</v>
      </c>
      <c r="BJ95" s="160">
        <f t="shared" si="100"/>
        <v>0</v>
      </c>
      <c r="BK95" s="161">
        <f t="shared" si="101"/>
        <v>0</v>
      </c>
      <c r="BL95" s="161"/>
      <c r="BM95" s="110">
        <f t="shared" si="102"/>
        <v>606.51863215504034</v>
      </c>
      <c r="BN95" s="110">
        <f t="shared" si="103"/>
        <v>699.5630277217499</v>
      </c>
      <c r="BO95" s="273">
        <f t="shared" si="104"/>
        <v>93.044395566709568</v>
      </c>
      <c r="BP95" s="161">
        <f t="shared" si="105"/>
        <v>0.15340731617116299</v>
      </c>
    </row>
    <row r="96" spans="1:68">
      <c r="A96" s="84">
        <v>256</v>
      </c>
      <c r="B96" s="94">
        <v>13</v>
      </c>
      <c r="C96" s="94">
        <v>13</v>
      </c>
      <c r="D96" s="85" t="s">
        <v>109</v>
      </c>
      <c r="E96" s="87">
        <v>1523</v>
      </c>
      <c r="F96" s="110">
        <v>1492</v>
      </c>
      <c r="G96" s="160">
        <f t="shared" si="70"/>
        <v>-31</v>
      </c>
      <c r="H96" s="161">
        <f t="shared" si="71"/>
        <v>-2.0354563361785948E-2</v>
      </c>
      <c r="I96" s="161"/>
      <c r="J96" s="110">
        <v>875011.36438767414</v>
      </c>
      <c r="K96" s="110">
        <v>819935.09015625867</v>
      </c>
      <c r="L96" s="160">
        <f t="shared" si="72"/>
        <v>-55076.274231415475</v>
      </c>
      <c r="M96" s="161">
        <f t="shared" si="73"/>
        <v>-6.2943495905287361E-2</v>
      </c>
      <c r="N96" s="161"/>
      <c r="O96" s="110">
        <v>936745.35433452902</v>
      </c>
      <c r="P96" s="296">
        <v>1005055.0454285414</v>
      </c>
      <c r="Q96" s="160">
        <f t="shared" si="74"/>
        <v>68309.691094012349</v>
      </c>
      <c r="R96" s="161">
        <f t="shared" si="75"/>
        <v>7.2922369753880514E-2</v>
      </c>
      <c r="S96" s="161"/>
      <c r="T96" s="110">
        <v>252143.09551546111</v>
      </c>
      <c r="U96" s="110">
        <v>269612.05960433965</v>
      </c>
      <c r="V96" s="160">
        <f t="shared" si="76"/>
        <v>17468.964088878536</v>
      </c>
      <c r="W96" s="161">
        <f t="shared" si="77"/>
        <v>6.9281945052536084E-2</v>
      </c>
      <c r="X96" s="162"/>
      <c r="Y96" s="86">
        <v>2063899.8142376642</v>
      </c>
      <c r="Z96" s="86">
        <v>2094602.1951891398</v>
      </c>
      <c r="AA96" s="160">
        <f t="shared" si="78"/>
        <v>30702.380951475585</v>
      </c>
      <c r="AB96" s="161">
        <f t="shared" si="79"/>
        <v>1.4875906640272663E-2</v>
      </c>
      <c r="AC96" s="161"/>
      <c r="AD96" s="209">
        <v>556306</v>
      </c>
      <c r="AE96" s="209">
        <v>556306</v>
      </c>
      <c r="AF96" s="297">
        <f t="shared" si="80"/>
        <v>0</v>
      </c>
      <c r="AG96" s="208">
        <f t="shared" si="81"/>
        <v>0</v>
      </c>
      <c r="AH96" s="161"/>
      <c r="AI96" s="296">
        <f t="shared" si="82"/>
        <v>2620205.8142376645</v>
      </c>
      <c r="AJ96" s="296">
        <f t="shared" si="83"/>
        <v>2650908.1951891398</v>
      </c>
      <c r="AK96" s="160">
        <f t="shared" si="84"/>
        <v>30702.380951475352</v>
      </c>
      <c r="AL96" s="161">
        <f t="shared" si="85"/>
        <v>1.1717545539607946E-2</v>
      </c>
      <c r="AN96" s="110">
        <f t="shared" si="86"/>
        <v>574.53142770037698</v>
      </c>
      <c r="AO96" s="110">
        <f t="shared" si="87"/>
        <v>549.55434997068278</v>
      </c>
      <c r="AP96" s="160">
        <f t="shared" si="88"/>
        <v>-24.977077729694201</v>
      </c>
      <c r="AQ96" s="161">
        <f t="shared" si="89"/>
        <v>-4.3473823233078142E-2</v>
      </c>
      <c r="AR96" s="298"/>
      <c r="AS96" s="110">
        <v>615.06589253744517</v>
      </c>
      <c r="AT96" s="110">
        <f t="shared" si="90"/>
        <v>673.62938701644862</v>
      </c>
      <c r="AU96" s="110">
        <f t="shared" si="91"/>
        <v>58.563494479003452</v>
      </c>
      <c r="AV96" s="185">
        <f t="shared" si="92"/>
        <v>9.5214992717935681E-2</v>
      </c>
      <c r="AW96" s="298"/>
      <c r="AX96" s="110">
        <v>165.55685851310645</v>
      </c>
      <c r="AY96" s="110">
        <f t="shared" si="93"/>
        <v>180.70513378306947</v>
      </c>
      <c r="AZ96" s="160">
        <f t="shared" si="94"/>
        <v>15.148275269963023</v>
      </c>
      <c r="BA96" s="161">
        <f t="shared" si="95"/>
        <v>9.1498929165557921E-2</v>
      </c>
      <c r="BB96" s="298"/>
      <c r="BC96" s="110">
        <f t="shared" si="96"/>
        <v>1355.1541787509286</v>
      </c>
      <c r="BD96" s="110">
        <f t="shared" si="97"/>
        <v>1403.888870770201</v>
      </c>
      <c r="BE96" s="160">
        <f t="shared" si="98"/>
        <v>48.734692019272416</v>
      </c>
      <c r="BF96" s="161">
        <f t="shared" si="99"/>
        <v>3.5962470384138953E-2</v>
      </c>
      <c r="BG96" s="299"/>
      <c r="BH96" s="110">
        <v>365.26986211424821</v>
      </c>
      <c r="BI96" s="110">
        <v>365.26986211424821</v>
      </c>
      <c r="BJ96" s="160">
        <f t="shared" si="100"/>
        <v>0</v>
      </c>
      <c r="BK96" s="161">
        <f t="shared" si="101"/>
        <v>0</v>
      </c>
      <c r="BL96" s="161"/>
      <c r="BM96" s="110">
        <f t="shared" si="102"/>
        <v>1720.4240408651769</v>
      </c>
      <c r="BN96" s="110">
        <f t="shared" si="103"/>
        <v>1776.7481200999596</v>
      </c>
      <c r="BO96" s="273">
        <f t="shared" si="104"/>
        <v>56.32407923478263</v>
      </c>
      <c r="BP96" s="161">
        <f t="shared" si="105"/>
        <v>3.2738486499211003E-2</v>
      </c>
    </row>
    <row r="97" spans="1:68">
      <c r="A97" s="84">
        <v>257</v>
      </c>
      <c r="B97" s="94">
        <v>1</v>
      </c>
      <c r="C97" s="95">
        <v>33</v>
      </c>
      <c r="D97" s="85" t="s">
        <v>110</v>
      </c>
      <c r="E97" s="87">
        <v>41154</v>
      </c>
      <c r="F97" s="110">
        <v>41635</v>
      </c>
      <c r="G97" s="160">
        <f t="shared" si="70"/>
        <v>481</v>
      </c>
      <c r="H97" s="161">
        <f t="shared" si="71"/>
        <v>1.1687806774554114E-2</v>
      </c>
      <c r="I97" s="161"/>
      <c r="J97" s="110">
        <v>39894949.386649854</v>
      </c>
      <c r="K97" s="110">
        <v>40236102.944250099</v>
      </c>
      <c r="L97" s="160">
        <f t="shared" si="72"/>
        <v>341153.55760024488</v>
      </c>
      <c r="M97" s="161">
        <f t="shared" si="73"/>
        <v>8.5512969146517067E-3</v>
      </c>
      <c r="N97" s="161"/>
      <c r="O97" s="110">
        <v>-1072221.2766841317</v>
      </c>
      <c r="P97" s="296">
        <v>-985725.02729174006</v>
      </c>
      <c r="Q97" s="160">
        <f t="shared" si="74"/>
        <v>86496.249392391648</v>
      </c>
      <c r="R97" s="161">
        <f t="shared" si="75"/>
        <v>-8.06701482924152E-2</v>
      </c>
      <c r="S97" s="161"/>
      <c r="T97" s="110">
        <v>2490639.9534949986</v>
      </c>
      <c r="U97" s="110">
        <v>2492264.2162700198</v>
      </c>
      <c r="V97" s="160">
        <f t="shared" si="76"/>
        <v>1624.2627750211395</v>
      </c>
      <c r="W97" s="161">
        <f t="shared" si="77"/>
        <v>6.5214675960766132E-4</v>
      </c>
      <c r="X97" s="162"/>
      <c r="Y97" s="86">
        <v>41313368.063460715</v>
      </c>
      <c r="Z97" s="86">
        <v>41742642.133228384</v>
      </c>
      <c r="AA97" s="160">
        <f t="shared" si="78"/>
        <v>429274.06976766884</v>
      </c>
      <c r="AB97" s="161">
        <f t="shared" si="79"/>
        <v>1.039068199688461E-2</v>
      </c>
      <c r="AC97" s="161"/>
      <c r="AD97" s="209">
        <v>-2287024</v>
      </c>
      <c r="AE97" s="209">
        <v>-2287024</v>
      </c>
      <c r="AF97" s="297">
        <f t="shared" si="80"/>
        <v>0</v>
      </c>
      <c r="AG97" s="208">
        <f t="shared" si="81"/>
        <v>0</v>
      </c>
      <c r="AH97" s="161"/>
      <c r="AI97" s="296">
        <f t="shared" si="82"/>
        <v>39026344.063460715</v>
      </c>
      <c r="AJ97" s="296">
        <f t="shared" si="83"/>
        <v>39455618.133228384</v>
      </c>
      <c r="AK97" s="160">
        <f t="shared" si="84"/>
        <v>429274.06976766884</v>
      </c>
      <c r="AL97" s="161">
        <f t="shared" si="85"/>
        <v>1.09995973250691E-2</v>
      </c>
      <c r="AN97" s="110">
        <f t="shared" si="86"/>
        <v>969.40636114715107</v>
      </c>
      <c r="AO97" s="110">
        <f t="shared" si="87"/>
        <v>966.40093537288578</v>
      </c>
      <c r="AP97" s="160">
        <f t="shared" si="88"/>
        <v>-3.0054257742652908</v>
      </c>
      <c r="AQ97" s="161">
        <f t="shared" si="89"/>
        <v>-3.1002744511690718E-3</v>
      </c>
      <c r="AR97" s="298"/>
      <c r="AS97" s="110">
        <v>-26.0538775497918</v>
      </c>
      <c r="AT97" s="110">
        <f t="shared" si="90"/>
        <v>-23.675393954407109</v>
      </c>
      <c r="AU97" s="110">
        <f t="shared" si="91"/>
        <v>2.3784835953846901</v>
      </c>
      <c r="AV97" s="185">
        <f t="shared" si="92"/>
        <v>-9.1290963920404894E-2</v>
      </c>
      <c r="AW97" s="298"/>
      <c r="AX97" s="110">
        <v>60.519996926058184</v>
      </c>
      <c r="AY97" s="110">
        <f t="shared" si="93"/>
        <v>59.85983466482574</v>
      </c>
      <c r="AZ97" s="160">
        <f t="shared" si="94"/>
        <v>-0.66016226123244337</v>
      </c>
      <c r="BA97" s="161">
        <f t="shared" si="95"/>
        <v>-1.0908167461393184E-2</v>
      </c>
      <c r="BB97" s="298"/>
      <c r="BC97" s="110">
        <f t="shared" si="96"/>
        <v>1003.8724805234173</v>
      </c>
      <c r="BD97" s="110">
        <f t="shared" si="97"/>
        <v>1002.5853760833045</v>
      </c>
      <c r="BE97" s="160">
        <f t="shared" si="98"/>
        <v>-1.2871044401127847</v>
      </c>
      <c r="BF97" s="161">
        <f t="shared" si="99"/>
        <v>-1.2821393803341345E-3</v>
      </c>
      <c r="BG97" s="299"/>
      <c r="BH97" s="110">
        <v>-55.572338047334405</v>
      </c>
      <c r="BI97" s="110">
        <v>-55.572338047334405</v>
      </c>
      <c r="BJ97" s="160">
        <f t="shared" si="100"/>
        <v>0</v>
      </c>
      <c r="BK97" s="161">
        <f t="shared" si="101"/>
        <v>0</v>
      </c>
      <c r="BL97" s="161"/>
      <c r="BM97" s="110">
        <f t="shared" si="102"/>
        <v>948.3001424760829</v>
      </c>
      <c r="BN97" s="110">
        <f t="shared" si="103"/>
        <v>947.65505303778991</v>
      </c>
      <c r="BO97" s="273">
        <f t="shared" si="104"/>
        <v>-0.6450894382929846</v>
      </c>
      <c r="BP97" s="161">
        <f t="shared" si="105"/>
        <v>-6.8025871704353814E-4</v>
      </c>
    </row>
    <row r="98" spans="1:68">
      <c r="A98" s="84">
        <v>260</v>
      </c>
      <c r="B98" s="94">
        <v>12</v>
      </c>
      <c r="C98" s="94">
        <v>12</v>
      </c>
      <c r="D98" s="85" t="s">
        <v>111</v>
      </c>
      <c r="E98" s="87">
        <v>9689</v>
      </c>
      <c r="F98" s="110">
        <v>9566</v>
      </c>
      <c r="G98" s="160">
        <f t="shared" si="70"/>
        <v>-123</v>
      </c>
      <c r="H98" s="161">
        <f t="shared" si="71"/>
        <v>-1.2694808545773558E-2</v>
      </c>
      <c r="I98" s="161"/>
      <c r="J98" s="110">
        <v>6897913.6468371153</v>
      </c>
      <c r="K98" s="110">
        <v>6597796.8982594777</v>
      </c>
      <c r="L98" s="160">
        <f t="shared" si="72"/>
        <v>-300116.7485776376</v>
      </c>
      <c r="M98" s="161">
        <f t="shared" si="73"/>
        <v>-4.3508336570036575E-2</v>
      </c>
      <c r="N98" s="161"/>
      <c r="O98" s="110">
        <v>5463114.2693543425</v>
      </c>
      <c r="P98" s="296">
        <v>5668463.4870174387</v>
      </c>
      <c r="Q98" s="160">
        <f t="shared" si="74"/>
        <v>205349.21766309626</v>
      </c>
      <c r="R98" s="161">
        <f t="shared" si="75"/>
        <v>3.7588307243546899E-2</v>
      </c>
      <c r="S98" s="161"/>
      <c r="T98" s="110">
        <v>1609290.7301729894</v>
      </c>
      <c r="U98" s="110">
        <v>1706909.8151509736</v>
      </c>
      <c r="V98" s="160">
        <f t="shared" si="76"/>
        <v>97619.084977984196</v>
      </c>
      <c r="W98" s="161">
        <f t="shared" si="77"/>
        <v>6.0659695074171412E-2</v>
      </c>
      <c r="X98" s="162"/>
      <c r="Y98" s="86">
        <v>13970318.646364447</v>
      </c>
      <c r="Z98" s="86">
        <v>13973170.200427892</v>
      </c>
      <c r="AA98" s="160">
        <f t="shared" si="78"/>
        <v>2851.5540634449571</v>
      </c>
      <c r="AB98" s="161">
        <f t="shared" si="79"/>
        <v>2.04115177014021E-4</v>
      </c>
      <c r="AC98" s="161"/>
      <c r="AD98" s="209">
        <v>244155</v>
      </c>
      <c r="AE98" s="209">
        <v>244155</v>
      </c>
      <c r="AF98" s="297">
        <f t="shared" si="80"/>
        <v>0</v>
      </c>
      <c r="AG98" s="208">
        <f t="shared" si="81"/>
        <v>0</v>
      </c>
      <c r="AH98" s="161"/>
      <c r="AI98" s="296">
        <f t="shared" si="82"/>
        <v>14214473.646364447</v>
      </c>
      <c r="AJ98" s="296">
        <f t="shared" si="83"/>
        <v>14217325.200427892</v>
      </c>
      <c r="AK98" s="160">
        <f t="shared" si="84"/>
        <v>2851.5540634449571</v>
      </c>
      <c r="AL98" s="161">
        <f t="shared" si="85"/>
        <v>2.0060919133465646E-4</v>
      </c>
      <c r="AN98" s="110">
        <f t="shared" si="86"/>
        <v>711.93246432419392</v>
      </c>
      <c r="AO98" s="110">
        <f t="shared" si="87"/>
        <v>689.71324464347458</v>
      </c>
      <c r="AP98" s="160">
        <f t="shared" si="88"/>
        <v>-22.219219680719334</v>
      </c>
      <c r="AQ98" s="161">
        <f t="shared" si="89"/>
        <v>-3.120972956586698E-2</v>
      </c>
      <c r="AR98" s="298"/>
      <c r="AS98" s="110">
        <v>563.84707083851197</v>
      </c>
      <c r="AT98" s="110">
        <f t="shared" si="90"/>
        <v>592.56360934742202</v>
      </c>
      <c r="AU98" s="110">
        <f t="shared" si="91"/>
        <v>28.716538508910048</v>
      </c>
      <c r="AV98" s="185">
        <f t="shared" si="92"/>
        <v>5.0929658047535693E-2</v>
      </c>
      <c r="AW98" s="298"/>
      <c r="AX98" s="110">
        <v>166.09461556125393</v>
      </c>
      <c r="AY98" s="110">
        <f t="shared" si="93"/>
        <v>178.43506326060773</v>
      </c>
      <c r="AZ98" s="160">
        <f t="shared" si="94"/>
        <v>12.340447699353803</v>
      </c>
      <c r="BA98" s="161">
        <f t="shared" si="95"/>
        <v>7.4297698680080182E-2</v>
      </c>
      <c r="BB98" s="298"/>
      <c r="BC98" s="110">
        <f t="shared" si="96"/>
        <v>1441.8741507239599</v>
      </c>
      <c r="BD98" s="110">
        <f t="shared" si="97"/>
        <v>1460.7119172515045</v>
      </c>
      <c r="BE98" s="160">
        <f t="shared" si="98"/>
        <v>18.837766527544545</v>
      </c>
      <c r="BF98" s="161">
        <f t="shared" si="99"/>
        <v>1.3064778585624945E-2</v>
      </c>
      <c r="BG98" s="299"/>
      <c r="BH98" s="110">
        <v>25.199194963360512</v>
      </c>
      <c r="BI98" s="110">
        <v>25.199194963360512</v>
      </c>
      <c r="BJ98" s="160">
        <f t="shared" si="100"/>
        <v>0</v>
      </c>
      <c r="BK98" s="161">
        <f t="shared" si="101"/>
        <v>0</v>
      </c>
      <c r="BL98" s="161"/>
      <c r="BM98" s="110">
        <f t="shared" si="102"/>
        <v>1467.0733456873204</v>
      </c>
      <c r="BN98" s="110">
        <f t="shared" si="103"/>
        <v>1486.2351244436434</v>
      </c>
      <c r="BO98" s="273">
        <f t="shared" si="104"/>
        <v>19.161778756322974</v>
      </c>
      <c r="BP98" s="161">
        <f t="shared" si="105"/>
        <v>1.3061227519845455E-2</v>
      </c>
    </row>
    <row r="99" spans="1:68">
      <c r="A99" s="84">
        <v>261</v>
      </c>
      <c r="B99" s="94">
        <v>19</v>
      </c>
      <c r="C99" s="94">
        <v>19</v>
      </c>
      <c r="D99" s="85" t="s">
        <v>112</v>
      </c>
      <c r="E99" s="87">
        <v>6822</v>
      </c>
      <c r="F99" s="110">
        <v>6837</v>
      </c>
      <c r="G99" s="160">
        <f t="shared" si="70"/>
        <v>15</v>
      </c>
      <c r="H99" s="161">
        <f t="shared" si="71"/>
        <v>2.1987686895338612E-3</v>
      </c>
      <c r="I99" s="161"/>
      <c r="J99" s="110">
        <v>12385805.213205518</v>
      </c>
      <c r="K99" s="110">
        <v>12179525.121580387</v>
      </c>
      <c r="L99" s="160">
        <f t="shared" si="72"/>
        <v>-206280.09162513167</v>
      </c>
      <c r="M99" s="161">
        <f t="shared" si="73"/>
        <v>-1.6654556411495929E-2</v>
      </c>
      <c r="N99" s="161"/>
      <c r="O99" s="110">
        <v>-524814.35613902181</v>
      </c>
      <c r="P99" s="296">
        <v>-541968.66932056879</v>
      </c>
      <c r="Q99" s="160">
        <f t="shared" si="74"/>
        <v>-17154.313181546982</v>
      </c>
      <c r="R99" s="161">
        <f t="shared" si="75"/>
        <v>3.2686440416280944E-2</v>
      </c>
      <c r="S99" s="161"/>
      <c r="T99" s="110">
        <v>787459.88431075623</v>
      </c>
      <c r="U99" s="110">
        <v>838228.09291077871</v>
      </c>
      <c r="V99" s="160">
        <f t="shared" si="76"/>
        <v>50768.208600022481</v>
      </c>
      <c r="W99" s="161">
        <f t="shared" si="77"/>
        <v>6.447085065731141E-2</v>
      </c>
      <c r="X99" s="162"/>
      <c r="Y99" s="86">
        <v>12648450.741377253</v>
      </c>
      <c r="Z99" s="86">
        <v>12475784.545170598</v>
      </c>
      <c r="AA99" s="160">
        <f t="shared" si="78"/>
        <v>-172666.19620665535</v>
      </c>
      <c r="AB99" s="161">
        <f t="shared" si="79"/>
        <v>-1.3651173549801422E-2</v>
      </c>
      <c r="AC99" s="161"/>
      <c r="AD99" s="209">
        <v>357571</v>
      </c>
      <c r="AE99" s="209">
        <v>357571</v>
      </c>
      <c r="AF99" s="297">
        <f t="shared" si="80"/>
        <v>0</v>
      </c>
      <c r="AG99" s="208">
        <f t="shared" si="81"/>
        <v>0</v>
      </c>
      <c r="AH99" s="161"/>
      <c r="AI99" s="296">
        <f t="shared" si="82"/>
        <v>13006021.741377253</v>
      </c>
      <c r="AJ99" s="296">
        <f t="shared" si="83"/>
        <v>12833355.545170598</v>
      </c>
      <c r="AK99" s="160">
        <f t="shared" si="84"/>
        <v>-172666.19620665535</v>
      </c>
      <c r="AL99" s="161">
        <f t="shared" si="85"/>
        <v>-1.3275865567511431E-2</v>
      </c>
      <c r="AN99" s="110">
        <f t="shared" si="86"/>
        <v>1815.5680464974375</v>
      </c>
      <c r="AO99" s="110">
        <f t="shared" si="87"/>
        <v>1781.413649492524</v>
      </c>
      <c r="AP99" s="160">
        <f t="shared" si="88"/>
        <v>-34.154397004913562</v>
      </c>
      <c r="AQ99" s="161">
        <f t="shared" si="89"/>
        <v>-1.8811961948109648E-2</v>
      </c>
      <c r="AR99" s="298"/>
      <c r="AS99" s="110">
        <v>-76.929691606423603</v>
      </c>
      <c r="AT99" s="110">
        <f t="shared" si="90"/>
        <v>-79.269953096470502</v>
      </c>
      <c r="AU99" s="110">
        <f t="shared" si="91"/>
        <v>-2.340261490046899</v>
      </c>
      <c r="AV99" s="185">
        <f t="shared" si="92"/>
        <v>3.0420783460562942E-2</v>
      </c>
      <c r="AW99" s="298"/>
      <c r="AX99" s="110">
        <v>115.42947585909648</v>
      </c>
      <c r="AY99" s="110">
        <f t="shared" si="93"/>
        <v>122.60173949258136</v>
      </c>
      <c r="AZ99" s="160">
        <f t="shared" si="94"/>
        <v>7.1722636334848744</v>
      </c>
      <c r="BA99" s="161">
        <f t="shared" si="95"/>
        <v>6.2135460462802231E-2</v>
      </c>
      <c r="BB99" s="298"/>
      <c r="BC99" s="110">
        <f t="shared" si="96"/>
        <v>1854.0678307501105</v>
      </c>
      <c r="BD99" s="110">
        <f t="shared" si="97"/>
        <v>1824.745435888635</v>
      </c>
      <c r="BE99" s="160">
        <f t="shared" si="98"/>
        <v>-29.322394861475459</v>
      </c>
      <c r="BF99" s="161">
        <f t="shared" si="99"/>
        <v>-1.581516834236444E-2</v>
      </c>
      <c r="BG99" s="299"/>
      <c r="BH99" s="110">
        <v>52.414394605687484</v>
      </c>
      <c r="BI99" s="110">
        <v>52.414394605687484</v>
      </c>
      <c r="BJ99" s="160">
        <f t="shared" si="100"/>
        <v>0</v>
      </c>
      <c r="BK99" s="161">
        <f t="shared" si="101"/>
        <v>0</v>
      </c>
      <c r="BL99" s="161"/>
      <c r="BM99" s="110">
        <f t="shared" si="102"/>
        <v>1906.4822253557979</v>
      </c>
      <c r="BN99" s="110">
        <f t="shared" si="103"/>
        <v>1877.0448362104137</v>
      </c>
      <c r="BO99" s="273">
        <f t="shared" si="104"/>
        <v>-29.437389145384259</v>
      </c>
      <c r="BP99" s="161">
        <f t="shared" si="105"/>
        <v>-1.5440683765037723E-2</v>
      </c>
    </row>
    <row r="100" spans="1:68">
      <c r="A100" s="84">
        <v>263</v>
      </c>
      <c r="B100" s="94">
        <v>11</v>
      </c>
      <c r="C100" s="94">
        <v>11</v>
      </c>
      <c r="D100" s="85" t="s">
        <v>113</v>
      </c>
      <c r="E100" s="87">
        <v>7475</v>
      </c>
      <c r="F100" s="110">
        <v>7354</v>
      </c>
      <c r="G100" s="160">
        <f t="shared" si="70"/>
        <v>-121</v>
      </c>
      <c r="H100" s="161">
        <f t="shared" si="71"/>
        <v>-1.6187290969899664E-2</v>
      </c>
      <c r="I100" s="161"/>
      <c r="J100" s="110">
        <v>4001191.8842459307</v>
      </c>
      <c r="K100" s="110">
        <v>3978208.26125638</v>
      </c>
      <c r="L100" s="160">
        <f t="shared" si="72"/>
        <v>-22983.622989550699</v>
      </c>
      <c r="M100" s="161">
        <f t="shared" si="73"/>
        <v>-5.7441941437612956E-3</v>
      </c>
      <c r="N100" s="161"/>
      <c r="O100" s="110">
        <v>4688486.1087121228</v>
      </c>
      <c r="P100" s="296">
        <v>4834293.182032235</v>
      </c>
      <c r="Q100" s="160">
        <f t="shared" si="74"/>
        <v>145807.07332011219</v>
      </c>
      <c r="R100" s="161">
        <f t="shared" si="75"/>
        <v>3.1098966689732572E-2</v>
      </c>
      <c r="S100" s="161"/>
      <c r="T100" s="110">
        <v>1298064.750933276</v>
      </c>
      <c r="U100" s="110">
        <v>1386394.239863731</v>
      </c>
      <c r="V100" s="160">
        <f t="shared" si="76"/>
        <v>88329.488930454943</v>
      </c>
      <c r="W100" s="161">
        <f t="shared" si="77"/>
        <v>6.804705918325589E-2</v>
      </c>
      <c r="X100" s="162"/>
      <c r="Y100" s="86">
        <v>9987742.7438913286</v>
      </c>
      <c r="Z100" s="86">
        <v>10198895.683152346</v>
      </c>
      <c r="AA100" s="160">
        <f t="shared" si="78"/>
        <v>211152.93926101737</v>
      </c>
      <c r="AB100" s="161">
        <f t="shared" si="79"/>
        <v>2.114120724526691E-2</v>
      </c>
      <c r="AC100" s="161"/>
      <c r="AD100" s="209">
        <v>-363483</v>
      </c>
      <c r="AE100" s="209">
        <v>-363483</v>
      </c>
      <c r="AF100" s="297">
        <f t="shared" si="80"/>
        <v>0</v>
      </c>
      <c r="AG100" s="208">
        <f t="shared" si="81"/>
        <v>0</v>
      </c>
      <c r="AH100" s="161"/>
      <c r="AI100" s="296">
        <f t="shared" si="82"/>
        <v>9624259.7438913286</v>
      </c>
      <c r="AJ100" s="296">
        <f t="shared" si="83"/>
        <v>9835412.6831523459</v>
      </c>
      <c r="AK100" s="160">
        <f t="shared" si="84"/>
        <v>211152.93926101737</v>
      </c>
      <c r="AL100" s="161">
        <f t="shared" si="85"/>
        <v>2.1939655088282453E-2</v>
      </c>
      <c r="AN100" s="110">
        <f t="shared" si="86"/>
        <v>535.27650625363617</v>
      </c>
      <c r="AO100" s="110">
        <f t="shared" si="87"/>
        <v>540.95842551759313</v>
      </c>
      <c r="AP100" s="160">
        <f t="shared" si="88"/>
        <v>5.6819192639569565</v>
      </c>
      <c r="AQ100" s="161">
        <f t="shared" si="89"/>
        <v>1.0614923684441753E-2</v>
      </c>
      <c r="AR100" s="298"/>
      <c r="AS100" s="110">
        <v>627.2222219012873</v>
      </c>
      <c r="AT100" s="110">
        <f t="shared" si="90"/>
        <v>657.36921158991504</v>
      </c>
      <c r="AU100" s="110">
        <f t="shared" si="91"/>
        <v>30.146989688627741</v>
      </c>
      <c r="AV100" s="185">
        <f t="shared" si="92"/>
        <v>4.806428827927002E-2</v>
      </c>
      <c r="AW100" s="298"/>
      <c r="AX100" s="110">
        <v>173.65414728204362</v>
      </c>
      <c r="AY100" s="110">
        <f t="shared" si="93"/>
        <v>188.52246938587584</v>
      </c>
      <c r="AZ100" s="160">
        <f t="shared" si="94"/>
        <v>14.868322103832213</v>
      </c>
      <c r="BA100" s="161">
        <f t="shared" si="95"/>
        <v>8.5620311040907934E-2</v>
      </c>
      <c r="BB100" s="298"/>
      <c r="BC100" s="110">
        <f t="shared" si="96"/>
        <v>1336.152875436967</v>
      </c>
      <c r="BD100" s="110">
        <f t="shared" si="97"/>
        <v>1386.8501064933839</v>
      </c>
      <c r="BE100" s="160">
        <f t="shared" si="98"/>
        <v>50.697231056416967</v>
      </c>
      <c r="BF100" s="161">
        <f t="shared" si="99"/>
        <v>3.7942687538532797E-2</v>
      </c>
      <c r="BG100" s="299"/>
      <c r="BH100" s="110">
        <v>-48.626488294314385</v>
      </c>
      <c r="BI100" s="110">
        <v>-48.626488294314385</v>
      </c>
      <c r="BJ100" s="160">
        <f t="shared" si="100"/>
        <v>0</v>
      </c>
      <c r="BK100" s="161">
        <f t="shared" si="101"/>
        <v>0</v>
      </c>
      <c r="BL100" s="161"/>
      <c r="BM100" s="110">
        <f t="shared" si="102"/>
        <v>1287.5263871426525</v>
      </c>
      <c r="BN100" s="110">
        <f t="shared" si="103"/>
        <v>1337.4235359195466</v>
      </c>
      <c r="BO100" s="273">
        <f t="shared" si="104"/>
        <v>49.897148776894028</v>
      </c>
      <c r="BP100" s="161">
        <f t="shared" si="105"/>
        <v>3.8754272747472347E-2</v>
      </c>
    </row>
    <row r="101" spans="1:68">
      <c r="A101" s="84">
        <v>265</v>
      </c>
      <c r="B101" s="94">
        <v>13</v>
      </c>
      <c r="C101" s="94">
        <v>13</v>
      </c>
      <c r="D101" s="85" t="s">
        <v>114</v>
      </c>
      <c r="E101" s="87">
        <v>1035</v>
      </c>
      <c r="F101" s="110">
        <v>1011</v>
      </c>
      <c r="G101" s="160">
        <f t="shared" si="70"/>
        <v>-24</v>
      </c>
      <c r="H101" s="161">
        <f t="shared" si="71"/>
        <v>-2.318840579710145E-2</v>
      </c>
      <c r="I101" s="161"/>
      <c r="J101" s="110">
        <v>1401794.4823446684</v>
      </c>
      <c r="K101" s="110">
        <v>1247889.6925605373</v>
      </c>
      <c r="L101" s="160">
        <f t="shared" si="72"/>
        <v>-153904.78978413111</v>
      </c>
      <c r="M101" s="161">
        <f t="shared" si="73"/>
        <v>-0.1097912652122207</v>
      </c>
      <c r="N101" s="161"/>
      <c r="O101" s="110">
        <v>430897.04548206739</v>
      </c>
      <c r="P101" s="296">
        <v>425633.50303557457</v>
      </c>
      <c r="Q101" s="160">
        <f t="shared" si="74"/>
        <v>-5263.5424464928219</v>
      </c>
      <c r="R101" s="161">
        <f t="shared" si="75"/>
        <v>-1.2215313383279799E-2</v>
      </c>
      <c r="S101" s="161"/>
      <c r="T101" s="110">
        <v>176058.94056914118</v>
      </c>
      <c r="U101" s="110">
        <v>189280.50086900254</v>
      </c>
      <c r="V101" s="160">
        <f t="shared" si="76"/>
        <v>13221.560299861361</v>
      </c>
      <c r="W101" s="161">
        <f t="shared" si="77"/>
        <v>7.5097352381653354E-2</v>
      </c>
      <c r="X101" s="162"/>
      <c r="Y101" s="86">
        <v>2008750.4683958769</v>
      </c>
      <c r="Z101" s="86">
        <v>1862803.6964651146</v>
      </c>
      <c r="AA101" s="160">
        <f t="shared" si="78"/>
        <v>-145946.77193076233</v>
      </c>
      <c r="AB101" s="161">
        <f t="shared" si="79"/>
        <v>-7.2655501132159392E-2</v>
      </c>
      <c r="AC101" s="161"/>
      <c r="AD101" s="209">
        <v>-272240</v>
      </c>
      <c r="AE101" s="209">
        <v>-272240</v>
      </c>
      <c r="AF101" s="297">
        <f t="shared" si="80"/>
        <v>0</v>
      </c>
      <c r="AG101" s="208">
        <f t="shared" si="81"/>
        <v>0</v>
      </c>
      <c r="AH101" s="161"/>
      <c r="AI101" s="296">
        <f t="shared" si="82"/>
        <v>1736510.4683958769</v>
      </c>
      <c r="AJ101" s="296">
        <f t="shared" si="83"/>
        <v>1590563.6964651146</v>
      </c>
      <c r="AK101" s="160">
        <f t="shared" si="84"/>
        <v>-145946.77193076233</v>
      </c>
      <c r="AL101" s="161">
        <f t="shared" si="85"/>
        <v>-8.4046007546146537E-2</v>
      </c>
      <c r="AN101" s="110">
        <f t="shared" si="86"/>
        <v>1354.3908041977472</v>
      </c>
      <c r="AO101" s="110">
        <f t="shared" si="87"/>
        <v>1234.312257725556</v>
      </c>
      <c r="AP101" s="160">
        <f t="shared" si="88"/>
        <v>-120.07854647219119</v>
      </c>
      <c r="AQ101" s="161">
        <f t="shared" si="89"/>
        <v>-8.8658713644558365E-2</v>
      </c>
      <c r="AR101" s="298"/>
      <c r="AS101" s="110">
        <v>416.32564780876078</v>
      </c>
      <c r="AT101" s="110">
        <f t="shared" si="90"/>
        <v>421.00247580175528</v>
      </c>
      <c r="AU101" s="110">
        <f t="shared" si="91"/>
        <v>4.6768279929945038</v>
      </c>
      <c r="AV101" s="185">
        <f t="shared" si="92"/>
        <v>1.123358125450586E-2</v>
      </c>
      <c r="AW101" s="298"/>
      <c r="AX101" s="110">
        <v>170.1052565885422</v>
      </c>
      <c r="AY101" s="110">
        <f t="shared" si="93"/>
        <v>187.22106910880569</v>
      </c>
      <c r="AZ101" s="160">
        <f t="shared" si="94"/>
        <v>17.115812520263489</v>
      </c>
      <c r="BA101" s="161">
        <f t="shared" si="95"/>
        <v>0.10061895125124758</v>
      </c>
      <c r="BB101" s="298"/>
      <c r="BC101" s="110">
        <f t="shared" si="96"/>
        <v>1940.8217085950503</v>
      </c>
      <c r="BD101" s="110">
        <f t="shared" si="97"/>
        <v>1842.5358026361173</v>
      </c>
      <c r="BE101" s="160">
        <f t="shared" si="98"/>
        <v>-98.285905958932972</v>
      </c>
      <c r="BF101" s="161">
        <f t="shared" si="99"/>
        <v>-5.064138839939171E-2</v>
      </c>
      <c r="BG101" s="299"/>
      <c r="BH101" s="110">
        <v>-263.03381642512079</v>
      </c>
      <c r="BI101" s="110">
        <v>-263.03381642512079</v>
      </c>
      <c r="BJ101" s="160">
        <f t="shared" si="100"/>
        <v>0</v>
      </c>
      <c r="BK101" s="161">
        <f t="shared" si="101"/>
        <v>0</v>
      </c>
      <c r="BL101" s="161"/>
      <c r="BM101" s="110">
        <f t="shared" si="102"/>
        <v>1677.7878921699294</v>
      </c>
      <c r="BN101" s="110">
        <f t="shared" si="103"/>
        <v>1573.257860005059</v>
      </c>
      <c r="BO101" s="273">
        <f t="shared" si="104"/>
        <v>-104.53003216487036</v>
      </c>
      <c r="BP101" s="161">
        <f t="shared" si="105"/>
        <v>-6.2302292591752337E-2</v>
      </c>
    </row>
    <row r="102" spans="1:68">
      <c r="A102" s="84">
        <v>271</v>
      </c>
      <c r="B102" s="94">
        <v>4</v>
      </c>
      <c r="C102" s="94">
        <v>4</v>
      </c>
      <c r="D102" s="85" t="s">
        <v>115</v>
      </c>
      <c r="E102" s="87">
        <v>6766</v>
      </c>
      <c r="F102" s="110">
        <v>6668</v>
      </c>
      <c r="G102" s="160">
        <f t="shared" si="70"/>
        <v>-98</v>
      </c>
      <c r="H102" s="161">
        <f t="shared" si="71"/>
        <v>-1.4484185634052616E-2</v>
      </c>
      <c r="I102" s="161"/>
      <c r="J102" s="110">
        <v>-400436.6332243497</v>
      </c>
      <c r="K102" s="110">
        <v>-510198.90681998711</v>
      </c>
      <c r="L102" s="160">
        <f t="shared" si="72"/>
        <v>-109762.27359563741</v>
      </c>
      <c r="M102" s="161">
        <f t="shared" si="73"/>
        <v>0.2741064740051935</v>
      </c>
      <c r="N102" s="161"/>
      <c r="O102" s="110">
        <v>3140629.5772181698</v>
      </c>
      <c r="P102" s="296">
        <v>3258878.7109009661</v>
      </c>
      <c r="Q102" s="160">
        <f t="shared" si="74"/>
        <v>118249.13368279627</v>
      </c>
      <c r="R102" s="161">
        <f t="shared" si="75"/>
        <v>3.7651410577218117E-2</v>
      </c>
      <c r="S102" s="161"/>
      <c r="T102" s="110">
        <v>915968.86363861524</v>
      </c>
      <c r="U102" s="110">
        <v>984135.552904148</v>
      </c>
      <c r="V102" s="160">
        <f t="shared" si="76"/>
        <v>68166.689265532768</v>
      </c>
      <c r="W102" s="161">
        <f t="shared" si="77"/>
        <v>7.4420312711008407E-2</v>
      </c>
      <c r="X102" s="162"/>
      <c r="Y102" s="86">
        <v>3656161.8076324351</v>
      </c>
      <c r="Z102" s="86">
        <v>3732815.3569851271</v>
      </c>
      <c r="AA102" s="160">
        <f t="shared" si="78"/>
        <v>76653.549352691974</v>
      </c>
      <c r="AB102" s="161">
        <f t="shared" si="79"/>
        <v>2.0965579037742134E-2</v>
      </c>
      <c r="AC102" s="161"/>
      <c r="AD102" s="209">
        <v>-248677</v>
      </c>
      <c r="AE102" s="209">
        <v>-248677</v>
      </c>
      <c r="AF102" s="297">
        <f t="shared" si="80"/>
        <v>0</v>
      </c>
      <c r="AG102" s="208">
        <f t="shared" si="81"/>
        <v>0</v>
      </c>
      <c r="AH102" s="161"/>
      <c r="AI102" s="296">
        <f t="shared" si="82"/>
        <v>3407484.8076324351</v>
      </c>
      <c r="AJ102" s="296">
        <f t="shared" si="83"/>
        <v>3484138.3569851271</v>
      </c>
      <c r="AK102" s="160">
        <f t="shared" si="84"/>
        <v>76653.549352691974</v>
      </c>
      <c r="AL102" s="161">
        <f t="shared" si="85"/>
        <v>2.2495639358683411E-2</v>
      </c>
      <c r="AN102" s="110">
        <f t="shared" si="86"/>
        <v>-59.183658472413491</v>
      </c>
      <c r="AO102" s="110">
        <f t="shared" si="87"/>
        <v>-76.514533116374793</v>
      </c>
      <c r="AP102" s="160">
        <f t="shared" si="88"/>
        <v>-17.330874643961302</v>
      </c>
      <c r="AQ102" s="161">
        <f t="shared" si="89"/>
        <v>0.29283209404906113</v>
      </c>
      <c r="AR102" s="298"/>
      <c r="AS102" s="110">
        <v>464.17818167575672</v>
      </c>
      <c r="AT102" s="110">
        <f t="shared" si="90"/>
        <v>488.7340598231803</v>
      </c>
      <c r="AU102" s="110">
        <f t="shared" si="91"/>
        <v>24.555878147423584</v>
      </c>
      <c r="AV102" s="185">
        <f t="shared" si="92"/>
        <v>5.2901836227573162E-2</v>
      </c>
      <c r="AW102" s="298"/>
      <c r="AX102" s="110">
        <v>135.3781944485095</v>
      </c>
      <c r="AY102" s="110">
        <f t="shared" si="93"/>
        <v>147.59081477266767</v>
      </c>
      <c r="AZ102" s="160">
        <f t="shared" si="94"/>
        <v>12.212620324158166</v>
      </c>
      <c r="BA102" s="161">
        <f t="shared" si="95"/>
        <v>9.0211133143773631E-2</v>
      </c>
      <c r="BB102" s="298"/>
      <c r="BC102" s="110">
        <f t="shared" si="96"/>
        <v>540.37271765185267</v>
      </c>
      <c r="BD102" s="110">
        <f t="shared" si="97"/>
        <v>559.81034147947321</v>
      </c>
      <c r="BE102" s="160">
        <f t="shared" si="98"/>
        <v>19.437623827620541</v>
      </c>
      <c r="BF102" s="161">
        <f t="shared" si="99"/>
        <v>3.5970772011002357E-2</v>
      </c>
      <c r="BG102" s="299"/>
      <c r="BH102" s="110">
        <v>-36.753916642033701</v>
      </c>
      <c r="BI102" s="110">
        <v>-36.753916642033701</v>
      </c>
      <c r="BJ102" s="160">
        <f t="shared" si="100"/>
        <v>0</v>
      </c>
      <c r="BK102" s="161">
        <f t="shared" si="101"/>
        <v>0</v>
      </c>
      <c r="BL102" s="161"/>
      <c r="BM102" s="110">
        <f t="shared" si="102"/>
        <v>503.61880100981898</v>
      </c>
      <c r="BN102" s="110">
        <f t="shared" si="103"/>
        <v>522.51625029770958</v>
      </c>
      <c r="BO102" s="273">
        <f t="shared" si="104"/>
        <v>18.897449287890595</v>
      </c>
      <c r="BP102" s="161">
        <f t="shared" si="105"/>
        <v>3.7523319721183633E-2</v>
      </c>
    </row>
    <row r="103" spans="1:68">
      <c r="A103" s="84">
        <v>272</v>
      </c>
      <c r="B103" s="94">
        <v>16</v>
      </c>
      <c r="C103" s="94">
        <v>16</v>
      </c>
      <c r="D103" s="85" t="s">
        <v>116</v>
      </c>
      <c r="E103" s="87">
        <v>48295</v>
      </c>
      <c r="F103" s="110">
        <v>48367</v>
      </c>
      <c r="G103" s="160">
        <f t="shared" si="70"/>
        <v>72</v>
      </c>
      <c r="H103" s="161">
        <f t="shared" si="71"/>
        <v>1.4908375608241019E-3</v>
      </c>
      <c r="I103" s="161"/>
      <c r="J103" s="110">
        <v>17268981.011283752</v>
      </c>
      <c r="K103" s="110">
        <v>18901132.945584055</v>
      </c>
      <c r="L103" s="160">
        <f t="shared" si="72"/>
        <v>1632151.9343003035</v>
      </c>
      <c r="M103" s="161">
        <f t="shared" si="73"/>
        <v>9.4513505645401813E-2</v>
      </c>
      <c r="N103" s="161"/>
      <c r="O103" s="110">
        <v>9859934.6323621999</v>
      </c>
      <c r="P103" s="296">
        <v>12426118.388644878</v>
      </c>
      <c r="Q103" s="160">
        <f t="shared" si="74"/>
        <v>2566183.7562826779</v>
      </c>
      <c r="R103" s="161">
        <f t="shared" si="75"/>
        <v>0.26026376968666404</v>
      </c>
      <c r="S103" s="161"/>
      <c r="T103" s="110">
        <v>3852088.2246454111</v>
      </c>
      <c r="U103" s="110">
        <v>4189633.0629620957</v>
      </c>
      <c r="V103" s="160">
        <f t="shared" si="76"/>
        <v>337544.83831668459</v>
      </c>
      <c r="W103" s="161">
        <f t="shared" si="77"/>
        <v>8.7626455738239475E-2</v>
      </c>
      <c r="X103" s="162"/>
      <c r="Y103" s="86">
        <v>30981003.868291359</v>
      </c>
      <c r="Z103" s="86">
        <v>35516884.397191025</v>
      </c>
      <c r="AA103" s="160">
        <f t="shared" si="78"/>
        <v>4535880.5288996659</v>
      </c>
      <c r="AB103" s="161">
        <f t="shared" si="79"/>
        <v>0.14640844267612899</v>
      </c>
      <c r="AC103" s="161"/>
      <c r="AD103" s="209">
        <v>790147</v>
      </c>
      <c r="AE103" s="209">
        <v>790147</v>
      </c>
      <c r="AF103" s="297">
        <f t="shared" si="80"/>
        <v>0</v>
      </c>
      <c r="AG103" s="208">
        <f t="shared" si="81"/>
        <v>0</v>
      </c>
      <c r="AH103" s="161"/>
      <c r="AI103" s="296">
        <f t="shared" si="82"/>
        <v>31771150.868291359</v>
      </c>
      <c r="AJ103" s="296">
        <f t="shared" si="83"/>
        <v>36307031.397191025</v>
      </c>
      <c r="AK103" s="160">
        <f t="shared" si="84"/>
        <v>4535880.5288996659</v>
      </c>
      <c r="AL103" s="161">
        <f t="shared" si="85"/>
        <v>0.14276727172091905</v>
      </c>
      <c r="AN103" s="110">
        <f t="shared" si="86"/>
        <v>357.57285456638891</v>
      </c>
      <c r="AO103" s="110">
        <f t="shared" si="87"/>
        <v>390.78572054467003</v>
      </c>
      <c r="AP103" s="160">
        <f t="shared" si="88"/>
        <v>33.212865978281116</v>
      </c>
      <c r="AQ103" s="161">
        <f t="shared" si="89"/>
        <v>9.2884192841083346E-2</v>
      </c>
      <c r="AR103" s="298"/>
      <c r="AS103" s="110">
        <v>204.16056801661043</v>
      </c>
      <c r="AT103" s="110">
        <f t="shared" si="90"/>
        <v>256.913151294165</v>
      </c>
      <c r="AU103" s="110">
        <f t="shared" si="91"/>
        <v>52.752583277554578</v>
      </c>
      <c r="AV103" s="185">
        <f t="shared" si="92"/>
        <v>0.25838771801057414</v>
      </c>
      <c r="AW103" s="298"/>
      <c r="AX103" s="110">
        <v>79.761636290411246</v>
      </c>
      <c r="AY103" s="110">
        <f t="shared" si="93"/>
        <v>86.621726858438521</v>
      </c>
      <c r="AZ103" s="160">
        <f t="shared" si="94"/>
        <v>6.8600905680272746</v>
      </c>
      <c r="BA103" s="161">
        <f t="shared" si="95"/>
        <v>8.6007395122258523E-2</v>
      </c>
      <c r="BB103" s="298"/>
      <c r="BC103" s="110">
        <f t="shared" si="96"/>
        <v>641.49505887341047</v>
      </c>
      <c r="BD103" s="110">
        <f t="shared" si="97"/>
        <v>734.32059869727345</v>
      </c>
      <c r="BE103" s="160">
        <f t="shared" si="98"/>
        <v>92.825539823862982</v>
      </c>
      <c r="BF103" s="161">
        <f t="shared" si="99"/>
        <v>0.1447018781202814</v>
      </c>
      <c r="BG103" s="299"/>
      <c r="BH103" s="110">
        <v>16.360844807951132</v>
      </c>
      <c r="BI103" s="110">
        <v>16.360844807951132</v>
      </c>
      <c r="BJ103" s="160">
        <f t="shared" si="100"/>
        <v>0</v>
      </c>
      <c r="BK103" s="161">
        <f t="shared" si="101"/>
        <v>0</v>
      </c>
      <c r="BL103" s="161"/>
      <c r="BM103" s="110">
        <f t="shared" si="102"/>
        <v>657.85590368136161</v>
      </c>
      <c r="BN103" s="110">
        <f t="shared" si="103"/>
        <v>750.65708845268523</v>
      </c>
      <c r="BO103" s="273">
        <f t="shared" si="104"/>
        <v>92.801184771323619</v>
      </c>
      <c r="BP103" s="161">
        <f t="shared" si="105"/>
        <v>0.14106612747868977</v>
      </c>
    </row>
    <row r="104" spans="1:68">
      <c r="A104" s="84">
        <v>273</v>
      </c>
      <c r="B104" s="94">
        <v>19</v>
      </c>
      <c r="C104" s="94">
        <v>19</v>
      </c>
      <c r="D104" s="85" t="s">
        <v>117</v>
      </c>
      <c r="E104" s="87">
        <v>4011</v>
      </c>
      <c r="F104" s="110">
        <v>3987</v>
      </c>
      <c r="G104" s="160">
        <f t="shared" si="70"/>
        <v>-24</v>
      </c>
      <c r="H104" s="161">
        <f t="shared" si="71"/>
        <v>-5.9835452505609572E-3</v>
      </c>
      <c r="I104" s="161"/>
      <c r="J104" s="110">
        <v>4770369.0420062831</v>
      </c>
      <c r="K104" s="110">
        <v>4902961.6868756879</v>
      </c>
      <c r="L104" s="160">
        <f t="shared" si="72"/>
        <v>132592.64486940484</v>
      </c>
      <c r="M104" s="161">
        <f t="shared" si="73"/>
        <v>2.779504975439806E-2</v>
      </c>
      <c r="N104" s="161"/>
      <c r="O104" s="110">
        <v>241471.83806410065</v>
      </c>
      <c r="P104" s="296">
        <v>104633.53159041192</v>
      </c>
      <c r="Q104" s="160">
        <f t="shared" si="74"/>
        <v>-136838.30647368875</v>
      </c>
      <c r="R104" s="161">
        <f t="shared" si="75"/>
        <v>-0.5666843287843939</v>
      </c>
      <c r="S104" s="161"/>
      <c r="T104" s="110">
        <v>425073.06041495496</v>
      </c>
      <c r="U104" s="110">
        <v>458310.44768250571</v>
      </c>
      <c r="V104" s="160">
        <f t="shared" si="76"/>
        <v>33237.387267550745</v>
      </c>
      <c r="W104" s="161">
        <f t="shared" si="77"/>
        <v>7.8192175328882313E-2</v>
      </c>
      <c r="X104" s="162"/>
      <c r="Y104" s="86">
        <v>5436913.9404853396</v>
      </c>
      <c r="Z104" s="86">
        <v>5465905.6661486058</v>
      </c>
      <c r="AA104" s="160">
        <f t="shared" si="78"/>
        <v>28991.725663266145</v>
      </c>
      <c r="AB104" s="161">
        <f t="shared" si="79"/>
        <v>5.3323863464865007E-3</v>
      </c>
      <c r="AC104" s="161"/>
      <c r="AD104" s="209">
        <v>-193321</v>
      </c>
      <c r="AE104" s="209">
        <v>-193321</v>
      </c>
      <c r="AF104" s="297">
        <f t="shared" si="80"/>
        <v>0</v>
      </c>
      <c r="AG104" s="208">
        <f t="shared" si="81"/>
        <v>0</v>
      </c>
      <c r="AH104" s="161"/>
      <c r="AI104" s="296">
        <f t="shared" si="82"/>
        <v>5243592.9404853396</v>
      </c>
      <c r="AJ104" s="296">
        <f t="shared" si="83"/>
        <v>5272584.6661486058</v>
      </c>
      <c r="AK104" s="160">
        <f t="shared" si="84"/>
        <v>28991.725663266145</v>
      </c>
      <c r="AL104" s="161">
        <f t="shared" si="85"/>
        <v>5.5289809854276581E-3</v>
      </c>
      <c r="AN104" s="110">
        <f t="shared" si="86"/>
        <v>1189.3216260299882</v>
      </c>
      <c r="AO104" s="110">
        <f t="shared" si="87"/>
        <v>1229.7370671872807</v>
      </c>
      <c r="AP104" s="160">
        <f t="shared" si="88"/>
        <v>40.415441157292435</v>
      </c>
      <c r="AQ104" s="161">
        <f t="shared" si="89"/>
        <v>3.3981927405289929E-2</v>
      </c>
      <c r="AR104" s="298"/>
      <c r="AS104" s="110">
        <v>60.202402908028084</v>
      </c>
      <c r="AT104" s="110">
        <f t="shared" si="90"/>
        <v>26.243674840835695</v>
      </c>
      <c r="AU104" s="110">
        <f t="shared" si="91"/>
        <v>-33.958728067192389</v>
      </c>
      <c r="AV104" s="185">
        <f t="shared" si="92"/>
        <v>-0.56407595755059037</v>
      </c>
      <c r="AW104" s="298"/>
      <c r="AX104" s="110">
        <v>105.97682882447144</v>
      </c>
      <c r="AY104" s="110">
        <f t="shared" si="93"/>
        <v>114.95120333145366</v>
      </c>
      <c r="AZ104" s="160">
        <f t="shared" si="94"/>
        <v>8.9743745069822154</v>
      </c>
      <c r="BA104" s="161">
        <f t="shared" si="95"/>
        <v>8.468242168150171E-2</v>
      </c>
      <c r="BB104" s="298"/>
      <c r="BC104" s="110">
        <f t="shared" si="96"/>
        <v>1355.5008577624881</v>
      </c>
      <c r="BD104" s="110">
        <f t="shared" si="97"/>
        <v>1370.9319453595701</v>
      </c>
      <c r="BE104" s="160">
        <f t="shared" si="98"/>
        <v>15.431087597082069</v>
      </c>
      <c r="BF104" s="161">
        <f t="shared" si="99"/>
        <v>1.1384048566781444E-2</v>
      </c>
      <c r="BG104" s="299"/>
      <c r="BH104" s="110">
        <v>-48.197706307653952</v>
      </c>
      <c r="BI104" s="110">
        <v>-48.197706307653952</v>
      </c>
      <c r="BJ104" s="160">
        <f t="shared" si="100"/>
        <v>0</v>
      </c>
      <c r="BK104" s="161">
        <f t="shared" si="101"/>
        <v>0</v>
      </c>
      <c r="BL104" s="161"/>
      <c r="BM104" s="110">
        <f t="shared" si="102"/>
        <v>1307.3031514548341</v>
      </c>
      <c r="BN104" s="110">
        <f t="shared" si="103"/>
        <v>1322.444109894308</v>
      </c>
      <c r="BO104" s="273">
        <f t="shared" si="104"/>
        <v>15.140958439473934</v>
      </c>
      <c r="BP104" s="161">
        <f t="shared" si="105"/>
        <v>1.1581826619651531E-2</v>
      </c>
    </row>
    <row r="105" spans="1:68">
      <c r="A105" s="84">
        <v>275</v>
      </c>
      <c r="B105" s="94">
        <v>13</v>
      </c>
      <c r="C105" s="94">
        <v>13</v>
      </c>
      <c r="D105" s="85" t="s">
        <v>118</v>
      </c>
      <c r="E105" s="87">
        <v>2499</v>
      </c>
      <c r="F105" s="110">
        <v>2441</v>
      </c>
      <c r="G105" s="160">
        <f t="shared" si="70"/>
        <v>-58</v>
      </c>
      <c r="H105" s="161">
        <f t="shared" si="71"/>
        <v>-2.3209283713485393E-2</v>
      </c>
      <c r="I105" s="161"/>
      <c r="J105" s="110">
        <v>1166833.9314298562</v>
      </c>
      <c r="K105" s="110">
        <v>1074448.0221880067</v>
      </c>
      <c r="L105" s="160">
        <f t="shared" si="72"/>
        <v>-92385.909241849557</v>
      </c>
      <c r="M105" s="161">
        <f t="shared" si="73"/>
        <v>-7.9176570678432742E-2</v>
      </c>
      <c r="N105" s="161"/>
      <c r="O105" s="110">
        <v>1263499.7714218188</v>
      </c>
      <c r="P105" s="296">
        <v>1314269.9128193071</v>
      </c>
      <c r="Q105" s="160">
        <f t="shared" si="74"/>
        <v>50770.141397488303</v>
      </c>
      <c r="R105" s="161">
        <f t="shared" si="75"/>
        <v>4.0182153211121334E-2</v>
      </c>
      <c r="S105" s="161"/>
      <c r="T105" s="110">
        <v>341878.88107000757</v>
      </c>
      <c r="U105" s="110">
        <v>370606.87223034195</v>
      </c>
      <c r="V105" s="160">
        <f t="shared" si="76"/>
        <v>28727.991160334379</v>
      </c>
      <c r="W105" s="161">
        <f t="shared" si="77"/>
        <v>8.4029733192123271E-2</v>
      </c>
      <c r="X105" s="162"/>
      <c r="Y105" s="86">
        <v>2772212.5839216826</v>
      </c>
      <c r="Z105" s="86">
        <v>2759324.8072376559</v>
      </c>
      <c r="AA105" s="160">
        <f t="shared" si="78"/>
        <v>-12887.7766840267</v>
      </c>
      <c r="AB105" s="161">
        <f t="shared" si="79"/>
        <v>-4.6489135641232596E-3</v>
      </c>
      <c r="AC105" s="161"/>
      <c r="AD105" s="209">
        <v>174530</v>
      </c>
      <c r="AE105" s="209">
        <v>174530</v>
      </c>
      <c r="AF105" s="297">
        <f t="shared" si="80"/>
        <v>0</v>
      </c>
      <c r="AG105" s="208">
        <f t="shared" si="81"/>
        <v>0</v>
      </c>
      <c r="AH105" s="161"/>
      <c r="AI105" s="296">
        <f t="shared" si="82"/>
        <v>2946742.5839216826</v>
      </c>
      <c r="AJ105" s="296">
        <f t="shared" si="83"/>
        <v>2933854.8072376559</v>
      </c>
      <c r="AK105" s="160">
        <f t="shared" si="84"/>
        <v>-12887.7766840267</v>
      </c>
      <c r="AL105" s="161">
        <f t="shared" si="85"/>
        <v>-4.3735671905467078E-3</v>
      </c>
      <c r="AN105" s="110">
        <f t="shared" si="86"/>
        <v>466.92034070822581</v>
      </c>
      <c r="AO105" s="110">
        <f t="shared" si="87"/>
        <v>440.16715370258362</v>
      </c>
      <c r="AP105" s="160">
        <f t="shared" si="88"/>
        <v>-26.753187005642189</v>
      </c>
      <c r="AQ105" s="161">
        <f t="shared" si="89"/>
        <v>-5.7297111890783972E-2</v>
      </c>
      <c r="AR105" s="298"/>
      <c r="AS105" s="110">
        <v>505.60214942849888</v>
      </c>
      <c r="AT105" s="110">
        <f t="shared" si="90"/>
        <v>538.4145484716538</v>
      </c>
      <c r="AU105" s="110">
        <f t="shared" si="91"/>
        <v>32.812399043154926</v>
      </c>
      <c r="AV105" s="185">
        <f t="shared" si="92"/>
        <v>6.489766524973048E-2</v>
      </c>
      <c r="AW105" s="298"/>
      <c r="AX105" s="110">
        <v>136.80627493797823</v>
      </c>
      <c r="AY105" s="110">
        <f t="shared" si="93"/>
        <v>151.82583868510525</v>
      </c>
      <c r="AZ105" s="160">
        <f t="shared" si="94"/>
        <v>15.019563747127023</v>
      </c>
      <c r="BA105" s="161">
        <f t="shared" si="95"/>
        <v>0.10978709678292325</v>
      </c>
      <c r="BB105" s="298"/>
      <c r="BC105" s="110">
        <f t="shared" si="96"/>
        <v>1109.3287650747029</v>
      </c>
      <c r="BD105" s="110">
        <f t="shared" si="97"/>
        <v>1130.4075408593428</v>
      </c>
      <c r="BE105" s="160">
        <f t="shared" si="98"/>
        <v>21.078775784639902</v>
      </c>
      <c r="BF105" s="161">
        <f t="shared" si="99"/>
        <v>1.9001378534721801E-2</v>
      </c>
      <c r="BG105" s="299"/>
      <c r="BH105" s="110">
        <v>69.839935974389761</v>
      </c>
      <c r="BI105" s="110">
        <v>69.839935974389761</v>
      </c>
      <c r="BJ105" s="160">
        <f t="shared" si="100"/>
        <v>0</v>
      </c>
      <c r="BK105" s="161">
        <f t="shared" si="101"/>
        <v>0</v>
      </c>
      <c r="BL105" s="161"/>
      <c r="BM105" s="110">
        <f t="shared" si="102"/>
        <v>1179.1687010490928</v>
      </c>
      <c r="BN105" s="110">
        <f t="shared" si="103"/>
        <v>1201.9069263570896</v>
      </c>
      <c r="BO105" s="273">
        <f t="shared" si="104"/>
        <v>22.7382253079968</v>
      </c>
      <c r="BP105" s="161">
        <f t="shared" si="105"/>
        <v>1.9283267345687572E-2</v>
      </c>
    </row>
    <row r="106" spans="1:68">
      <c r="A106" s="84">
        <v>276</v>
      </c>
      <c r="B106" s="94">
        <v>12</v>
      </c>
      <c r="C106" s="94">
        <v>12</v>
      </c>
      <c r="D106" s="85" t="s">
        <v>119</v>
      </c>
      <c r="E106" s="87">
        <v>15136</v>
      </c>
      <c r="F106" s="110">
        <v>15071</v>
      </c>
      <c r="G106" s="160">
        <f t="shared" si="70"/>
        <v>-65</v>
      </c>
      <c r="H106" s="161">
        <f t="shared" si="71"/>
        <v>-4.2943974630021142E-3</v>
      </c>
      <c r="I106" s="161"/>
      <c r="J106" s="110">
        <v>13101983.868534233</v>
      </c>
      <c r="K106" s="110">
        <v>12533411.17370775</v>
      </c>
      <c r="L106" s="160">
        <f t="shared" si="72"/>
        <v>-568572.69482648373</v>
      </c>
      <c r="M106" s="161">
        <f t="shared" si="73"/>
        <v>-4.3395923894546211E-2</v>
      </c>
      <c r="N106" s="161"/>
      <c r="O106" s="110">
        <v>5319218.9883461418</v>
      </c>
      <c r="P106" s="296">
        <v>5610098.3396604154</v>
      </c>
      <c r="Q106" s="160">
        <f t="shared" si="74"/>
        <v>290879.35131427366</v>
      </c>
      <c r="R106" s="161">
        <f t="shared" si="75"/>
        <v>5.4684597861370289E-2</v>
      </c>
      <c r="S106" s="161"/>
      <c r="T106" s="110">
        <v>661543.51753223059</v>
      </c>
      <c r="U106" s="110">
        <v>734866.78194729984</v>
      </c>
      <c r="V106" s="160">
        <f t="shared" si="76"/>
        <v>73323.26441506925</v>
      </c>
      <c r="W106" s="161">
        <f t="shared" si="77"/>
        <v>0.11083664562021336</v>
      </c>
      <c r="X106" s="162"/>
      <c r="Y106" s="86">
        <v>19082746.374412604</v>
      </c>
      <c r="Z106" s="86">
        <v>18878376.295315467</v>
      </c>
      <c r="AA106" s="160">
        <f t="shared" si="78"/>
        <v>-204370.07909713686</v>
      </c>
      <c r="AB106" s="161">
        <f t="shared" si="79"/>
        <v>-1.0709678527780972E-2</v>
      </c>
      <c r="AC106" s="161"/>
      <c r="AD106" s="209">
        <v>-1667382</v>
      </c>
      <c r="AE106" s="209">
        <v>-1667382</v>
      </c>
      <c r="AF106" s="297">
        <f t="shared" si="80"/>
        <v>0</v>
      </c>
      <c r="AG106" s="208">
        <f t="shared" si="81"/>
        <v>0</v>
      </c>
      <c r="AH106" s="161"/>
      <c r="AI106" s="296">
        <f t="shared" si="82"/>
        <v>17415364.374412604</v>
      </c>
      <c r="AJ106" s="296">
        <f t="shared" si="83"/>
        <v>17210994.295315467</v>
      </c>
      <c r="AK106" s="160">
        <f t="shared" si="84"/>
        <v>-204370.07909713686</v>
      </c>
      <c r="AL106" s="161">
        <f t="shared" si="85"/>
        <v>-1.1735044682579602E-2</v>
      </c>
      <c r="AN106" s="110">
        <f t="shared" si="86"/>
        <v>865.61732746658515</v>
      </c>
      <c r="AO106" s="110">
        <f t="shared" si="87"/>
        <v>831.62438947035696</v>
      </c>
      <c r="AP106" s="160">
        <f t="shared" si="88"/>
        <v>-33.992937996228193</v>
      </c>
      <c r="AQ106" s="161">
        <f t="shared" si="89"/>
        <v>-3.9270168141984654E-2</v>
      </c>
      <c r="AR106" s="298"/>
      <c r="AS106" s="110">
        <v>351.42831582625143</v>
      </c>
      <c r="AT106" s="110">
        <f t="shared" si="90"/>
        <v>372.2445982124886</v>
      </c>
      <c r="AU106" s="110">
        <f t="shared" si="91"/>
        <v>20.816282386237162</v>
      </c>
      <c r="AV106" s="185">
        <f t="shared" si="92"/>
        <v>5.9233366945106593E-2</v>
      </c>
      <c r="AW106" s="298"/>
      <c r="AX106" s="110">
        <v>43.706627743937013</v>
      </c>
      <c r="AY106" s="110">
        <f t="shared" si="93"/>
        <v>48.76031994872934</v>
      </c>
      <c r="AZ106" s="160">
        <f t="shared" si="94"/>
        <v>5.0536922047923269</v>
      </c>
      <c r="BA106" s="161">
        <f t="shared" si="95"/>
        <v>0.11562759392923824</v>
      </c>
      <c r="BB106" s="298"/>
      <c r="BC106" s="110">
        <f t="shared" si="96"/>
        <v>1260.7522710367734</v>
      </c>
      <c r="BD106" s="110">
        <f t="shared" si="97"/>
        <v>1252.6293076315751</v>
      </c>
      <c r="BE106" s="160">
        <f t="shared" si="98"/>
        <v>-8.1229634051983339</v>
      </c>
      <c r="BF106" s="161">
        <f t="shared" si="99"/>
        <v>-6.4429496514160191E-3</v>
      </c>
      <c r="BG106" s="299"/>
      <c r="BH106" s="110">
        <v>-110.16001585623678</v>
      </c>
      <c r="BI106" s="110">
        <v>-110.16001585623678</v>
      </c>
      <c r="BJ106" s="160">
        <f t="shared" si="100"/>
        <v>0</v>
      </c>
      <c r="BK106" s="161">
        <f t="shared" si="101"/>
        <v>0</v>
      </c>
      <c r="BL106" s="161"/>
      <c r="BM106" s="110">
        <f t="shared" si="102"/>
        <v>1150.5922551805368</v>
      </c>
      <c r="BN106" s="110">
        <f t="shared" si="103"/>
        <v>1141.9941805663505</v>
      </c>
      <c r="BO106" s="273">
        <f t="shared" si="104"/>
        <v>-8.5980746141863165</v>
      </c>
      <c r="BP106" s="161">
        <f t="shared" si="105"/>
        <v>-7.4727381272327552E-3</v>
      </c>
    </row>
    <row r="107" spans="1:68">
      <c r="A107" s="84">
        <v>280</v>
      </c>
      <c r="B107" s="94">
        <v>15</v>
      </c>
      <c r="C107" s="94">
        <v>15</v>
      </c>
      <c r="D107" s="85" t="s">
        <v>120</v>
      </c>
      <c r="E107" s="87">
        <v>2015</v>
      </c>
      <c r="F107" s="110">
        <v>1986</v>
      </c>
      <c r="G107" s="160">
        <f t="shared" si="70"/>
        <v>-29</v>
      </c>
      <c r="H107" s="161">
        <f t="shared" si="71"/>
        <v>-1.4392059553349877E-2</v>
      </c>
      <c r="I107" s="161"/>
      <c r="J107" s="110">
        <v>2053609.0372992195</v>
      </c>
      <c r="K107" s="110">
        <v>1968105.2036339708</v>
      </c>
      <c r="L107" s="160">
        <f t="shared" si="72"/>
        <v>-85503.833665248705</v>
      </c>
      <c r="M107" s="161">
        <f t="shared" si="73"/>
        <v>-4.163588692504884E-2</v>
      </c>
      <c r="N107" s="161"/>
      <c r="O107" s="110">
        <v>908754.24299627636</v>
      </c>
      <c r="P107" s="296">
        <v>1028982.9773237857</v>
      </c>
      <c r="Q107" s="160">
        <f t="shared" si="74"/>
        <v>120228.7343275093</v>
      </c>
      <c r="R107" s="161">
        <f t="shared" si="75"/>
        <v>0.13230060300032287</v>
      </c>
      <c r="S107" s="161"/>
      <c r="T107" s="110">
        <v>372892.96865330101</v>
      </c>
      <c r="U107" s="110">
        <v>399112.90795332845</v>
      </c>
      <c r="V107" s="160">
        <f t="shared" si="76"/>
        <v>26219.939300027443</v>
      </c>
      <c r="W107" s="161">
        <f t="shared" si="77"/>
        <v>7.0314920108900086E-2</v>
      </c>
      <c r="X107" s="162"/>
      <c r="Y107" s="86">
        <v>3335256.2489487967</v>
      </c>
      <c r="Z107" s="86">
        <v>3396201.0889110849</v>
      </c>
      <c r="AA107" s="160">
        <f t="shared" si="78"/>
        <v>60944.839962288272</v>
      </c>
      <c r="AB107" s="161">
        <f t="shared" si="79"/>
        <v>1.8272910809026089E-2</v>
      </c>
      <c r="AC107" s="161"/>
      <c r="AD107" s="209">
        <v>-292822</v>
      </c>
      <c r="AE107" s="209">
        <v>-292822</v>
      </c>
      <c r="AF107" s="297">
        <f t="shared" si="80"/>
        <v>0</v>
      </c>
      <c r="AG107" s="208">
        <f t="shared" si="81"/>
        <v>0</v>
      </c>
      <c r="AH107" s="161"/>
      <c r="AI107" s="296">
        <f t="shared" si="82"/>
        <v>3042434.2489487967</v>
      </c>
      <c r="AJ107" s="296">
        <f t="shared" si="83"/>
        <v>3103379.0889110849</v>
      </c>
      <c r="AK107" s="160">
        <f t="shared" si="84"/>
        <v>60944.839962288272</v>
      </c>
      <c r="AL107" s="161">
        <f t="shared" si="85"/>
        <v>2.00316046216432E-2</v>
      </c>
      <c r="AN107" s="110">
        <f t="shared" si="86"/>
        <v>1019.160812555444</v>
      </c>
      <c r="AO107" s="110">
        <f t="shared" si="87"/>
        <v>990.98952851660158</v>
      </c>
      <c r="AP107" s="160">
        <f t="shared" si="88"/>
        <v>-28.171284038842373</v>
      </c>
      <c r="AQ107" s="161">
        <f t="shared" si="89"/>
        <v>-2.7641647610258575E-2</v>
      </c>
      <c r="AR107" s="298"/>
      <c r="AS107" s="110">
        <v>450.99466153661359</v>
      </c>
      <c r="AT107" s="110">
        <f t="shared" si="90"/>
        <v>518.11831688005316</v>
      </c>
      <c r="AU107" s="110">
        <f t="shared" si="91"/>
        <v>67.123655343439566</v>
      </c>
      <c r="AV107" s="185">
        <f t="shared" si="92"/>
        <v>0.14883470042580579</v>
      </c>
      <c r="AW107" s="298"/>
      <c r="AX107" s="110">
        <v>185.05854523737023</v>
      </c>
      <c r="AY107" s="110">
        <f t="shared" si="93"/>
        <v>200.96319635112209</v>
      </c>
      <c r="AZ107" s="160">
        <f t="shared" si="94"/>
        <v>15.904651113751868</v>
      </c>
      <c r="BA107" s="161">
        <f t="shared" si="95"/>
        <v>8.5943889234357418E-2</v>
      </c>
      <c r="BB107" s="298"/>
      <c r="BC107" s="110">
        <f t="shared" si="96"/>
        <v>1655.2140193294276</v>
      </c>
      <c r="BD107" s="110">
        <f t="shared" si="97"/>
        <v>1710.0710417477769</v>
      </c>
      <c r="BE107" s="160">
        <f t="shared" si="98"/>
        <v>54.857022418349288</v>
      </c>
      <c r="BF107" s="161">
        <f t="shared" si="99"/>
        <v>3.3141951299188108E-2</v>
      </c>
      <c r="BG107" s="299"/>
      <c r="BH107" s="110">
        <v>-145.32109181141439</v>
      </c>
      <c r="BI107" s="110">
        <v>-145.32109181141439</v>
      </c>
      <c r="BJ107" s="160">
        <f t="shared" si="100"/>
        <v>0</v>
      </c>
      <c r="BK107" s="161">
        <f t="shared" si="101"/>
        <v>0</v>
      </c>
      <c r="BL107" s="161"/>
      <c r="BM107" s="110">
        <f t="shared" si="102"/>
        <v>1509.8929275180133</v>
      </c>
      <c r="BN107" s="110">
        <f t="shared" si="103"/>
        <v>1562.627940035793</v>
      </c>
      <c r="BO107" s="273">
        <f t="shared" si="104"/>
        <v>52.735012517779751</v>
      </c>
      <c r="BP107" s="161">
        <f t="shared" si="105"/>
        <v>3.4926325937870595E-2</v>
      </c>
    </row>
    <row r="108" spans="1:68">
      <c r="A108" s="84">
        <v>284</v>
      </c>
      <c r="B108" s="94">
        <v>2</v>
      </c>
      <c r="C108" s="94">
        <v>2</v>
      </c>
      <c r="D108" s="85" t="s">
        <v>121</v>
      </c>
      <c r="E108" s="87">
        <v>2207</v>
      </c>
      <c r="F108" s="110">
        <v>2186</v>
      </c>
      <c r="G108" s="160">
        <f t="shared" si="70"/>
        <v>-21</v>
      </c>
      <c r="H108" s="161">
        <f t="shared" si="71"/>
        <v>-9.5151789759854999E-3</v>
      </c>
      <c r="I108" s="161"/>
      <c r="J108" s="110">
        <v>1213903.4287425417</v>
      </c>
      <c r="K108" s="110">
        <v>1183574.6020873173</v>
      </c>
      <c r="L108" s="160">
        <f t="shared" si="72"/>
        <v>-30328.826655224431</v>
      </c>
      <c r="M108" s="161">
        <f t="shared" si="73"/>
        <v>-2.4984546494478111E-2</v>
      </c>
      <c r="N108" s="161"/>
      <c r="O108" s="110">
        <v>557453.97243617882</v>
      </c>
      <c r="P108" s="296">
        <v>155000.15628532242</v>
      </c>
      <c r="Q108" s="160">
        <f t="shared" si="74"/>
        <v>-402453.81615085644</v>
      </c>
      <c r="R108" s="161">
        <f t="shared" si="75"/>
        <v>-0.72194985783679588</v>
      </c>
      <c r="S108" s="161"/>
      <c r="T108" s="110">
        <v>420351.89668467175</v>
      </c>
      <c r="U108" s="110">
        <v>440260.04951723677</v>
      </c>
      <c r="V108" s="160">
        <f t="shared" si="76"/>
        <v>19908.152832565014</v>
      </c>
      <c r="W108" s="161">
        <f t="shared" si="77"/>
        <v>4.7360682774554422E-2</v>
      </c>
      <c r="X108" s="162"/>
      <c r="Y108" s="86">
        <v>2191709.2978633922</v>
      </c>
      <c r="Z108" s="86">
        <v>1778834.8078898764</v>
      </c>
      <c r="AA108" s="160">
        <f t="shared" si="78"/>
        <v>-412874.48997351574</v>
      </c>
      <c r="AB108" s="161">
        <f t="shared" si="79"/>
        <v>-0.18838013343102125</v>
      </c>
      <c r="AC108" s="366"/>
      <c r="AD108" s="13">
        <v>909714</v>
      </c>
      <c r="AE108" s="13">
        <v>909714</v>
      </c>
      <c r="AF108" s="297">
        <f t="shared" si="80"/>
        <v>0</v>
      </c>
      <c r="AG108" s="208">
        <f t="shared" si="81"/>
        <v>0</v>
      </c>
      <c r="AH108" s="161"/>
      <c r="AI108" s="296">
        <f t="shared" si="82"/>
        <v>3101423.2978633922</v>
      </c>
      <c r="AJ108" s="296">
        <f t="shared" si="83"/>
        <v>2688548.8078898764</v>
      </c>
      <c r="AK108" s="160">
        <f t="shared" si="84"/>
        <v>-412874.48997351574</v>
      </c>
      <c r="AL108" s="161">
        <f t="shared" si="85"/>
        <v>-0.13312419825373401</v>
      </c>
      <c r="AN108" s="110">
        <f t="shared" si="86"/>
        <v>550.02420876417841</v>
      </c>
      <c r="AO108" s="110">
        <f t="shared" si="87"/>
        <v>541.43394423024574</v>
      </c>
      <c r="AP108" s="160">
        <f t="shared" si="88"/>
        <v>-8.5902645339326682</v>
      </c>
      <c r="AQ108" s="161">
        <f t="shared" si="89"/>
        <v>-1.5617975349182718E-2</v>
      </c>
      <c r="AR108" s="298"/>
      <c r="AS108" s="110">
        <v>252.58449136211092</v>
      </c>
      <c r="AT108" s="110">
        <f t="shared" si="90"/>
        <v>70.905835446167615</v>
      </c>
      <c r="AU108" s="110">
        <f t="shared" si="91"/>
        <v>-181.6786559159433</v>
      </c>
      <c r="AV108" s="185">
        <f t="shared" si="92"/>
        <v>-0.71927874485169641</v>
      </c>
      <c r="AW108" s="298"/>
      <c r="AX108" s="110">
        <v>190.46302523093419</v>
      </c>
      <c r="AY108" s="110">
        <f t="shared" si="93"/>
        <v>201.39983966936722</v>
      </c>
      <c r="AZ108" s="160">
        <f t="shared" si="94"/>
        <v>10.936814438433032</v>
      </c>
      <c r="BA108" s="161">
        <f t="shared" si="95"/>
        <v>5.7422244685929318E-2</v>
      </c>
      <c r="BB108" s="298"/>
      <c r="BC108" s="110">
        <f t="shared" si="96"/>
        <v>993.0717253572235</v>
      </c>
      <c r="BD108" s="110">
        <f t="shared" si="97"/>
        <v>813.73961934578062</v>
      </c>
      <c r="BE108" s="160">
        <f t="shared" si="98"/>
        <v>-179.33210601144287</v>
      </c>
      <c r="BF108" s="161">
        <f t="shared" si="99"/>
        <v>-0.18058323626819028</v>
      </c>
      <c r="BG108" s="299"/>
      <c r="BH108" s="110">
        <v>412.1948346171273</v>
      </c>
      <c r="BI108" s="110">
        <v>412.1948346171273</v>
      </c>
      <c r="BJ108" s="160">
        <f t="shared" si="100"/>
        <v>0</v>
      </c>
      <c r="BK108" s="161">
        <f t="shared" si="101"/>
        <v>0</v>
      </c>
      <c r="BL108" s="161"/>
      <c r="BM108" s="110">
        <f t="shared" si="102"/>
        <v>1405.2665599743507</v>
      </c>
      <c r="BN108" s="110">
        <f t="shared" si="103"/>
        <v>1229.8942396568511</v>
      </c>
      <c r="BO108" s="273">
        <f t="shared" si="104"/>
        <v>-175.37232031749954</v>
      </c>
      <c r="BP108" s="161">
        <f t="shared" si="105"/>
        <v>-0.12479648012167918</v>
      </c>
    </row>
    <row r="109" spans="1:68">
      <c r="A109" s="84">
        <v>285</v>
      </c>
      <c r="B109" s="94">
        <v>8</v>
      </c>
      <c r="C109" s="94">
        <v>8</v>
      </c>
      <c r="D109" s="85" t="s">
        <v>122</v>
      </c>
      <c r="E109" s="87">
        <v>50500</v>
      </c>
      <c r="F109" s="110">
        <v>50210</v>
      </c>
      <c r="G109" s="160">
        <f t="shared" si="70"/>
        <v>-290</v>
      </c>
      <c r="H109" s="161">
        <f t="shared" si="71"/>
        <v>-5.7425742574257425E-3</v>
      </c>
      <c r="I109" s="161"/>
      <c r="J109" s="110">
        <v>-1306701.1773460787</v>
      </c>
      <c r="K109" s="110">
        <v>-952803.67484903894</v>
      </c>
      <c r="L109" s="160">
        <f t="shared" si="72"/>
        <v>353897.50249703974</v>
      </c>
      <c r="M109" s="161">
        <f t="shared" si="73"/>
        <v>-0.27083277235259601</v>
      </c>
      <c r="N109" s="161"/>
      <c r="O109" s="110">
        <v>10395600.485116221</v>
      </c>
      <c r="P109" s="296">
        <v>12820745.840891883</v>
      </c>
      <c r="Q109" s="160">
        <f t="shared" si="74"/>
        <v>2425145.3557756618</v>
      </c>
      <c r="R109" s="161">
        <f t="shared" si="75"/>
        <v>0.23328574037140376</v>
      </c>
      <c r="S109" s="161"/>
      <c r="T109" s="110">
        <v>4087770.7214502785</v>
      </c>
      <c r="U109" s="110">
        <v>4481545.2236913517</v>
      </c>
      <c r="V109" s="160">
        <f t="shared" si="76"/>
        <v>393774.50224107318</v>
      </c>
      <c r="W109" s="161">
        <f t="shared" si="77"/>
        <v>9.6329889583770006E-2</v>
      </c>
      <c r="X109" s="162"/>
      <c r="Y109" s="86">
        <v>13176670.029220421</v>
      </c>
      <c r="Z109" s="86">
        <v>16349487.389734196</v>
      </c>
      <c r="AA109" s="160">
        <f t="shared" si="78"/>
        <v>3172817.3605137747</v>
      </c>
      <c r="AB109" s="161">
        <f t="shared" si="79"/>
        <v>0.24079053004118445</v>
      </c>
      <c r="AC109" s="161"/>
      <c r="AD109" s="209">
        <v>528252</v>
      </c>
      <c r="AE109" s="209">
        <v>528252</v>
      </c>
      <c r="AF109" s="297">
        <f t="shared" si="80"/>
        <v>0</v>
      </c>
      <c r="AG109" s="208">
        <f t="shared" si="81"/>
        <v>0</v>
      </c>
      <c r="AH109" s="161"/>
      <c r="AI109" s="296">
        <f t="shared" si="82"/>
        <v>13704922.029220421</v>
      </c>
      <c r="AJ109" s="296">
        <f t="shared" si="83"/>
        <v>16877739.389734194</v>
      </c>
      <c r="AK109" s="160">
        <f t="shared" si="84"/>
        <v>3172817.3605137728</v>
      </c>
      <c r="AL109" s="161">
        <f t="shared" si="85"/>
        <v>0.23150933319788122</v>
      </c>
      <c r="AN109" s="110">
        <f t="shared" si="86"/>
        <v>-25.87527083853621</v>
      </c>
      <c r="AO109" s="110">
        <f t="shared" si="87"/>
        <v>-18.976372731508445</v>
      </c>
      <c r="AP109" s="160">
        <f t="shared" si="88"/>
        <v>6.8988981070277653</v>
      </c>
      <c r="AQ109" s="161">
        <f t="shared" si="89"/>
        <v>-0.26662129065536933</v>
      </c>
      <c r="AR109" s="298"/>
      <c r="AS109" s="110">
        <v>205.85347495279646</v>
      </c>
      <c r="AT109" s="110">
        <f t="shared" si="90"/>
        <v>255.34247840852186</v>
      </c>
      <c r="AU109" s="110">
        <f t="shared" si="91"/>
        <v>49.489003455725395</v>
      </c>
      <c r="AV109" s="185">
        <f t="shared" si="92"/>
        <v>0.24040888047711387</v>
      </c>
      <c r="AW109" s="298"/>
      <c r="AX109" s="110">
        <v>80.94595488020353</v>
      </c>
      <c r="AY109" s="110">
        <f t="shared" si="93"/>
        <v>89.256029151391189</v>
      </c>
      <c r="AZ109" s="160">
        <f t="shared" si="94"/>
        <v>8.3100742711876592</v>
      </c>
      <c r="BA109" s="161">
        <f t="shared" si="95"/>
        <v>0.10266200804581532</v>
      </c>
      <c r="BB109" s="298"/>
      <c r="BC109" s="110">
        <f t="shared" si="96"/>
        <v>260.92415899446377</v>
      </c>
      <c r="BD109" s="110">
        <f t="shared" si="97"/>
        <v>325.62213482840463</v>
      </c>
      <c r="BE109" s="160">
        <f t="shared" si="98"/>
        <v>64.697975833940859</v>
      </c>
      <c r="BF109" s="161">
        <f t="shared" si="99"/>
        <v>0.24795701587492175</v>
      </c>
      <c r="BG109" s="299"/>
      <c r="BH109" s="110">
        <v>10.460435643564356</v>
      </c>
      <c r="BI109" s="110">
        <v>10.460435643564356</v>
      </c>
      <c r="BJ109" s="160">
        <f t="shared" si="100"/>
        <v>0</v>
      </c>
      <c r="BK109" s="161">
        <f t="shared" si="101"/>
        <v>0</v>
      </c>
      <c r="BL109" s="161"/>
      <c r="BM109" s="110">
        <f t="shared" si="102"/>
        <v>271.38459463802815</v>
      </c>
      <c r="BN109" s="110">
        <f t="shared" si="103"/>
        <v>336.14298724824124</v>
      </c>
      <c r="BO109" s="273">
        <f t="shared" si="104"/>
        <v>64.758392610213093</v>
      </c>
      <c r="BP109" s="161">
        <f t="shared" si="105"/>
        <v>0.23862221323427596</v>
      </c>
    </row>
    <row r="110" spans="1:68">
      <c r="A110" s="84">
        <v>286</v>
      </c>
      <c r="B110" s="94">
        <v>8</v>
      </c>
      <c r="C110" s="94">
        <v>8</v>
      </c>
      <c r="D110" s="85" t="s">
        <v>123</v>
      </c>
      <c r="E110" s="87">
        <v>78880</v>
      </c>
      <c r="F110" s="110">
        <v>78386</v>
      </c>
      <c r="G110" s="160">
        <f t="shared" si="70"/>
        <v>-494</v>
      </c>
      <c r="H110" s="161">
        <f t="shared" si="71"/>
        <v>-6.2626774847870182E-3</v>
      </c>
      <c r="I110" s="161"/>
      <c r="J110" s="110">
        <v>-13668115.803112024</v>
      </c>
      <c r="K110" s="110">
        <v>-12289574.824959885</v>
      </c>
      <c r="L110" s="160">
        <f t="shared" si="72"/>
        <v>1378540.9781521391</v>
      </c>
      <c r="M110" s="161">
        <f t="shared" si="73"/>
        <v>-0.10085815762830061</v>
      </c>
      <c r="N110" s="161"/>
      <c r="O110" s="110">
        <v>13678311.251551475</v>
      </c>
      <c r="P110" s="296">
        <v>15764736.547145741</v>
      </c>
      <c r="Q110" s="160">
        <f t="shared" si="74"/>
        <v>2086425.2955942657</v>
      </c>
      <c r="R110" s="161">
        <f t="shared" si="75"/>
        <v>0.15253529892863132</v>
      </c>
      <c r="S110" s="161"/>
      <c r="T110" s="110">
        <v>7332323.0910909558</v>
      </c>
      <c r="U110" s="110">
        <v>7907118.3565594815</v>
      </c>
      <c r="V110" s="160">
        <f t="shared" si="76"/>
        <v>574795.2654685257</v>
      </c>
      <c r="W110" s="161">
        <f t="shared" si="77"/>
        <v>7.8391971865904714E-2</v>
      </c>
      <c r="X110" s="162"/>
      <c r="Y110" s="86">
        <v>7342518.5395304086</v>
      </c>
      <c r="Z110" s="86">
        <v>11382280.078745337</v>
      </c>
      <c r="AA110" s="160">
        <f t="shared" si="78"/>
        <v>4039761.5392149286</v>
      </c>
      <c r="AB110" s="161">
        <f t="shared" si="79"/>
        <v>0.5501874482802861</v>
      </c>
      <c r="AC110" s="161"/>
      <c r="AD110" s="209">
        <v>-5668504</v>
      </c>
      <c r="AE110" s="209">
        <v>-5668504</v>
      </c>
      <c r="AF110" s="297">
        <f t="shared" si="80"/>
        <v>0</v>
      </c>
      <c r="AG110" s="208">
        <f t="shared" si="81"/>
        <v>0</v>
      </c>
      <c r="AH110" s="161"/>
      <c r="AI110" s="296">
        <f t="shared" si="82"/>
        <v>1674014.5395304086</v>
      </c>
      <c r="AJ110" s="296">
        <f t="shared" si="83"/>
        <v>5713776.0787453372</v>
      </c>
      <c r="AK110" s="160">
        <f t="shared" si="84"/>
        <v>4039761.5392149286</v>
      </c>
      <c r="AL110" s="161">
        <f t="shared" si="85"/>
        <v>2.4132177133587831</v>
      </c>
      <c r="AN110" s="110">
        <f t="shared" si="86"/>
        <v>-173.2773301611565</v>
      </c>
      <c r="AO110" s="110">
        <f t="shared" si="87"/>
        <v>-156.78277785522778</v>
      </c>
      <c r="AP110" s="160">
        <f t="shared" si="88"/>
        <v>16.494552305928721</v>
      </c>
      <c r="AQ110" s="161">
        <f t="shared" si="89"/>
        <v>-9.519163465057992E-2</v>
      </c>
      <c r="AR110" s="298"/>
      <c r="AS110" s="110">
        <v>173.40658280364445</v>
      </c>
      <c r="AT110" s="110">
        <f t="shared" si="90"/>
        <v>201.1167370084676</v>
      </c>
      <c r="AU110" s="110">
        <f t="shared" si="91"/>
        <v>27.710154204823141</v>
      </c>
      <c r="AV110" s="185">
        <f t="shared" si="92"/>
        <v>0.15979874441214559</v>
      </c>
      <c r="AW110" s="298"/>
      <c r="AX110" s="110">
        <v>92.955414440808269</v>
      </c>
      <c r="AY110" s="110">
        <f t="shared" si="93"/>
        <v>100.87411472149978</v>
      </c>
      <c r="AZ110" s="160">
        <f t="shared" si="94"/>
        <v>7.9187002806915103</v>
      </c>
      <c r="BA110" s="161">
        <f t="shared" si="95"/>
        <v>8.5188155292814538E-2</v>
      </c>
      <c r="BB110" s="298"/>
      <c r="BC110" s="110">
        <f t="shared" si="96"/>
        <v>93.084667083296253</v>
      </c>
      <c r="BD110" s="110">
        <f t="shared" si="97"/>
        <v>145.2080738747396</v>
      </c>
      <c r="BE110" s="160">
        <f t="shared" si="98"/>
        <v>52.123406791443344</v>
      </c>
      <c r="BF110" s="161">
        <f t="shared" si="99"/>
        <v>0.55995695558325442</v>
      </c>
      <c r="BG110" s="299"/>
      <c r="BH110" s="110">
        <v>-71.862373225152126</v>
      </c>
      <c r="BI110" s="110">
        <v>-71.862373225152126</v>
      </c>
      <c r="BJ110" s="160">
        <f t="shared" si="100"/>
        <v>0</v>
      </c>
      <c r="BK110" s="161">
        <f t="shared" si="101"/>
        <v>0</v>
      </c>
      <c r="BL110" s="161"/>
      <c r="BM110" s="110">
        <f t="shared" si="102"/>
        <v>21.222293858144123</v>
      </c>
      <c r="BN110" s="110">
        <f t="shared" si="103"/>
        <v>72.892813496610842</v>
      </c>
      <c r="BO110" s="273">
        <f t="shared" si="104"/>
        <v>51.670519638466715</v>
      </c>
      <c r="BP110" s="161">
        <f t="shared" si="105"/>
        <v>2.4347283090059553</v>
      </c>
    </row>
    <row r="111" spans="1:68">
      <c r="A111" s="84">
        <v>287</v>
      </c>
      <c r="B111" s="94">
        <v>15</v>
      </c>
      <c r="C111" s="94">
        <v>15</v>
      </c>
      <c r="D111" s="85" t="s">
        <v>124</v>
      </c>
      <c r="E111" s="87">
        <v>6199</v>
      </c>
      <c r="F111" s="110">
        <v>6121</v>
      </c>
      <c r="G111" s="160">
        <f t="shared" si="70"/>
        <v>-78</v>
      </c>
      <c r="H111" s="161">
        <f t="shared" si="71"/>
        <v>-1.2582674624939507E-2</v>
      </c>
      <c r="I111" s="161"/>
      <c r="J111" s="110">
        <v>4247210.9657936357</v>
      </c>
      <c r="K111" s="110">
        <v>4279981.723523397</v>
      </c>
      <c r="L111" s="160">
        <f t="shared" si="72"/>
        <v>32770.757729761302</v>
      </c>
      <c r="M111" s="161">
        <f t="shared" si="73"/>
        <v>7.7158299867117015E-3</v>
      </c>
      <c r="N111" s="161"/>
      <c r="O111" s="110">
        <v>2169995.2849987107</v>
      </c>
      <c r="P111" s="296">
        <v>2108882.2330614324</v>
      </c>
      <c r="Q111" s="160">
        <f t="shared" si="74"/>
        <v>-61113.05193727836</v>
      </c>
      <c r="R111" s="161">
        <f t="shared" si="75"/>
        <v>-2.8162757937658225E-2</v>
      </c>
      <c r="S111" s="161"/>
      <c r="T111" s="110">
        <v>1079235.6810282059</v>
      </c>
      <c r="U111" s="110">
        <v>1143552.4960793925</v>
      </c>
      <c r="V111" s="160">
        <f t="shared" si="76"/>
        <v>64316.815051186597</v>
      </c>
      <c r="W111" s="161">
        <f t="shared" si="77"/>
        <v>5.959478192002593E-2</v>
      </c>
      <c r="X111" s="162"/>
      <c r="Y111" s="86">
        <v>7496441.9318205519</v>
      </c>
      <c r="Z111" s="86">
        <v>7532416.4526642226</v>
      </c>
      <c r="AA111" s="160">
        <f t="shared" si="78"/>
        <v>35974.520843670703</v>
      </c>
      <c r="AB111" s="161">
        <f t="shared" si="79"/>
        <v>4.7988794111734146E-3</v>
      </c>
      <c r="AC111" s="161"/>
      <c r="AD111" s="209">
        <v>619983</v>
      </c>
      <c r="AE111" s="209">
        <v>619983</v>
      </c>
      <c r="AF111" s="297">
        <f t="shared" si="80"/>
        <v>0</v>
      </c>
      <c r="AG111" s="208">
        <f t="shared" si="81"/>
        <v>0</v>
      </c>
      <c r="AH111" s="161"/>
      <c r="AI111" s="296">
        <f t="shared" si="82"/>
        <v>8116424.9318205519</v>
      </c>
      <c r="AJ111" s="296">
        <f t="shared" si="83"/>
        <v>8152399.4526642226</v>
      </c>
      <c r="AK111" s="160">
        <f t="shared" si="84"/>
        <v>35974.520843670703</v>
      </c>
      <c r="AL111" s="161">
        <f t="shared" si="85"/>
        <v>4.4323111648124922E-3</v>
      </c>
      <c r="AN111" s="110">
        <f t="shared" si="86"/>
        <v>685.14453392379994</v>
      </c>
      <c r="AO111" s="110">
        <f t="shared" si="87"/>
        <v>699.22916574471446</v>
      </c>
      <c r="AP111" s="160">
        <f t="shared" si="88"/>
        <v>14.084631820914524</v>
      </c>
      <c r="AQ111" s="161">
        <f t="shared" si="89"/>
        <v>2.0557168777589608E-2</v>
      </c>
      <c r="AR111" s="298"/>
      <c r="AS111" s="110">
        <v>350.05570011271345</v>
      </c>
      <c r="AT111" s="110">
        <f t="shared" si="90"/>
        <v>344.53230404532468</v>
      </c>
      <c r="AU111" s="110">
        <f t="shared" si="91"/>
        <v>-5.5233960673887736</v>
      </c>
      <c r="AV111" s="185">
        <f t="shared" si="92"/>
        <v>-1.5778620561271564E-2</v>
      </c>
      <c r="AW111" s="298"/>
      <c r="AX111" s="110">
        <v>174.09835151285787</v>
      </c>
      <c r="AY111" s="110">
        <f t="shared" si="93"/>
        <v>186.82445614758905</v>
      </c>
      <c r="AZ111" s="160">
        <f t="shared" si="94"/>
        <v>12.726104634731172</v>
      </c>
      <c r="BA111" s="161">
        <f t="shared" si="95"/>
        <v>7.3097215017520117E-2</v>
      </c>
      <c r="BB111" s="298"/>
      <c r="BC111" s="110">
        <f t="shared" si="96"/>
        <v>1209.2985855493712</v>
      </c>
      <c r="BD111" s="110">
        <f t="shared" si="97"/>
        <v>1230.5859259376282</v>
      </c>
      <c r="BE111" s="160">
        <f t="shared" si="98"/>
        <v>21.287340388257007</v>
      </c>
      <c r="BF111" s="161">
        <f t="shared" si="99"/>
        <v>1.760304745464198E-2</v>
      </c>
      <c r="BG111" s="299"/>
      <c r="BH111" s="110">
        <v>100.01338925633166</v>
      </c>
      <c r="BI111" s="110">
        <v>100.01338925633166</v>
      </c>
      <c r="BJ111" s="160">
        <f t="shared" si="100"/>
        <v>0</v>
      </c>
      <c r="BK111" s="161">
        <f t="shared" si="101"/>
        <v>0</v>
      </c>
      <c r="BL111" s="161"/>
      <c r="BM111" s="110">
        <f t="shared" si="102"/>
        <v>1309.3119748057029</v>
      </c>
      <c r="BN111" s="110">
        <f t="shared" si="103"/>
        <v>1331.8737873981738</v>
      </c>
      <c r="BO111" s="273">
        <f t="shared" si="104"/>
        <v>22.561812592470915</v>
      </c>
      <c r="BP111" s="161">
        <f t="shared" si="105"/>
        <v>1.7231808023308582E-2</v>
      </c>
    </row>
    <row r="112" spans="1:68">
      <c r="A112" s="84">
        <v>288</v>
      </c>
      <c r="B112" s="94">
        <v>15</v>
      </c>
      <c r="C112" s="94">
        <v>15</v>
      </c>
      <c r="D112" s="85" t="s">
        <v>125</v>
      </c>
      <c r="E112" s="87">
        <v>6368</v>
      </c>
      <c r="F112" s="110">
        <v>6342</v>
      </c>
      <c r="G112" s="160">
        <f t="shared" si="70"/>
        <v>-26</v>
      </c>
      <c r="H112" s="161">
        <f t="shared" si="71"/>
        <v>-4.0829145728643219E-3</v>
      </c>
      <c r="I112" s="161"/>
      <c r="J112" s="110">
        <v>4720983.086309731</v>
      </c>
      <c r="K112" s="110">
        <v>4622649.7150689969</v>
      </c>
      <c r="L112" s="160">
        <f t="shared" si="72"/>
        <v>-98333.371240734123</v>
      </c>
      <c r="M112" s="161">
        <f t="shared" si="73"/>
        <v>-2.082900307901733E-2</v>
      </c>
      <c r="N112" s="161"/>
      <c r="O112" s="110">
        <v>2341979.7161365654</v>
      </c>
      <c r="P112" s="296">
        <v>2271100.6617955174</v>
      </c>
      <c r="Q112" s="160">
        <f t="shared" si="74"/>
        <v>-70879.054341048002</v>
      </c>
      <c r="R112" s="161">
        <f t="shared" si="75"/>
        <v>-3.0264589335544403E-2</v>
      </c>
      <c r="S112" s="161"/>
      <c r="T112" s="110">
        <v>931100.56052548601</v>
      </c>
      <c r="U112" s="110">
        <v>991524.02805693599</v>
      </c>
      <c r="V112" s="160">
        <f t="shared" si="76"/>
        <v>60423.467531449976</v>
      </c>
      <c r="W112" s="161">
        <f t="shared" si="77"/>
        <v>6.4894674209355796E-2</v>
      </c>
      <c r="X112" s="162"/>
      <c r="Y112" s="86">
        <v>7994063.3629717827</v>
      </c>
      <c r="Z112" s="86">
        <v>7885274.4049214507</v>
      </c>
      <c r="AA112" s="160">
        <f t="shared" si="78"/>
        <v>-108788.95805033203</v>
      </c>
      <c r="AB112" s="161">
        <f t="shared" si="79"/>
        <v>-1.3608718509067443E-2</v>
      </c>
      <c r="AC112" s="161"/>
      <c r="AD112" s="209">
        <v>324275</v>
      </c>
      <c r="AE112" s="209">
        <v>324275</v>
      </c>
      <c r="AF112" s="297">
        <f t="shared" si="80"/>
        <v>0</v>
      </c>
      <c r="AG112" s="208">
        <f t="shared" si="81"/>
        <v>0</v>
      </c>
      <c r="AH112" s="161"/>
      <c r="AI112" s="296">
        <f t="shared" si="82"/>
        <v>8318338.3629717827</v>
      </c>
      <c r="AJ112" s="296">
        <f t="shared" si="83"/>
        <v>8209549.4049214507</v>
      </c>
      <c r="AK112" s="160">
        <f t="shared" si="84"/>
        <v>-108788.95805033203</v>
      </c>
      <c r="AL112" s="161">
        <f t="shared" si="85"/>
        <v>-1.3078207846725105E-2</v>
      </c>
      <c r="AN112" s="110">
        <f t="shared" si="86"/>
        <v>741.36040928230705</v>
      </c>
      <c r="AO112" s="110">
        <f t="shared" si="87"/>
        <v>728.894625523336</v>
      </c>
      <c r="AP112" s="160">
        <f t="shared" si="88"/>
        <v>-12.465783758971043</v>
      </c>
      <c r="AQ112" s="161">
        <f t="shared" si="89"/>
        <v>-1.6814741659915269E-2</v>
      </c>
      <c r="AR112" s="298"/>
      <c r="AS112" s="110">
        <v>367.77319662948577</v>
      </c>
      <c r="AT112" s="110">
        <f t="shared" si="90"/>
        <v>358.1048031844083</v>
      </c>
      <c r="AU112" s="110">
        <f t="shared" si="91"/>
        <v>-9.66839344507747</v>
      </c>
      <c r="AV112" s="185">
        <f t="shared" si="92"/>
        <v>-2.6289010546948377E-2</v>
      </c>
      <c r="AW112" s="298"/>
      <c r="AX112" s="110">
        <v>146.2155402835248</v>
      </c>
      <c r="AY112" s="110">
        <f t="shared" si="93"/>
        <v>156.34248313732829</v>
      </c>
      <c r="AZ112" s="160">
        <f t="shared" si="94"/>
        <v>10.126942853803484</v>
      </c>
      <c r="BA112" s="161">
        <f t="shared" si="95"/>
        <v>6.9260372968334635E-2</v>
      </c>
      <c r="BB112" s="298"/>
      <c r="BC112" s="110">
        <f t="shared" si="96"/>
        <v>1255.3491461953176</v>
      </c>
      <c r="BD112" s="110">
        <f t="shared" si="97"/>
        <v>1243.3419118450727</v>
      </c>
      <c r="BE112" s="160">
        <f t="shared" si="98"/>
        <v>-12.007234350244971</v>
      </c>
      <c r="BF112" s="161">
        <f t="shared" si="99"/>
        <v>-9.5648564278999291E-3</v>
      </c>
      <c r="BG112" s="299"/>
      <c r="BH112" s="110">
        <v>50.922581658291456</v>
      </c>
      <c r="BI112" s="110">
        <v>50.922581658291456</v>
      </c>
      <c r="BJ112" s="160">
        <f t="shared" si="100"/>
        <v>0</v>
      </c>
      <c r="BK112" s="161">
        <f t="shared" si="101"/>
        <v>0</v>
      </c>
      <c r="BL112" s="161"/>
      <c r="BM112" s="110">
        <f t="shared" si="102"/>
        <v>1306.271727853609</v>
      </c>
      <c r="BN112" s="110">
        <f t="shared" si="103"/>
        <v>1294.4732584234391</v>
      </c>
      <c r="BO112" s="273">
        <f t="shared" si="104"/>
        <v>-11.798469430169916</v>
      </c>
      <c r="BP112" s="161">
        <f t="shared" si="105"/>
        <v>-9.0321708558727572E-3</v>
      </c>
    </row>
    <row r="113" spans="1:68">
      <c r="A113" s="84">
        <v>290</v>
      </c>
      <c r="B113" s="94">
        <v>18</v>
      </c>
      <c r="C113" s="94">
        <v>18</v>
      </c>
      <c r="D113" s="85" t="s">
        <v>126</v>
      </c>
      <c r="E113" s="87">
        <v>7582</v>
      </c>
      <c r="F113" s="110">
        <v>7483</v>
      </c>
      <c r="G113" s="160">
        <f t="shared" si="70"/>
        <v>-99</v>
      </c>
      <c r="H113" s="161">
        <f t="shared" si="71"/>
        <v>-1.3057240833553153E-2</v>
      </c>
      <c r="I113" s="161"/>
      <c r="J113" s="110">
        <v>4594462.0134949386</v>
      </c>
      <c r="K113" s="110">
        <v>4575640.3479537126</v>
      </c>
      <c r="L113" s="160">
        <f t="shared" si="72"/>
        <v>-18821.665541226044</v>
      </c>
      <c r="M113" s="161">
        <f t="shared" si="73"/>
        <v>-4.0965983581848541E-3</v>
      </c>
      <c r="N113" s="161"/>
      <c r="O113" s="110">
        <v>2696465.0706437486</v>
      </c>
      <c r="P113" s="296">
        <v>2429340.5858791042</v>
      </c>
      <c r="Q113" s="160">
        <f t="shared" si="74"/>
        <v>-267124.48476464441</v>
      </c>
      <c r="R113" s="161">
        <f t="shared" si="75"/>
        <v>-9.9064693132061094E-2</v>
      </c>
      <c r="S113" s="161"/>
      <c r="T113" s="110">
        <v>1120105.9567638286</v>
      </c>
      <c r="U113" s="110">
        <v>1207979.3088494542</v>
      </c>
      <c r="V113" s="160">
        <f t="shared" si="76"/>
        <v>87873.35208562552</v>
      </c>
      <c r="W113" s="161">
        <f t="shared" si="77"/>
        <v>7.8450928284950983E-2</v>
      </c>
      <c r="X113" s="162"/>
      <c r="Y113" s="86">
        <v>8411033.040902514</v>
      </c>
      <c r="Z113" s="86">
        <v>8212960.2426822707</v>
      </c>
      <c r="AA113" s="160">
        <f t="shared" si="78"/>
        <v>-198072.7982202433</v>
      </c>
      <c r="AB113" s="161">
        <f t="shared" si="79"/>
        <v>-2.3549164205754904E-2</v>
      </c>
      <c r="AC113" s="161"/>
      <c r="AD113" s="209">
        <v>-197058</v>
      </c>
      <c r="AE113" s="209">
        <v>-197058</v>
      </c>
      <c r="AF113" s="297">
        <f t="shared" si="80"/>
        <v>0</v>
      </c>
      <c r="AG113" s="208">
        <f t="shared" si="81"/>
        <v>0</v>
      </c>
      <c r="AH113" s="161"/>
      <c r="AI113" s="296">
        <f t="shared" si="82"/>
        <v>8213975.040902514</v>
      </c>
      <c r="AJ113" s="296">
        <f t="shared" si="83"/>
        <v>8015902.2426822707</v>
      </c>
      <c r="AK113" s="160">
        <f t="shared" si="84"/>
        <v>-198072.7982202433</v>
      </c>
      <c r="AL113" s="161">
        <f t="shared" si="85"/>
        <v>-2.41141222409266E-2</v>
      </c>
      <c r="AN113" s="110">
        <f t="shared" si="86"/>
        <v>605.96966677590854</v>
      </c>
      <c r="AO113" s="110">
        <f t="shared" si="87"/>
        <v>611.47138152528566</v>
      </c>
      <c r="AP113" s="160">
        <f t="shared" si="88"/>
        <v>5.501714749377129</v>
      </c>
      <c r="AQ113" s="161">
        <f t="shared" si="89"/>
        <v>9.079191667545462E-3</v>
      </c>
      <c r="AR113" s="298"/>
      <c r="AS113" s="110">
        <v>355.64034168342766</v>
      </c>
      <c r="AT113" s="110">
        <f t="shared" si="90"/>
        <v>324.64794679661958</v>
      </c>
      <c r="AU113" s="110">
        <f t="shared" si="91"/>
        <v>-30.992394886808086</v>
      </c>
      <c r="AV113" s="185">
        <f t="shared" si="92"/>
        <v>-8.7145329857982998E-2</v>
      </c>
      <c r="AW113" s="298"/>
      <c r="AX113" s="110">
        <v>147.73225491477561</v>
      </c>
      <c r="AY113" s="110">
        <f t="shared" si="93"/>
        <v>161.42981542823122</v>
      </c>
      <c r="AZ113" s="160">
        <f t="shared" si="94"/>
        <v>13.697560513455613</v>
      </c>
      <c r="BA113" s="161">
        <f t="shared" si="95"/>
        <v>9.2718821095349277E-2</v>
      </c>
      <c r="BB113" s="298"/>
      <c r="BC113" s="110">
        <f t="shared" si="96"/>
        <v>1109.3422633741116</v>
      </c>
      <c r="BD113" s="110">
        <f t="shared" si="97"/>
        <v>1097.5491437501364</v>
      </c>
      <c r="BE113" s="160">
        <f t="shared" si="98"/>
        <v>-11.793119623975144</v>
      </c>
      <c r="BF113" s="161">
        <f t="shared" si="99"/>
        <v>-1.0630731392226842E-2</v>
      </c>
      <c r="BG113" s="299"/>
      <c r="BH113" s="110">
        <v>-25.990240042205222</v>
      </c>
      <c r="BI113" s="110">
        <v>-25.990240042205222</v>
      </c>
      <c r="BJ113" s="160">
        <f t="shared" si="100"/>
        <v>0</v>
      </c>
      <c r="BK113" s="161">
        <f t="shared" si="101"/>
        <v>0</v>
      </c>
      <c r="BL113" s="161"/>
      <c r="BM113" s="110">
        <f t="shared" si="102"/>
        <v>1083.3520233319064</v>
      </c>
      <c r="BN113" s="110">
        <f t="shared" si="103"/>
        <v>1071.2150531447642</v>
      </c>
      <c r="BO113" s="273">
        <f t="shared" si="104"/>
        <v>-12.136970187142197</v>
      </c>
      <c r="BP113" s="161">
        <f t="shared" si="105"/>
        <v>-1.1203163815409051E-2</v>
      </c>
    </row>
    <row r="114" spans="1:68">
      <c r="A114" s="84">
        <v>291</v>
      </c>
      <c r="B114" s="94">
        <v>6</v>
      </c>
      <c r="C114" s="94">
        <v>6</v>
      </c>
      <c r="D114" s="85" t="s">
        <v>127</v>
      </c>
      <c r="E114" s="87">
        <v>2092</v>
      </c>
      <c r="F114" s="110">
        <v>2038</v>
      </c>
      <c r="G114" s="160">
        <f t="shared" si="70"/>
        <v>-54</v>
      </c>
      <c r="H114" s="161">
        <f t="shared" si="71"/>
        <v>-2.5812619502868069E-2</v>
      </c>
      <c r="I114" s="161"/>
      <c r="J114" s="110">
        <v>2008528.5195879072</v>
      </c>
      <c r="K114" s="110">
        <v>1956814.9978238661</v>
      </c>
      <c r="L114" s="160">
        <f t="shared" si="72"/>
        <v>-51713.521764041157</v>
      </c>
      <c r="M114" s="161">
        <f t="shared" si="73"/>
        <v>-2.5746969116799644E-2</v>
      </c>
      <c r="N114" s="161"/>
      <c r="O114" s="110">
        <v>342560.59364255448</v>
      </c>
      <c r="P114" s="296">
        <v>371705.21776097611</v>
      </c>
      <c r="Q114" s="160">
        <f t="shared" si="74"/>
        <v>29144.624118421634</v>
      </c>
      <c r="R114" s="161">
        <f t="shared" si="75"/>
        <v>8.5078741277616568E-2</v>
      </c>
      <c r="S114" s="161"/>
      <c r="T114" s="110">
        <v>326137.03942595847</v>
      </c>
      <c r="U114" s="110">
        <v>350724.10335676093</v>
      </c>
      <c r="V114" s="160">
        <f t="shared" si="76"/>
        <v>24587.063930802455</v>
      </c>
      <c r="W114" s="161">
        <f t="shared" si="77"/>
        <v>7.5388750612560687E-2</v>
      </c>
      <c r="X114" s="162"/>
      <c r="Y114" s="86">
        <v>2677226.1526564201</v>
      </c>
      <c r="Z114" s="86">
        <v>2679244.3189416029</v>
      </c>
      <c r="AA114" s="160">
        <f t="shared" si="78"/>
        <v>2018.166285182815</v>
      </c>
      <c r="AB114" s="161">
        <f t="shared" si="79"/>
        <v>7.5382734595668462E-4</v>
      </c>
      <c r="AC114" s="161"/>
      <c r="AD114" s="209">
        <v>118109</v>
      </c>
      <c r="AE114" s="209">
        <v>118109</v>
      </c>
      <c r="AF114" s="297">
        <f t="shared" si="80"/>
        <v>0</v>
      </c>
      <c r="AG114" s="208">
        <f t="shared" si="81"/>
        <v>0</v>
      </c>
      <c r="AH114" s="161"/>
      <c r="AI114" s="296">
        <f t="shared" si="82"/>
        <v>2795335.1526564201</v>
      </c>
      <c r="AJ114" s="296">
        <f t="shared" si="83"/>
        <v>2797353.3189416029</v>
      </c>
      <c r="AK114" s="160">
        <f t="shared" si="84"/>
        <v>2018.166285182815</v>
      </c>
      <c r="AL114" s="161">
        <f t="shared" si="85"/>
        <v>7.2197649833328288E-4</v>
      </c>
      <c r="AN114" s="110">
        <f t="shared" si="86"/>
        <v>960.09967475521375</v>
      </c>
      <c r="AO114" s="110">
        <f t="shared" si="87"/>
        <v>960.16437577226009</v>
      </c>
      <c r="AP114" s="160">
        <f t="shared" si="88"/>
        <v>6.4701017046331799E-2</v>
      </c>
      <c r="AQ114" s="161">
        <f t="shared" si="89"/>
        <v>6.7389895807253464E-5</v>
      </c>
      <c r="AR114" s="298"/>
      <c r="AS114" s="110">
        <v>163.74789371059009</v>
      </c>
      <c r="AT114" s="110">
        <f t="shared" si="90"/>
        <v>182.38725110940928</v>
      </c>
      <c r="AU114" s="110">
        <f t="shared" si="91"/>
        <v>18.639357398819186</v>
      </c>
      <c r="AV114" s="185">
        <f t="shared" si="92"/>
        <v>0.11382960095818148</v>
      </c>
      <c r="AW114" s="298"/>
      <c r="AX114" s="110">
        <v>155.89724637952125</v>
      </c>
      <c r="AY114" s="110">
        <f t="shared" si="93"/>
        <v>172.09229801607503</v>
      </c>
      <c r="AZ114" s="160">
        <f t="shared" si="94"/>
        <v>16.195051636553785</v>
      </c>
      <c r="BA114" s="161">
        <f t="shared" si="95"/>
        <v>0.10388285882309962</v>
      </c>
      <c r="BB114" s="298"/>
      <c r="BC114" s="110">
        <f t="shared" si="96"/>
        <v>1279.7448148453252</v>
      </c>
      <c r="BD114" s="110">
        <f t="shared" si="97"/>
        <v>1314.6439248977442</v>
      </c>
      <c r="BE114" s="160">
        <f t="shared" si="98"/>
        <v>34.899110052419019</v>
      </c>
      <c r="BF114" s="161">
        <f t="shared" si="99"/>
        <v>2.7270366441482365E-2</v>
      </c>
      <c r="BG114" s="299"/>
      <c r="BH114" s="110">
        <v>56.457456978967492</v>
      </c>
      <c r="BI114" s="110">
        <v>56.457456978967492</v>
      </c>
      <c r="BJ114" s="160">
        <f t="shared" si="100"/>
        <v>0</v>
      </c>
      <c r="BK114" s="161">
        <f t="shared" si="101"/>
        <v>0</v>
      </c>
      <c r="BL114" s="161"/>
      <c r="BM114" s="110">
        <f t="shared" si="102"/>
        <v>1336.2022718242927</v>
      </c>
      <c r="BN114" s="110">
        <f t="shared" si="103"/>
        <v>1372.597310569972</v>
      </c>
      <c r="BO114" s="273">
        <f t="shared" si="104"/>
        <v>36.395038745679358</v>
      </c>
      <c r="BP114" s="161">
        <f t="shared" si="105"/>
        <v>2.723767165579645E-2</v>
      </c>
    </row>
    <row r="115" spans="1:68">
      <c r="A115" s="84">
        <v>297</v>
      </c>
      <c r="B115" s="94">
        <v>11</v>
      </c>
      <c r="C115" s="94">
        <v>11</v>
      </c>
      <c r="D115" s="85" t="s">
        <v>128</v>
      </c>
      <c r="E115" s="87">
        <v>124021</v>
      </c>
      <c r="F115" s="110">
        <v>125666</v>
      </c>
      <c r="G115" s="160">
        <f t="shared" si="70"/>
        <v>1645</v>
      </c>
      <c r="H115" s="161">
        <f t="shared" si="71"/>
        <v>1.326388272953774E-2</v>
      </c>
      <c r="I115" s="161"/>
      <c r="J115" s="110">
        <v>6200831.235247165</v>
      </c>
      <c r="K115" s="110">
        <v>13457047.965948127</v>
      </c>
      <c r="L115" s="160">
        <f t="shared" si="72"/>
        <v>7256216.7307009622</v>
      </c>
      <c r="M115" s="161">
        <f t="shared" si="73"/>
        <v>1.1702006481735396</v>
      </c>
      <c r="N115" s="161"/>
      <c r="O115" s="110">
        <v>24339828.614026677</v>
      </c>
      <c r="P115" s="296">
        <v>28488492.926418144</v>
      </c>
      <c r="Q115" s="160">
        <f t="shared" si="74"/>
        <v>4148664.3123914674</v>
      </c>
      <c r="R115" s="161">
        <f t="shared" si="75"/>
        <v>0.17044755647953308</v>
      </c>
      <c r="S115" s="161"/>
      <c r="T115" s="110">
        <v>12193100.272455517</v>
      </c>
      <c r="U115" s="110">
        <v>13016141.57424817</v>
      </c>
      <c r="V115" s="160">
        <f t="shared" si="76"/>
        <v>823041.30179265328</v>
      </c>
      <c r="W115" s="161">
        <f t="shared" si="77"/>
        <v>6.7500576834582562E-2</v>
      </c>
      <c r="X115" s="162"/>
      <c r="Y115" s="86">
        <v>42733760.121729359</v>
      </c>
      <c r="Z115" s="86">
        <v>54961682.466614448</v>
      </c>
      <c r="AA115" s="160">
        <f t="shared" si="78"/>
        <v>12227922.344885089</v>
      </c>
      <c r="AB115" s="161">
        <f t="shared" si="79"/>
        <v>0.28614197089264343</v>
      </c>
      <c r="AC115" s="161"/>
      <c r="AD115" s="209">
        <v>3832807</v>
      </c>
      <c r="AE115" s="209">
        <v>3832807</v>
      </c>
      <c r="AF115" s="297">
        <f t="shared" si="80"/>
        <v>0</v>
      </c>
      <c r="AG115" s="208">
        <f t="shared" si="81"/>
        <v>0</v>
      </c>
      <c r="AH115" s="161"/>
      <c r="AI115" s="296">
        <f t="shared" si="82"/>
        <v>46566567.121729359</v>
      </c>
      <c r="AJ115" s="296">
        <f t="shared" si="83"/>
        <v>58794489.466614448</v>
      </c>
      <c r="AK115" s="160">
        <f t="shared" si="84"/>
        <v>12227922.344885089</v>
      </c>
      <c r="AL115" s="161">
        <f t="shared" si="85"/>
        <v>0.26259016072454205</v>
      </c>
      <c r="AN115" s="110">
        <f t="shared" si="86"/>
        <v>49.998236066852911</v>
      </c>
      <c r="AO115" s="110">
        <f t="shared" si="87"/>
        <v>107.08583042309078</v>
      </c>
      <c r="AP115" s="160">
        <f t="shared" si="88"/>
        <v>57.087594356237872</v>
      </c>
      <c r="AQ115" s="161">
        <f t="shared" si="89"/>
        <v>1.1417921680258027</v>
      </c>
      <c r="AR115" s="298"/>
      <c r="AS115" s="110">
        <v>196.25570358267291</v>
      </c>
      <c r="AT115" s="110">
        <f t="shared" si="90"/>
        <v>226.70008535656538</v>
      </c>
      <c r="AU115" s="110">
        <f t="shared" si="91"/>
        <v>30.444381773892474</v>
      </c>
      <c r="AV115" s="185">
        <f t="shared" si="92"/>
        <v>0.15512609935979643</v>
      </c>
      <c r="AW115" s="298"/>
      <c r="AX115" s="110">
        <v>98.314803722397954</v>
      </c>
      <c r="AY115" s="110">
        <f t="shared" si="93"/>
        <v>103.5772728840591</v>
      </c>
      <c r="AZ115" s="160">
        <f t="shared" si="94"/>
        <v>5.2624691616611443</v>
      </c>
      <c r="BA115" s="161">
        <f t="shared" si="95"/>
        <v>5.3526721942305573E-2</v>
      </c>
      <c r="BB115" s="298"/>
      <c r="BC115" s="110">
        <f t="shared" si="96"/>
        <v>344.5687433719238</v>
      </c>
      <c r="BD115" s="110">
        <f t="shared" si="97"/>
        <v>437.36318866371528</v>
      </c>
      <c r="BE115" s="160">
        <f t="shared" si="98"/>
        <v>92.794445291791476</v>
      </c>
      <c r="BF115" s="161">
        <f t="shared" si="99"/>
        <v>0.26930604437219702</v>
      </c>
      <c r="BG115" s="299"/>
      <c r="BH115" s="110">
        <v>30.90450004434733</v>
      </c>
      <c r="BI115" s="110">
        <v>30.90450004434733</v>
      </c>
      <c r="BJ115" s="160">
        <f t="shared" si="100"/>
        <v>0</v>
      </c>
      <c r="BK115" s="161">
        <f t="shared" si="101"/>
        <v>0</v>
      </c>
      <c r="BL115" s="161"/>
      <c r="BM115" s="110">
        <f t="shared" si="102"/>
        <v>375.47324341627109</v>
      </c>
      <c r="BN115" s="110">
        <f t="shared" si="103"/>
        <v>467.86314091810391</v>
      </c>
      <c r="BO115" s="273">
        <f t="shared" si="104"/>
        <v>92.38989750183282</v>
      </c>
      <c r="BP115" s="161">
        <f t="shared" si="105"/>
        <v>0.24606253340775097</v>
      </c>
    </row>
    <row r="116" spans="1:68">
      <c r="A116" s="84">
        <v>300</v>
      </c>
      <c r="B116" s="94">
        <v>14</v>
      </c>
      <c r="C116" s="94">
        <v>14</v>
      </c>
      <c r="D116" s="85" t="s">
        <v>129</v>
      </c>
      <c r="E116" s="87">
        <v>3381</v>
      </c>
      <c r="F116" s="110">
        <v>3335</v>
      </c>
      <c r="G116" s="160">
        <f t="shared" si="70"/>
        <v>-46</v>
      </c>
      <c r="H116" s="161">
        <f t="shared" si="71"/>
        <v>-1.3605442176870748E-2</v>
      </c>
      <c r="I116" s="161"/>
      <c r="J116" s="110">
        <v>2483273.9969899231</v>
      </c>
      <c r="K116" s="110">
        <v>2278634.7049154574</v>
      </c>
      <c r="L116" s="160">
        <f t="shared" si="72"/>
        <v>-204639.29207446566</v>
      </c>
      <c r="M116" s="161">
        <f t="shared" si="73"/>
        <v>-8.2407053076912665E-2</v>
      </c>
      <c r="N116" s="161"/>
      <c r="O116" s="110">
        <v>1714847.6393874986</v>
      </c>
      <c r="P116" s="296">
        <v>1457825.2317407534</v>
      </c>
      <c r="Q116" s="160">
        <f t="shared" si="74"/>
        <v>-257022.40764674521</v>
      </c>
      <c r="R116" s="161">
        <f t="shared" si="75"/>
        <v>-0.14988060848283133</v>
      </c>
      <c r="S116" s="161"/>
      <c r="T116" s="110">
        <v>559311.13989751239</v>
      </c>
      <c r="U116" s="110">
        <v>595436.81135334808</v>
      </c>
      <c r="V116" s="160">
        <f t="shared" si="76"/>
        <v>36125.671455835691</v>
      </c>
      <c r="W116" s="161">
        <f t="shared" si="77"/>
        <v>6.4589579714888781E-2</v>
      </c>
      <c r="X116" s="162"/>
      <c r="Y116" s="86">
        <v>4757432.7762749344</v>
      </c>
      <c r="Z116" s="86">
        <v>4331896.7480095588</v>
      </c>
      <c r="AA116" s="160">
        <f t="shared" si="78"/>
        <v>-425536.02826537564</v>
      </c>
      <c r="AB116" s="161">
        <f t="shared" si="79"/>
        <v>-8.9446566725546031E-2</v>
      </c>
      <c r="AC116" s="161"/>
      <c r="AD116" s="209">
        <v>1923391</v>
      </c>
      <c r="AE116" s="209">
        <v>1923391</v>
      </c>
      <c r="AF116" s="297">
        <f t="shared" si="80"/>
        <v>0</v>
      </c>
      <c r="AG116" s="208">
        <f t="shared" si="81"/>
        <v>0</v>
      </c>
      <c r="AH116" s="161"/>
      <c r="AI116" s="296">
        <f t="shared" si="82"/>
        <v>6680823.7762749344</v>
      </c>
      <c r="AJ116" s="296">
        <f t="shared" si="83"/>
        <v>6255287.7480095588</v>
      </c>
      <c r="AK116" s="160">
        <f t="shared" si="84"/>
        <v>-425536.02826537564</v>
      </c>
      <c r="AL116" s="161">
        <f t="shared" si="85"/>
        <v>-6.369514337087398E-2</v>
      </c>
      <c r="AN116" s="110">
        <f t="shared" si="86"/>
        <v>734.47914729071965</v>
      </c>
      <c r="AO116" s="110">
        <f t="shared" si="87"/>
        <v>683.24878708109668</v>
      </c>
      <c r="AP116" s="160">
        <f t="shared" si="88"/>
        <v>-51.230360209622972</v>
      </c>
      <c r="AQ116" s="161">
        <f t="shared" si="89"/>
        <v>-6.9750598636594247E-2</v>
      </c>
      <c r="AR116" s="298"/>
      <c r="AS116" s="110">
        <v>507.2013130397807</v>
      </c>
      <c r="AT116" s="110">
        <f t="shared" si="90"/>
        <v>437.12900501971615</v>
      </c>
      <c r="AU116" s="110">
        <f t="shared" si="91"/>
        <v>-70.072308020064554</v>
      </c>
      <c r="AV116" s="185">
        <f t="shared" si="92"/>
        <v>-0.13815482377224969</v>
      </c>
      <c r="AW116" s="298"/>
      <c r="AX116" s="110">
        <v>165.42772549467981</v>
      </c>
      <c r="AY116" s="110">
        <f t="shared" si="93"/>
        <v>178.54177251974454</v>
      </c>
      <c r="AZ116" s="160">
        <f t="shared" si="94"/>
        <v>13.114047025064735</v>
      </c>
      <c r="BA116" s="161">
        <f t="shared" si="95"/>
        <v>7.9273573917852641E-2</v>
      </c>
      <c r="BB116" s="298"/>
      <c r="BC116" s="110">
        <f t="shared" si="96"/>
        <v>1407.1081858251803</v>
      </c>
      <c r="BD116" s="110">
        <f t="shared" si="97"/>
        <v>1298.9195646205574</v>
      </c>
      <c r="BE116" s="160">
        <f t="shared" si="98"/>
        <v>-108.1886212046229</v>
      </c>
      <c r="BF116" s="161">
        <f t="shared" si="99"/>
        <v>-7.688720902520875E-2</v>
      </c>
      <c r="BG116" s="299"/>
      <c r="BH116" s="110">
        <v>568.88228334812186</v>
      </c>
      <c r="BI116" s="110">
        <v>568.88228334812186</v>
      </c>
      <c r="BJ116" s="160">
        <f t="shared" si="100"/>
        <v>0</v>
      </c>
      <c r="BK116" s="161">
        <f t="shared" si="101"/>
        <v>0</v>
      </c>
      <c r="BL116" s="161"/>
      <c r="BM116" s="110">
        <f t="shared" si="102"/>
        <v>1975.990469173302</v>
      </c>
      <c r="BN116" s="110">
        <f t="shared" si="103"/>
        <v>1875.6485001527913</v>
      </c>
      <c r="BO116" s="273">
        <f t="shared" si="104"/>
        <v>-100.34196902051076</v>
      </c>
      <c r="BP116" s="161">
        <f t="shared" si="105"/>
        <v>-5.0780593624265291E-2</v>
      </c>
    </row>
    <row r="117" spans="1:68">
      <c r="A117" s="84">
        <v>301</v>
      </c>
      <c r="B117" s="94">
        <v>14</v>
      </c>
      <c r="C117" s="94">
        <v>14</v>
      </c>
      <c r="D117" s="85" t="s">
        <v>130</v>
      </c>
      <c r="E117" s="87">
        <v>19759</v>
      </c>
      <c r="F117" s="110">
        <v>19509</v>
      </c>
      <c r="G117" s="160">
        <f t="shared" si="70"/>
        <v>-250</v>
      </c>
      <c r="H117" s="161">
        <f t="shared" si="71"/>
        <v>-1.2652462169138115E-2</v>
      </c>
      <c r="I117" s="161"/>
      <c r="J117" s="110">
        <v>1552241.4992828975</v>
      </c>
      <c r="K117" s="110">
        <v>1485822.9825519444</v>
      </c>
      <c r="L117" s="160">
        <f t="shared" si="72"/>
        <v>-66418.516730953008</v>
      </c>
      <c r="M117" s="161">
        <f t="shared" si="73"/>
        <v>-4.2788777881300658E-2</v>
      </c>
      <c r="N117" s="161"/>
      <c r="O117" s="110">
        <v>10272919.859908555</v>
      </c>
      <c r="P117" s="296">
        <v>10810596.432140009</v>
      </c>
      <c r="Q117" s="160">
        <f t="shared" si="74"/>
        <v>537676.57223145477</v>
      </c>
      <c r="R117" s="161">
        <f t="shared" si="75"/>
        <v>5.2339216071353736E-2</v>
      </c>
      <c r="S117" s="161"/>
      <c r="T117" s="110">
        <v>3167794.2358314986</v>
      </c>
      <c r="U117" s="110">
        <v>3363020.0563678714</v>
      </c>
      <c r="V117" s="160">
        <f t="shared" si="76"/>
        <v>195225.82053637272</v>
      </c>
      <c r="W117" s="161">
        <f t="shared" si="77"/>
        <v>6.1628314847011791E-2</v>
      </c>
      <c r="X117" s="162"/>
      <c r="Y117" s="86">
        <v>14992955.595022952</v>
      </c>
      <c r="Z117" s="86">
        <v>15659439.471059825</v>
      </c>
      <c r="AA117" s="160">
        <f t="shared" si="78"/>
        <v>666483.87603687309</v>
      </c>
      <c r="AB117" s="161">
        <f t="shared" si="79"/>
        <v>4.445313479472443E-2</v>
      </c>
      <c r="AC117" s="161"/>
      <c r="AD117" s="209">
        <v>-1045042</v>
      </c>
      <c r="AE117" s="209">
        <v>-1045042</v>
      </c>
      <c r="AF117" s="297">
        <f t="shared" si="80"/>
        <v>0</v>
      </c>
      <c r="AG117" s="208">
        <f t="shared" si="81"/>
        <v>0</v>
      </c>
      <c r="AH117" s="161"/>
      <c r="AI117" s="296">
        <f t="shared" si="82"/>
        <v>13947913.595022952</v>
      </c>
      <c r="AJ117" s="296">
        <f t="shared" si="83"/>
        <v>14614397.471059825</v>
      </c>
      <c r="AK117" s="160">
        <f t="shared" si="84"/>
        <v>666483.87603687309</v>
      </c>
      <c r="AL117" s="161">
        <f t="shared" si="85"/>
        <v>4.7783768625774624E-2</v>
      </c>
      <c r="AN117" s="110">
        <f t="shared" si="86"/>
        <v>78.558707388172351</v>
      </c>
      <c r="AO117" s="110">
        <f t="shared" si="87"/>
        <v>76.160899203031647</v>
      </c>
      <c r="AP117" s="160">
        <f t="shared" si="88"/>
        <v>-2.397808185140704</v>
      </c>
      <c r="AQ117" s="161">
        <f t="shared" si="89"/>
        <v>-3.0522500494982858E-2</v>
      </c>
      <c r="AR117" s="298"/>
      <c r="AS117" s="110">
        <v>519.91091957632239</v>
      </c>
      <c r="AT117" s="110">
        <f t="shared" si="90"/>
        <v>554.13380655799938</v>
      </c>
      <c r="AU117" s="110">
        <f t="shared" si="91"/>
        <v>34.222886981676993</v>
      </c>
      <c r="AV117" s="185">
        <f t="shared" si="92"/>
        <v>6.5824520495867581E-2</v>
      </c>
      <c r="AW117" s="298"/>
      <c r="AX117" s="110">
        <v>160.32158691388727</v>
      </c>
      <c r="AY117" s="110">
        <f t="shared" si="93"/>
        <v>172.38300560602138</v>
      </c>
      <c r="AZ117" s="160">
        <f t="shared" si="94"/>
        <v>12.061418692134112</v>
      </c>
      <c r="BA117" s="161">
        <f t="shared" si="95"/>
        <v>7.5232655341745086E-2</v>
      </c>
      <c r="BB117" s="298"/>
      <c r="BC117" s="110">
        <f t="shared" si="96"/>
        <v>758.79121387838211</v>
      </c>
      <c r="BD117" s="110">
        <f t="shared" si="97"/>
        <v>802.67771136705244</v>
      </c>
      <c r="BE117" s="160">
        <f t="shared" si="98"/>
        <v>43.886497488670329</v>
      </c>
      <c r="BF117" s="161">
        <f t="shared" si="99"/>
        <v>5.7837382254803477E-2</v>
      </c>
      <c r="BG117" s="299"/>
      <c r="BH117" s="110">
        <v>-52.889417480641733</v>
      </c>
      <c r="BI117" s="110">
        <v>-52.889417480641733</v>
      </c>
      <c r="BJ117" s="160">
        <f t="shared" si="100"/>
        <v>0</v>
      </c>
      <c r="BK117" s="161">
        <f t="shared" si="101"/>
        <v>0</v>
      </c>
      <c r="BL117" s="161"/>
      <c r="BM117" s="110">
        <f t="shared" si="102"/>
        <v>705.90179639774033</v>
      </c>
      <c r="BN117" s="110">
        <f t="shared" si="103"/>
        <v>749.11053724228952</v>
      </c>
      <c r="BO117" s="273">
        <f t="shared" si="104"/>
        <v>43.208740844549197</v>
      </c>
      <c r="BP117" s="161">
        <f t="shared" si="105"/>
        <v>6.1210696820784449E-2</v>
      </c>
    </row>
    <row r="118" spans="1:68">
      <c r="A118" s="84">
        <v>304</v>
      </c>
      <c r="B118" s="94">
        <v>2</v>
      </c>
      <c r="C118" s="94">
        <v>2</v>
      </c>
      <c r="D118" s="85" t="s">
        <v>131</v>
      </c>
      <c r="E118" s="87">
        <v>949</v>
      </c>
      <c r="F118" s="110">
        <v>970</v>
      </c>
      <c r="G118" s="160">
        <f t="shared" si="70"/>
        <v>21</v>
      </c>
      <c r="H118" s="161">
        <f t="shared" si="71"/>
        <v>2.2128556375131718E-2</v>
      </c>
      <c r="I118" s="161"/>
      <c r="J118" s="110">
        <v>-15535.833572621748</v>
      </c>
      <c r="K118" s="110">
        <v>-49440.102640214434</v>
      </c>
      <c r="L118" s="160">
        <f t="shared" si="72"/>
        <v>-33904.269067592686</v>
      </c>
      <c r="M118" s="161">
        <f t="shared" si="73"/>
        <v>2.1823269996494417</v>
      </c>
      <c r="N118" s="161"/>
      <c r="O118" s="110">
        <v>-72285.713669984325</v>
      </c>
      <c r="P118" s="296">
        <v>-87541.505109703459</v>
      </c>
      <c r="Q118" s="160">
        <f t="shared" si="74"/>
        <v>-15255.791439719134</v>
      </c>
      <c r="R118" s="161">
        <f t="shared" si="75"/>
        <v>0.21104849997564454</v>
      </c>
      <c r="S118" s="161"/>
      <c r="T118" s="110">
        <v>154812.16437141187</v>
      </c>
      <c r="U118" s="110">
        <v>158810.50677262768</v>
      </c>
      <c r="V118" s="160">
        <f t="shared" si="76"/>
        <v>3998.3424012158066</v>
      </c>
      <c r="W118" s="161">
        <f t="shared" si="77"/>
        <v>2.5827055757862358E-2</v>
      </c>
      <c r="X118" s="162"/>
      <c r="Y118" s="86">
        <v>66990.617128805796</v>
      </c>
      <c r="Z118" s="86">
        <v>21828.899022709782</v>
      </c>
      <c r="AA118" s="160">
        <f t="shared" si="78"/>
        <v>-45161.718106096014</v>
      </c>
      <c r="AB118" s="161">
        <f t="shared" si="79"/>
        <v>-0.67414990399717623</v>
      </c>
      <c r="AC118" s="161"/>
      <c r="AD118" s="209">
        <v>-208856</v>
      </c>
      <c r="AE118" s="209">
        <v>-208856</v>
      </c>
      <c r="AF118" s="297">
        <f t="shared" si="80"/>
        <v>0</v>
      </c>
      <c r="AG118" s="208">
        <f t="shared" si="81"/>
        <v>0</v>
      </c>
      <c r="AH118" s="161"/>
      <c r="AI118" s="296">
        <f t="shared" si="82"/>
        <v>-141865.38287119422</v>
      </c>
      <c r="AJ118" s="296">
        <f t="shared" si="83"/>
        <v>-187027.10097729022</v>
      </c>
      <c r="AK118" s="160">
        <f t="shared" si="84"/>
        <v>-45161.718106095999</v>
      </c>
      <c r="AL118" s="161">
        <f t="shared" si="85"/>
        <v>0.31834205915547625</v>
      </c>
      <c r="AN118" s="110">
        <f t="shared" si="86"/>
        <v>-16.370741383163065</v>
      </c>
      <c r="AO118" s="110">
        <f t="shared" si="87"/>
        <v>-50.969177979602513</v>
      </c>
      <c r="AP118" s="160">
        <f t="shared" si="88"/>
        <v>-34.598436596439448</v>
      </c>
      <c r="AQ118" s="161">
        <f t="shared" si="89"/>
        <v>2.1134312604817733</v>
      </c>
      <c r="AR118" s="298"/>
      <c r="AS118" s="110">
        <v>-76.170404288708454</v>
      </c>
      <c r="AT118" s="110">
        <f t="shared" si="90"/>
        <v>-90.248974339900471</v>
      </c>
      <c r="AU118" s="110">
        <f t="shared" si="91"/>
        <v>-14.078570051192017</v>
      </c>
      <c r="AV118" s="185">
        <f t="shared" si="92"/>
        <v>0.18482992420297595</v>
      </c>
      <c r="AW118" s="298"/>
      <c r="AX118" s="110">
        <v>163.13189080233073</v>
      </c>
      <c r="AY118" s="110">
        <f t="shared" si="93"/>
        <v>163.72217193054399</v>
      </c>
      <c r="AZ118" s="160">
        <f t="shared" si="94"/>
        <v>0.59028112821326317</v>
      </c>
      <c r="BA118" s="161">
        <f t="shared" si="95"/>
        <v>3.6184287775375286E-3</v>
      </c>
      <c r="BB118" s="298"/>
      <c r="BC118" s="110">
        <f t="shared" si="96"/>
        <v>70.590745130459212</v>
      </c>
      <c r="BD118" s="110">
        <f t="shared" si="97"/>
        <v>22.504019611041013</v>
      </c>
      <c r="BE118" s="160">
        <f t="shared" si="98"/>
        <v>-48.086725519418195</v>
      </c>
      <c r="BF118" s="161">
        <f t="shared" si="99"/>
        <v>-0.68120439061167026</v>
      </c>
      <c r="BG118" s="299"/>
      <c r="BH118" s="110">
        <v>-220.08008429926238</v>
      </c>
      <c r="BI118" s="110">
        <v>-220.08008429926238</v>
      </c>
      <c r="BJ118" s="160">
        <f t="shared" si="100"/>
        <v>0</v>
      </c>
      <c r="BK118" s="161">
        <f t="shared" si="101"/>
        <v>0</v>
      </c>
      <c r="BL118" s="161"/>
      <c r="BM118" s="110">
        <f t="shared" si="102"/>
        <v>-149.48933916880318</v>
      </c>
      <c r="BN118" s="110">
        <f t="shared" si="103"/>
        <v>-192.81144430648476</v>
      </c>
      <c r="BO118" s="273">
        <f t="shared" si="104"/>
        <v>-43.322105137681575</v>
      </c>
      <c r="BP118" s="161">
        <f t="shared" si="105"/>
        <v>0.28980063313252263</v>
      </c>
    </row>
    <row r="119" spans="1:68">
      <c r="A119" s="84">
        <v>305</v>
      </c>
      <c r="B119" s="94">
        <v>17</v>
      </c>
      <c r="C119" s="94">
        <v>17</v>
      </c>
      <c r="D119" s="85" t="s">
        <v>132</v>
      </c>
      <c r="E119" s="87">
        <v>15019</v>
      </c>
      <c r="F119" s="110">
        <v>14876</v>
      </c>
      <c r="G119" s="160">
        <f t="shared" si="70"/>
        <v>-143</v>
      </c>
      <c r="H119" s="161">
        <f t="shared" si="71"/>
        <v>-9.5212730541314339E-3</v>
      </c>
      <c r="I119" s="161"/>
      <c r="J119" s="110">
        <v>10238021.843988657</v>
      </c>
      <c r="K119" s="110">
        <v>10001956.398419732</v>
      </c>
      <c r="L119" s="160">
        <f t="shared" si="72"/>
        <v>-236065.44556892477</v>
      </c>
      <c r="M119" s="161">
        <f t="shared" si="73"/>
        <v>-2.3057720443088587E-2</v>
      </c>
      <c r="N119" s="161"/>
      <c r="O119" s="110">
        <v>4049390.8752973094</v>
      </c>
      <c r="P119" s="296">
        <v>3699276.0310038137</v>
      </c>
      <c r="Q119" s="160">
        <f t="shared" si="74"/>
        <v>-350114.84429349564</v>
      </c>
      <c r="R119" s="161">
        <f t="shared" si="75"/>
        <v>-8.6461113553971236E-2</v>
      </c>
      <c r="S119" s="161"/>
      <c r="T119" s="110">
        <v>1582880.597910753</v>
      </c>
      <c r="U119" s="110">
        <v>1703924.7526204474</v>
      </c>
      <c r="V119" s="160">
        <f t="shared" si="76"/>
        <v>121044.15470969444</v>
      </c>
      <c r="W119" s="161">
        <f t="shared" si="77"/>
        <v>7.6470805738260261E-2</v>
      </c>
      <c r="X119" s="162"/>
      <c r="Y119" s="86">
        <v>15870293.317196719</v>
      </c>
      <c r="Z119" s="86">
        <v>15405157.182043994</v>
      </c>
      <c r="AA119" s="160">
        <f t="shared" si="78"/>
        <v>-465136.1351527255</v>
      </c>
      <c r="AB119" s="161">
        <f t="shared" si="79"/>
        <v>-2.9308603556098971E-2</v>
      </c>
      <c r="AC119" s="161"/>
      <c r="AD119" s="209">
        <v>-171849</v>
      </c>
      <c r="AE119" s="209">
        <v>-171849</v>
      </c>
      <c r="AF119" s="297">
        <f t="shared" si="80"/>
        <v>0</v>
      </c>
      <c r="AG119" s="208">
        <f t="shared" si="81"/>
        <v>0</v>
      </c>
      <c r="AH119" s="161"/>
      <c r="AI119" s="296">
        <f t="shared" si="82"/>
        <v>15698444.317196719</v>
      </c>
      <c r="AJ119" s="296">
        <f t="shared" si="83"/>
        <v>15233308.182043994</v>
      </c>
      <c r="AK119" s="160">
        <f t="shared" si="84"/>
        <v>-465136.1351527255</v>
      </c>
      <c r="AL119" s="161">
        <f t="shared" si="85"/>
        <v>-2.9629441348095639E-2</v>
      </c>
      <c r="AN119" s="110">
        <f t="shared" si="86"/>
        <v>681.67133923621122</v>
      </c>
      <c r="AO119" s="110">
        <f t="shared" si="87"/>
        <v>672.35522979428151</v>
      </c>
      <c r="AP119" s="160">
        <f t="shared" si="88"/>
        <v>-9.3161094419297115</v>
      </c>
      <c r="AQ119" s="161">
        <f t="shared" si="89"/>
        <v>-1.3666570538770318E-2</v>
      </c>
      <c r="AR119" s="298"/>
      <c r="AS119" s="110">
        <v>269.61787571058721</v>
      </c>
      <c r="AT119" s="110">
        <f t="shared" si="90"/>
        <v>248.67410802660754</v>
      </c>
      <c r="AU119" s="110">
        <f t="shared" si="91"/>
        <v>-20.943767683979672</v>
      </c>
      <c r="AV119" s="185">
        <f t="shared" si="92"/>
        <v>-7.7679447732394047E-2</v>
      </c>
      <c r="AW119" s="298"/>
      <c r="AX119" s="110">
        <v>105.39187681674899</v>
      </c>
      <c r="AY119" s="110">
        <f t="shared" si="93"/>
        <v>114.54186290806987</v>
      </c>
      <c r="AZ119" s="160">
        <f t="shared" si="94"/>
        <v>9.1499860913208835</v>
      </c>
      <c r="BA119" s="161">
        <f t="shared" si="95"/>
        <v>8.6818703373415573E-2</v>
      </c>
      <c r="BB119" s="298"/>
      <c r="BC119" s="110">
        <f t="shared" si="96"/>
        <v>1056.6810917635476</v>
      </c>
      <c r="BD119" s="110">
        <f t="shared" si="97"/>
        <v>1035.571200728959</v>
      </c>
      <c r="BE119" s="160">
        <f t="shared" si="98"/>
        <v>-21.1098910345886</v>
      </c>
      <c r="BF119" s="161">
        <f t="shared" si="99"/>
        <v>-1.9977542135591025E-2</v>
      </c>
      <c r="BG119" s="299"/>
      <c r="BH119" s="110">
        <v>-11.442106664891138</v>
      </c>
      <c r="BI119" s="110">
        <v>-11.442106664891138</v>
      </c>
      <c r="BJ119" s="160">
        <f t="shared" si="100"/>
        <v>0</v>
      </c>
      <c r="BK119" s="161">
        <f t="shared" si="101"/>
        <v>0</v>
      </c>
      <c r="BL119" s="161"/>
      <c r="BM119" s="110">
        <f t="shared" si="102"/>
        <v>1045.2389850986563</v>
      </c>
      <c r="BN119" s="110">
        <f t="shared" si="103"/>
        <v>1024.0191033909648</v>
      </c>
      <c r="BO119" s="273">
        <f t="shared" si="104"/>
        <v>-21.219881707691457</v>
      </c>
      <c r="BP119" s="161">
        <f t="shared" si="105"/>
        <v>-2.0301464076838457E-2</v>
      </c>
    </row>
    <row r="120" spans="1:68">
      <c r="A120" s="84">
        <v>309</v>
      </c>
      <c r="B120" s="94">
        <v>12</v>
      </c>
      <c r="C120" s="94">
        <v>12</v>
      </c>
      <c r="D120" s="85" t="s">
        <v>133</v>
      </c>
      <c r="E120" s="87">
        <v>6409</v>
      </c>
      <c r="F120" s="110">
        <v>6444</v>
      </c>
      <c r="G120" s="160">
        <f t="shared" si="70"/>
        <v>35</v>
      </c>
      <c r="H120" s="161">
        <f t="shared" si="71"/>
        <v>5.4610703697924789E-3</v>
      </c>
      <c r="I120" s="161"/>
      <c r="J120" s="110">
        <v>-353784.03174322098</v>
      </c>
      <c r="K120" s="110">
        <v>17607.642568884417</v>
      </c>
      <c r="L120" s="160">
        <f t="shared" si="72"/>
        <v>371391.6743121054</v>
      </c>
      <c r="M120" s="161">
        <f t="shared" si="73"/>
        <v>-1.0497694666492585</v>
      </c>
      <c r="N120" s="161"/>
      <c r="O120" s="110">
        <v>4035930.2009674953</v>
      </c>
      <c r="P120" s="296">
        <v>4073415.0157002839</v>
      </c>
      <c r="Q120" s="160">
        <f t="shared" si="74"/>
        <v>37484.814732788596</v>
      </c>
      <c r="R120" s="161">
        <f t="shared" si="75"/>
        <v>9.2877757707015632E-3</v>
      </c>
      <c r="S120" s="161"/>
      <c r="T120" s="110">
        <v>825605.80600010767</v>
      </c>
      <c r="U120" s="110">
        <v>890535.66972800426</v>
      </c>
      <c r="V120" s="160">
        <f t="shared" si="76"/>
        <v>64929.863727896591</v>
      </c>
      <c r="W120" s="161">
        <f t="shared" si="77"/>
        <v>7.8645115206333854E-2</v>
      </c>
      <c r="X120" s="162"/>
      <c r="Y120" s="86">
        <v>4507751.9752243822</v>
      </c>
      <c r="Z120" s="86">
        <v>4981558.3279971723</v>
      </c>
      <c r="AA120" s="160">
        <f t="shared" si="78"/>
        <v>473806.35277279001</v>
      </c>
      <c r="AB120" s="161">
        <f t="shared" si="79"/>
        <v>0.10510923302278745</v>
      </c>
      <c r="AC120" s="161"/>
      <c r="AD120" s="209">
        <v>476643</v>
      </c>
      <c r="AE120" s="209">
        <v>476643</v>
      </c>
      <c r="AF120" s="297">
        <f t="shared" si="80"/>
        <v>0</v>
      </c>
      <c r="AG120" s="208">
        <f t="shared" si="81"/>
        <v>0</v>
      </c>
      <c r="AH120" s="161"/>
      <c r="AI120" s="296">
        <f t="shared" si="82"/>
        <v>4984394.9752243822</v>
      </c>
      <c r="AJ120" s="296">
        <f t="shared" si="83"/>
        <v>5458201.3279971723</v>
      </c>
      <c r="AK120" s="160">
        <f t="shared" si="84"/>
        <v>473806.35277279001</v>
      </c>
      <c r="AL120" s="161">
        <f t="shared" si="85"/>
        <v>9.5057946877787444E-2</v>
      </c>
      <c r="AN120" s="110">
        <f t="shared" si="86"/>
        <v>-55.2011283731036</v>
      </c>
      <c r="AO120" s="110">
        <f t="shared" si="87"/>
        <v>2.7324088406090032</v>
      </c>
      <c r="AP120" s="160">
        <f t="shared" si="88"/>
        <v>57.933537213712604</v>
      </c>
      <c r="AQ120" s="161">
        <f t="shared" si="89"/>
        <v>-1.0494991483170542</v>
      </c>
      <c r="AR120" s="298"/>
      <c r="AS120" s="110">
        <v>629.72853814440555</v>
      </c>
      <c r="AT120" s="110">
        <f t="shared" si="90"/>
        <v>632.12523521109313</v>
      </c>
      <c r="AU120" s="110">
        <f t="shared" si="91"/>
        <v>2.3966970666875795</v>
      </c>
      <c r="AV120" s="185">
        <f t="shared" si="92"/>
        <v>3.8059209985144161E-3</v>
      </c>
      <c r="AW120" s="298"/>
      <c r="AX120" s="110">
        <v>128.81975440788074</v>
      </c>
      <c r="AY120" s="110">
        <f t="shared" si="93"/>
        <v>138.19610020608383</v>
      </c>
      <c r="AZ120" s="160">
        <f t="shared" si="94"/>
        <v>9.37634579820309</v>
      </c>
      <c r="BA120" s="161">
        <f t="shared" si="95"/>
        <v>7.2786552352171532E-2</v>
      </c>
      <c r="BB120" s="298"/>
      <c r="BC120" s="110">
        <f t="shared" si="96"/>
        <v>703.34716417918276</v>
      </c>
      <c r="BD120" s="110">
        <f t="shared" si="97"/>
        <v>773.05374425778587</v>
      </c>
      <c r="BE120" s="160">
        <f t="shared" si="98"/>
        <v>69.70658007860311</v>
      </c>
      <c r="BF120" s="161">
        <f t="shared" si="99"/>
        <v>9.9106932719280658E-2</v>
      </c>
      <c r="BG120" s="299"/>
      <c r="BH120" s="110">
        <v>74.370884693399901</v>
      </c>
      <c r="BI120" s="110">
        <v>74.370884693399901</v>
      </c>
      <c r="BJ120" s="160">
        <f t="shared" si="100"/>
        <v>0</v>
      </c>
      <c r="BK120" s="161">
        <f t="shared" si="101"/>
        <v>0</v>
      </c>
      <c r="BL120" s="161"/>
      <c r="BM120" s="110">
        <f t="shared" si="102"/>
        <v>777.7180488725827</v>
      </c>
      <c r="BN120" s="110">
        <f t="shared" si="103"/>
        <v>847.02069025406149</v>
      </c>
      <c r="BO120" s="273">
        <f t="shared" si="104"/>
        <v>69.302641381478793</v>
      </c>
      <c r="BP120" s="161">
        <f t="shared" si="105"/>
        <v>8.9110239220940315E-2</v>
      </c>
    </row>
    <row r="121" spans="1:68">
      <c r="A121" s="84">
        <v>312</v>
      </c>
      <c r="B121" s="94">
        <v>13</v>
      </c>
      <c r="C121" s="94">
        <v>13</v>
      </c>
      <c r="D121" s="85" t="s">
        <v>134</v>
      </c>
      <c r="E121" s="87">
        <v>1174</v>
      </c>
      <c r="F121" s="110">
        <v>1155</v>
      </c>
      <c r="G121" s="160">
        <f t="shared" si="70"/>
        <v>-19</v>
      </c>
      <c r="H121" s="161">
        <f t="shared" si="71"/>
        <v>-1.6183986371379896E-2</v>
      </c>
      <c r="I121" s="161"/>
      <c r="J121" s="110">
        <v>693788.38304054085</v>
      </c>
      <c r="K121" s="110">
        <v>749168.00058470457</v>
      </c>
      <c r="L121" s="160">
        <f t="shared" si="72"/>
        <v>55379.617544163717</v>
      </c>
      <c r="M121" s="161">
        <f t="shared" si="73"/>
        <v>7.9822059431813322E-2</v>
      </c>
      <c r="N121" s="161"/>
      <c r="O121" s="110">
        <v>364223.44662075117</v>
      </c>
      <c r="P121" s="296">
        <v>404087.40016632288</v>
      </c>
      <c r="Q121" s="160">
        <f t="shared" si="74"/>
        <v>39863.953545571712</v>
      </c>
      <c r="R121" s="161">
        <f t="shared" si="75"/>
        <v>0.10944916895226732</v>
      </c>
      <c r="S121" s="161"/>
      <c r="T121" s="110">
        <v>202823.68551799012</v>
      </c>
      <c r="U121" s="110">
        <v>219138.10903998863</v>
      </c>
      <c r="V121" s="160">
        <f t="shared" si="76"/>
        <v>16314.423521998513</v>
      </c>
      <c r="W121" s="161">
        <f t="shared" si="77"/>
        <v>8.0436480977718217E-2</v>
      </c>
      <c r="X121" s="162"/>
      <c r="Y121" s="86">
        <v>1260835.5151792821</v>
      </c>
      <c r="Z121" s="86">
        <v>1372393.5097910161</v>
      </c>
      <c r="AA121" s="160">
        <f t="shared" si="78"/>
        <v>111557.99461173406</v>
      </c>
      <c r="AB121" s="161">
        <f t="shared" si="79"/>
        <v>8.8479419613962329E-2</v>
      </c>
      <c r="AC121" s="161"/>
      <c r="AD121" s="209">
        <v>-345827</v>
      </c>
      <c r="AE121" s="209">
        <v>-345827</v>
      </c>
      <c r="AF121" s="297">
        <f t="shared" si="80"/>
        <v>0</v>
      </c>
      <c r="AG121" s="208">
        <f t="shared" si="81"/>
        <v>0</v>
      </c>
      <c r="AH121" s="161"/>
      <c r="AI121" s="296">
        <f t="shared" si="82"/>
        <v>915008.51517928205</v>
      </c>
      <c r="AJ121" s="296">
        <f t="shared" si="83"/>
        <v>1026566.5097910161</v>
      </c>
      <c r="AK121" s="160">
        <f t="shared" si="84"/>
        <v>111557.99461173406</v>
      </c>
      <c r="AL121" s="161">
        <f t="shared" si="85"/>
        <v>0.12192017097226243</v>
      </c>
      <c r="AN121" s="110">
        <f t="shared" si="86"/>
        <v>590.9611439868321</v>
      </c>
      <c r="AO121" s="110">
        <f t="shared" si="87"/>
        <v>648.63030353654074</v>
      </c>
      <c r="AP121" s="160">
        <f t="shared" si="88"/>
        <v>57.669159549708638</v>
      </c>
      <c r="AQ121" s="161">
        <f t="shared" si="89"/>
        <v>9.7585366037185067E-2</v>
      </c>
      <c r="AR121" s="298"/>
      <c r="AS121" s="110">
        <v>310.24143664459211</v>
      </c>
      <c r="AT121" s="110">
        <f t="shared" si="90"/>
        <v>349.85922092322329</v>
      </c>
      <c r="AU121" s="110">
        <f t="shared" si="91"/>
        <v>39.617784278631177</v>
      </c>
      <c r="AV121" s="185">
        <f t="shared" si="92"/>
        <v>0.12769984792204503</v>
      </c>
      <c r="AW121" s="298"/>
      <c r="AX121" s="110">
        <v>172.76293485348393</v>
      </c>
      <c r="AY121" s="110">
        <f t="shared" si="93"/>
        <v>189.7299645367867</v>
      </c>
      <c r="AZ121" s="160">
        <f t="shared" si="94"/>
        <v>16.967029683302769</v>
      </c>
      <c r="BA121" s="161">
        <f t="shared" si="95"/>
        <v>9.82098949505118E-2</v>
      </c>
      <c r="BB121" s="298"/>
      <c r="BC121" s="110">
        <f t="shared" si="96"/>
        <v>1073.9655154849081</v>
      </c>
      <c r="BD121" s="110">
        <f t="shared" si="97"/>
        <v>1188.2194889965508</v>
      </c>
      <c r="BE121" s="160">
        <f t="shared" si="98"/>
        <v>114.2539735116427</v>
      </c>
      <c r="BF121" s="161">
        <f t="shared" si="99"/>
        <v>0.10638514166821798</v>
      </c>
      <c r="BG121" s="299"/>
      <c r="BH121" s="110">
        <v>-294.57155025553664</v>
      </c>
      <c r="BI121" s="110">
        <v>-294.57155025553664</v>
      </c>
      <c r="BJ121" s="160">
        <f t="shared" si="100"/>
        <v>0</v>
      </c>
      <c r="BK121" s="161">
        <f t="shared" si="101"/>
        <v>0</v>
      </c>
      <c r="BL121" s="161"/>
      <c r="BM121" s="110">
        <f t="shared" si="102"/>
        <v>779.39396522937147</v>
      </c>
      <c r="BN121" s="110">
        <f t="shared" si="103"/>
        <v>888.80217297923468</v>
      </c>
      <c r="BO121" s="273">
        <f t="shared" si="104"/>
        <v>109.40820774986321</v>
      </c>
      <c r="BP121" s="161">
        <f t="shared" si="105"/>
        <v>0.14037600062461988</v>
      </c>
    </row>
    <row r="122" spans="1:68">
      <c r="A122" s="84">
        <v>316</v>
      </c>
      <c r="B122" s="94">
        <v>7</v>
      </c>
      <c r="C122" s="94">
        <v>7</v>
      </c>
      <c r="D122" s="85" t="s">
        <v>135</v>
      </c>
      <c r="E122" s="87">
        <v>4114</v>
      </c>
      <c r="F122" s="110">
        <v>4093</v>
      </c>
      <c r="G122" s="160">
        <f t="shared" si="70"/>
        <v>-21</v>
      </c>
      <c r="H122" s="161">
        <f t="shared" si="71"/>
        <v>-5.1045211473018963E-3</v>
      </c>
      <c r="I122" s="161"/>
      <c r="J122" s="110">
        <v>134839.65331309219</v>
      </c>
      <c r="K122" s="110">
        <v>243242.97838469513</v>
      </c>
      <c r="L122" s="160">
        <f t="shared" si="72"/>
        <v>108403.32507160294</v>
      </c>
      <c r="M122" s="161">
        <f t="shared" si="73"/>
        <v>0.80394247840355115</v>
      </c>
      <c r="N122" s="161"/>
      <c r="O122" s="110">
        <v>1165155.0510485235</v>
      </c>
      <c r="P122" s="296">
        <v>541424.92173043219</v>
      </c>
      <c r="Q122" s="160">
        <f t="shared" si="74"/>
        <v>-623730.12931809132</v>
      </c>
      <c r="R122" s="161">
        <f t="shared" si="75"/>
        <v>-0.53531942272987298</v>
      </c>
      <c r="S122" s="161"/>
      <c r="T122" s="110">
        <v>489172.74218167295</v>
      </c>
      <c r="U122" s="110">
        <v>527817.26126546261</v>
      </c>
      <c r="V122" s="160">
        <f t="shared" si="76"/>
        <v>38644.519083789666</v>
      </c>
      <c r="W122" s="161">
        <f t="shared" si="77"/>
        <v>7.8999739256603044E-2</v>
      </c>
      <c r="X122" s="162"/>
      <c r="Y122" s="86">
        <v>1789167.4465432884</v>
      </c>
      <c r="Z122" s="86">
        <v>1312485.1613805899</v>
      </c>
      <c r="AA122" s="160">
        <f t="shared" si="78"/>
        <v>-476682.28516269848</v>
      </c>
      <c r="AB122" s="161">
        <f t="shared" si="79"/>
        <v>-0.26642687138292132</v>
      </c>
      <c r="AC122" s="161"/>
      <c r="AD122" s="209">
        <v>-736743</v>
      </c>
      <c r="AE122" s="209">
        <v>-736743</v>
      </c>
      <c r="AF122" s="297">
        <f t="shared" si="80"/>
        <v>0</v>
      </c>
      <c r="AG122" s="208">
        <f t="shared" si="81"/>
        <v>0</v>
      </c>
      <c r="AH122" s="161"/>
      <c r="AI122" s="296">
        <f t="shared" si="82"/>
        <v>1052424.4465432884</v>
      </c>
      <c r="AJ122" s="296">
        <f t="shared" si="83"/>
        <v>575742.16138058994</v>
      </c>
      <c r="AK122" s="160">
        <f t="shared" si="84"/>
        <v>-476682.28516269848</v>
      </c>
      <c r="AL122" s="161">
        <f t="shared" si="85"/>
        <v>-0.45293729799642346</v>
      </c>
      <c r="AN122" s="110">
        <f t="shared" si="86"/>
        <v>32.775802944358823</v>
      </c>
      <c r="AO122" s="110">
        <f t="shared" si="87"/>
        <v>59.429019883873721</v>
      </c>
      <c r="AP122" s="160">
        <f t="shared" si="88"/>
        <v>26.653216939514898</v>
      </c>
      <c r="AQ122" s="161">
        <f t="shared" si="89"/>
        <v>0.81319798586665271</v>
      </c>
      <c r="AR122" s="298"/>
      <c r="AS122" s="110">
        <v>283.21707609346709</v>
      </c>
      <c r="AT122" s="110">
        <f t="shared" si="90"/>
        <v>132.28070406314004</v>
      </c>
      <c r="AU122" s="110">
        <f t="shared" si="91"/>
        <v>-150.93637203032705</v>
      </c>
      <c r="AV122" s="185">
        <f t="shared" si="92"/>
        <v>-0.53293528099455112</v>
      </c>
      <c r="AW122" s="298"/>
      <c r="AX122" s="110">
        <v>118.90440986428608</v>
      </c>
      <c r="AY122" s="110">
        <f t="shared" si="93"/>
        <v>128.95608630966592</v>
      </c>
      <c r="AZ122" s="160">
        <f t="shared" si="94"/>
        <v>10.05167644537984</v>
      </c>
      <c r="BA122" s="161">
        <f t="shared" si="95"/>
        <v>8.4535775055378695E-2</v>
      </c>
      <c r="BB122" s="298"/>
      <c r="BC122" s="110">
        <f t="shared" si="96"/>
        <v>434.89728890211194</v>
      </c>
      <c r="BD122" s="110">
        <f t="shared" si="97"/>
        <v>320.66581025667966</v>
      </c>
      <c r="BE122" s="160">
        <f t="shared" si="98"/>
        <v>-114.23147864543228</v>
      </c>
      <c r="BF122" s="161">
        <f t="shared" si="99"/>
        <v>-0.26266311968466621</v>
      </c>
      <c r="BG122" s="299"/>
      <c r="BH122" s="110">
        <v>-179.08191541079242</v>
      </c>
      <c r="BI122" s="110">
        <v>-179.08191541079242</v>
      </c>
      <c r="BJ122" s="160">
        <f t="shared" si="100"/>
        <v>0</v>
      </c>
      <c r="BK122" s="161">
        <f t="shared" si="101"/>
        <v>0</v>
      </c>
      <c r="BL122" s="161"/>
      <c r="BM122" s="110">
        <f t="shared" si="102"/>
        <v>255.81537349131949</v>
      </c>
      <c r="BN122" s="110">
        <f t="shared" si="103"/>
        <v>140.6650772979697</v>
      </c>
      <c r="BO122" s="273">
        <f t="shared" si="104"/>
        <v>-115.15029619334979</v>
      </c>
      <c r="BP122" s="161">
        <f t="shared" si="105"/>
        <v>-0.45013047739000389</v>
      </c>
    </row>
    <row r="123" spans="1:68">
      <c r="A123" s="84">
        <v>317</v>
      </c>
      <c r="B123" s="94">
        <v>17</v>
      </c>
      <c r="C123" s="94">
        <v>17</v>
      </c>
      <c r="D123" s="85" t="s">
        <v>136</v>
      </c>
      <c r="E123" s="87">
        <v>2440</v>
      </c>
      <c r="F123" s="110">
        <v>2373</v>
      </c>
      <c r="G123" s="160">
        <f t="shared" si="70"/>
        <v>-67</v>
      </c>
      <c r="H123" s="161">
        <f t="shared" si="71"/>
        <v>-2.7459016393442622E-2</v>
      </c>
      <c r="I123" s="161"/>
      <c r="J123" s="110">
        <v>2814189.5387635138</v>
      </c>
      <c r="K123" s="110">
        <v>2668178.7746487083</v>
      </c>
      <c r="L123" s="160">
        <f t="shared" si="72"/>
        <v>-146010.7641148055</v>
      </c>
      <c r="M123" s="161">
        <f t="shared" si="73"/>
        <v>-5.1883770479425155E-2</v>
      </c>
      <c r="N123" s="161"/>
      <c r="O123" s="110">
        <v>1560229.5367302625</v>
      </c>
      <c r="P123" s="296">
        <v>1693933.8059707086</v>
      </c>
      <c r="Q123" s="160">
        <f t="shared" si="74"/>
        <v>133704.26924044616</v>
      </c>
      <c r="R123" s="161">
        <f t="shared" si="75"/>
        <v>8.5695255789508484E-2</v>
      </c>
      <c r="S123" s="161"/>
      <c r="T123" s="110">
        <v>454073.52215422242</v>
      </c>
      <c r="U123" s="110">
        <v>482610.91825332207</v>
      </c>
      <c r="V123" s="160">
        <f t="shared" si="76"/>
        <v>28537.396099099657</v>
      </c>
      <c r="W123" s="161">
        <f t="shared" si="77"/>
        <v>6.2847522937942102E-2</v>
      </c>
      <c r="X123" s="162"/>
      <c r="Y123" s="86">
        <v>4828492.5976479994</v>
      </c>
      <c r="Z123" s="86">
        <v>4844723.4988727393</v>
      </c>
      <c r="AA123" s="160">
        <f t="shared" si="78"/>
        <v>16230.90122473985</v>
      </c>
      <c r="AB123" s="161">
        <f t="shared" si="79"/>
        <v>3.3614841270847265E-3</v>
      </c>
      <c r="AC123" s="161"/>
      <c r="AD123" s="209">
        <v>161977</v>
      </c>
      <c r="AE123" s="209">
        <v>161977</v>
      </c>
      <c r="AF123" s="297">
        <f t="shared" si="80"/>
        <v>0</v>
      </c>
      <c r="AG123" s="208">
        <f t="shared" si="81"/>
        <v>0</v>
      </c>
      <c r="AH123" s="161"/>
      <c r="AI123" s="296">
        <f t="shared" si="82"/>
        <v>4990469.5976479994</v>
      </c>
      <c r="AJ123" s="296">
        <f t="shared" si="83"/>
        <v>5006700.4988727393</v>
      </c>
      <c r="AK123" s="160">
        <f t="shared" si="84"/>
        <v>16230.90122473985</v>
      </c>
      <c r="AL123" s="161">
        <f t="shared" si="85"/>
        <v>3.2523795420754489E-3</v>
      </c>
      <c r="AN123" s="110">
        <f t="shared" si="86"/>
        <v>1153.3563683457023</v>
      </c>
      <c r="AO123" s="110">
        <f t="shared" si="87"/>
        <v>1124.390549788752</v>
      </c>
      <c r="AP123" s="160">
        <f t="shared" si="88"/>
        <v>-28.965818556950353</v>
      </c>
      <c r="AQ123" s="161">
        <f t="shared" si="89"/>
        <v>-2.5114369983058226E-2</v>
      </c>
      <c r="AR123" s="298"/>
      <c r="AS123" s="110">
        <v>639.43833472551739</v>
      </c>
      <c r="AT123" s="110">
        <f t="shared" si="90"/>
        <v>713.83641212419241</v>
      </c>
      <c r="AU123" s="110">
        <f t="shared" si="91"/>
        <v>74.398077398675014</v>
      </c>
      <c r="AV123" s="185">
        <f t="shared" si="92"/>
        <v>0.11634910414091895</v>
      </c>
      <c r="AW123" s="298"/>
      <c r="AX123" s="110">
        <v>186.09570580091082</v>
      </c>
      <c r="AY123" s="110">
        <f t="shared" si="93"/>
        <v>203.37586104227648</v>
      </c>
      <c r="AZ123" s="160">
        <f t="shared" si="94"/>
        <v>17.280155241365662</v>
      </c>
      <c r="BA123" s="161">
        <f t="shared" si="95"/>
        <v>9.285628148696963E-2</v>
      </c>
      <c r="BB123" s="298"/>
      <c r="BC123" s="110">
        <f t="shared" si="96"/>
        <v>1978.8904088721308</v>
      </c>
      <c r="BD123" s="110">
        <f t="shared" si="97"/>
        <v>2041.602822955221</v>
      </c>
      <c r="BE123" s="160">
        <f t="shared" si="98"/>
        <v>62.712414083090152</v>
      </c>
      <c r="BF123" s="161">
        <f t="shared" si="99"/>
        <v>3.1690695857600884E-2</v>
      </c>
      <c r="BG123" s="299"/>
      <c r="BH123" s="110">
        <v>66.384016393442622</v>
      </c>
      <c r="BI123" s="110">
        <v>66.384016393442622</v>
      </c>
      <c r="BJ123" s="160">
        <f t="shared" si="100"/>
        <v>0</v>
      </c>
      <c r="BK123" s="161">
        <f t="shared" si="101"/>
        <v>0</v>
      </c>
      <c r="BL123" s="161"/>
      <c r="BM123" s="110">
        <f t="shared" si="102"/>
        <v>2045.2744252655734</v>
      </c>
      <c r="BN123" s="110">
        <f t="shared" si="103"/>
        <v>2109.8611457533666</v>
      </c>
      <c r="BO123" s="273">
        <f t="shared" si="104"/>
        <v>64.586720487793173</v>
      </c>
      <c r="BP123" s="161">
        <f t="shared" si="105"/>
        <v>3.1578510780726529E-2</v>
      </c>
    </row>
    <row r="124" spans="1:68">
      <c r="A124" s="84">
        <v>320</v>
      </c>
      <c r="B124" s="94">
        <v>19</v>
      </c>
      <c r="C124" s="94">
        <v>19</v>
      </c>
      <c r="D124" s="85" t="s">
        <v>137</v>
      </c>
      <c r="E124" s="87">
        <v>7030</v>
      </c>
      <c r="F124" s="110">
        <v>6954</v>
      </c>
      <c r="G124" s="160">
        <f t="shared" si="70"/>
        <v>-76</v>
      </c>
      <c r="H124" s="161">
        <f t="shared" si="71"/>
        <v>-1.0810810810810811E-2</v>
      </c>
      <c r="I124" s="161"/>
      <c r="J124" s="110">
        <v>3945542.3919548462</v>
      </c>
      <c r="K124" s="110">
        <v>3595971.3343815827</v>
      </c>
      <c r="L124" s="160">
        <f t="shared" si="72"/>
        <v>-349571.05757326353</v>
      </c>
      <c r="M124" s="161">
        <f t="shared" si="73"/>
        <v>-8.8598986614883676E-2</v>
      </c>
      <c r="N124" s="161"/>
      <c r="O124" s="110">
        <v>2598945.1339986064</v>
      </c>
      <c r="P124" s="296">
        <v>2202447.1166498601</v>
      </c>
      <c r="Q124" s="160">
        <f t="shared" si="74"/>
        <v>-396498.0173487463</v>
      </c>
      <c r="R124" s="161">
        <f t="shared" si="75"/>
        <v>-0.15256113419320799</v>
      </c>
      <c r="S124" s="161"/>
      <c r="T124" s="110">
        <v>846868.41659459937</v>
      </c>
      <c r="U124" s="110">
        <v>914549.78624774073</v>
      </c>
      <c r="V124" s="160">
        <f t="shared" si="76"/>
        <v>67681.369653141359</v>
      </c>
      <c r="W124" s="161">
        <f t="shared" si="77"/>
        <v>7.9919581751908469E-2</v>
      </c>
      <c r="X124" s="162"/>
      <c r="Y124" s="86">
        <v>7391355.9425480515</v>
      </c>
      <c r="Z124" s="86">
        <v>6712968.2372791832</v>
      </c>
      <c r="AA124" s="160">
        <f t="shared" si="78"/>
        <v>-678387.70526886825</v>
      </c>
      <c r="AB124" s="161">
        <f t="shared" si="79"/>
        <v>-9.1781225331573596E-2</v>
      </c>
      <c r="AC124" s="161"/>
      <c r="AD124" s="209">
        <v>325589</v>
      </c>
      <c r="AE124" s="209">
        <v>325589</v>
      </c>
      <c r="AF124" s="297">
        <f t="shared" si="80"/>
        <v>0</v>
      </c>
      <c r="AG124" s="208">
        <f t="shared" si="81"/>
        <v>0</v>
      </c>
      <c r="AH124" s="161"/>
      <c r="AI124" s="296">
        <f t="shared" si="82"/>
        <v>7716944.9425480515</v>
      </c>
      <c r="AJ124" s="296">
        <f t="shared" si="83"/>
        <v>7038557.2372791832</v>
      </c>
      <c r="AK124" s="160">
        <f t="shared" si="84"/>
        <v>-678387.70526886825</v>
      </c>
      <c r="AL124" s="161">
        <f t="shared" si="85"/>
        <v>-8.7908843502111603E-2</v>
      </c>
      <c r="AN124" s="110">
        <f t="shared" si="86"/>
        <v>561.2435834928657</v>
      </c>
      <c r="AO124" s="110">
        <f t="shared" si="87"/>
        <v>517.10833108737165</v>
      </c>
      <c r="AP124" s="160">
        <f t="shared" si="88"/>
        <v>-44.135252405494043</v>
      </c>
      <c r="AQ124" s="161">
        <f t="shared" si="89"/>
        <v>-7.8638319801931547E-2</v>
      </c>
      <c r="AR124" s="298"/>
      <c r="AS124" s="110">
        <v>369.69347567547743</v>
      </c>
      <c r="AT124" s="110">
        <f t="shared" si="90"/>
        <v>316.71658277967504</v>
      </c>
      <c r="AU124" s="110">
        <f t="shared" si="91"/>
        <v>-52.976892895802393</v>
      </c>
      <c r="AV124" s="185">
        <f t="shared" si="92"/>
        <v>-0.1432995072444998</v>
      </c>
      <c r="AW124" s="298"/>
      <c r="AX124" s="110">
        <v>120.46492412440958</v>
      </c>
      <c r="AY124" s="110">
        <f t="shared" si="93"/>
        <v>131.51420567266908</v>
      </c>
      <c r="AZ124" s="160">
        <f t="shared" si="94"/>
        <v>11.049281548259501</v>
      </c>
      <c r="BA124" s="161">
        <f t="shared" si="95"/>
        <v>9.1721981552475865E-2</v>
      </c>
      <c r="BB124" s="298"/>
      <c r="BC124" s="110">
        <f t="shared" si="96"/>
        <v>1051.4019832927527</v>
      </c>
      <c r="BD124" s="110">
        <f t="shared" si="97"/>
        <v>965.33911953971574</v>
      </c>
      <c r="BE124" s="160">
        <f t="shared" si="98"/>
        <v>-86.062863753036936</v>
      </c>
      <c r="BF124" s="161">
        <f t="shared" si="99"/>
        <v>-8.1855337083831206E-2</v>
      </c>
      <c r="BG124" s="299"/>
      <c r="BH124" s="110">
        <v>46.31422475106686</v>
      </c>
      <c r="BI124" s="110">
        <v>46.31422475106686</v>
      </c>
      <c r="BJ124" s="160">
        <f t="shared" si="100"/>
        <v>0</v>
      </c>
      <c r="BK124" s="161">
        <f t="shared" si="101"/>
        <v>0</v>
      </c>
      <c r="BL124" s="161"/>
      <c r="BM124" s="110">
        <f t="shared" si="102"/>
        <v>1097.7162080438195</v>
      </c>
      <c r="BN124" s="110">
        <f t="shared" si="103"/>
        <v>1012.1595106815047</v>
      </c>
      <c r="BO124" s="273">
        <f t="shared" si="104"/>
        <v>-85.556697362314821</v>
      </c>
      <c r="BP124" s="161">
        <f t="shared" si="105"/>
        <v>-7.7940634141478851E-2</v>
      </c>
    </row>
    <row r="125" spans="1:68">
      <c r="A125" s="84">
        <v>322</v>
      </c>
      <c r="B125" s="94">
        <v>2</v>
      </c>
      <c r="C125" s="94">
        <v>2</v>
      </c>
      <c r="D125" s="85" t="s">
        <v>138</v>
      </c>
      <c r="E125" s="87">
        <v>6462</v>
      </c>
      <c r="F125" s="110">
        <v>6371</v>
      </c>
      <c r="G125" s="160">
        <f t="shared" si="70"/>
        <v>-91</v>
      </c>
      <c r="H125" s="161">
        <f t="shared" si="71"/>
        <v>-1.408232745280099E-2</v>
      </c>
      <c r="I125" s="161"/>
      <c r="J125" s="110">
        <v>6947858.8329970567</v>
      </c>
      <c r="K125" s="110">
        <v>6953152.2568795159</v>
      </c>
      <c r="L125" s="160">
        <f t="shared" si="72"/>
        <v>5293.4238824592903</v>
      </c>
      <c r="M125" s="161">
        <f t="shared" si="73"/>
        <v>7.6187844481231308E-4</v>
      </c>
      <c r="N125" s="161"/>
      <c r="O125" s="110">
        <v>2037462.1883806502</v>
      </c>
      <c r="P125" s="296">
        <v>1827821.3991689051</v>
      </c>
      <c r="Q125" s="160">
        <f t="shared" si="74"/>
        <v>-209640.78921174514</v>
      </c>
      <c r="R125" s="161">
        <f t="shared" si="75"/>
        <v>-0.10289309436381003</v>
      </c>
      <c r="S125" s="161"/>
      <c r="T125" s="110">
        <v>1014221.9647939951</v>
      </c>
      <c r="U125" s="110">
        <v>1067381.8202004619</v>
      </c>
      <c r="V125" s="160">
        <f t="shared" si="76"/>
        <v>53159.855406466755</v>
      </c>
      <c r="W125" s="161">
        <f t="shared" si="77"/>
        <v>5.2414419379355856E-2</v>
      </c>
      <c r="X125" s="162"/>
      <c r="Y125" s="86">
        <v>9999542.9861717038</v>
      </c>
      <c r="Z125" s="86">
        <v>9848355.4762488827</v>
      </c>
      <c r="AA125" s="160">
        <f t="shared" si="78"/>
        <v>-151187.50992282107</v>
      </c>
      <c r="AB125" s="161">
        <f t="shared" si="79"/>
        <v>-1.5119441971687827E-2</v>
      </c>
      <c r="AC125" s="161"/>
      <c r="AD125" s="209">
        <v>-407036</v>
      </c>
      <c r="AE125" s="209">
        <v>-407036</v>
      </c>
      <c r="AF125" s="297">
        <f t="shared" si="80"/>
        <v>0</v>
      </c>
      <c r="AG125" s="208">
        <f t="shared" si="81"/>
        <v>0</v>
      </c>
      <c r="AH125" s="161"/>
      <c r="AI125" s="296">
        <f t="shared" si="82"/>
        <v>9592506.9861717038</v>
      </c>
      <c r="AJ125" s="296">
        <f t="shared" si="83"/>
        <v>9441319.4762488827</v>
      </c>
      <c r="AK125" s="160">
        <f t="shared" si="84"/>
        <v>-151187.50992282107</v>
      </c>
      <c r="AL125" s="161">
        <f t="shared" si="85"/>
        <v>-1.5761000762446027E-2</v>
      </c>
      <c r="AN125" s="110">
        <f t="shared" si="86"/>
        <v>1075.1870679351682</v>
      </c>
      <c r="AO125" s="110">
        <f t="shared" si="87"/>
        <v>1091.3753346224323</v>
      </c>
      <c r="AP125" s="160">
        <f t="shared" si="88"/>
        <v>16.188266687264104</v>
      </c>
      <c r="AQ125" s="161">
        <f t="shared" si="89"/>
        <v>1.5056232696653142E-2</v>
      </c>
      <c r="AR125" s="298"/>
      <c r="AS125" s="110">
        <v>315.29900779644851</v>
      </c>
      <c r="AT125" s="110">
        <f t="shared" si="90"/>
        <v>286.89709608678464</v>
      </c>
      <c r="AU125" s="110">
        <f t="shared" si="91"/>
        <v>-28.401911709663864</v>
      </c>
      <c r="AV125" s="185">
        <f t="shared" si="92"/>
        <v>-9.0079293011919775E-2</v>
      </c>
      <c r="AW125" s="298"/>
      <c r="AX125" s="110">
        <v>156.95171228628831</v>
      </c>
      <c r="AY125" s="110">
        <f t="shared" si="93"/>
        <v>167.5375639931662</v>
      </c>
      <c r="AZ125" s="160">
        <f t="shared" si="94"/>
        <v>10.585851706877889</v>
      </c>
      <c r="BA125" s="161">
        <f t="shared" si="95"/>
        <v>6.7446551252456105E-2</v>
      </c>
      <c r="BB125" s="298"/>
      <c r="BC125" s="110">
        <f t="shared" si="96"/>
        <v>1547.4377880179052</v>
      </c>
      <c r="BD125" s="110">
        <f t="shared" si="97"/>
        <v>1545.8099947023832</v>
      </c>
      <c r="BE125" s="160">
        <f t="shared" si="98"/>
        <v>-1.6277933155220126</v>
      </c>
      <c r="BF125" s="161">
        <f t="shared" si="99"/>
        <v>-1.0519281150598201E-3</v>
      </c>
      <c r="BG125" s="299"/>
      <c r="BH125" s="110">
        <v>-62.989167440420921</v>
      </c>
      <c r="BI125" s="110">
        <v>-62.989167440420921</v>
      </c>
      <c r="BJ125" s="160">
        <f t="shared" si="100"/>
        <v>0</v>
      </c>
      <c r="BK125" s="161">
        <f t="shared" si="101"/>
        <v>0</v>
      </c>
      <c r="BL125" s="161"/>
      <c r="BM125" s="110">
        <f t="shared" si="102"/>
        <v>1484.4486205774842</v>
      </c>
      <c r="BN125" s="110">
        <f t="shared" si="103"/>
        <v>1481.9211232536309</v>
      </c>
      <c r="BO125" s="273">
        <f t="shared" si="104"/>
        <v>-2.5274973238533676</v>
      </c>
      <c r="BP125" s="161">
        <f t="shared" si="105"/>
        <v>-1.702650592830969E-3</v>
      </c>
    </row>
    <row r="126" spans="1:68">
      <c r="A126" s="84">
        <v>398</v>
      </c>
      <c r="B126" s="94">
        <v>7</v>
      </c>
      <c r="C126" s="94">
        <v>7</v>
      </c>
      <c r="D126" s="85" t="s">
        <v>139</v>
      </c>
      <c r="E126" s="87">
        <v>120693</v>
      </c>
      <c r="F126" s="110">
        <v>121337</v>
      </c>
      <c r="G126" s="160">
        <f t="shared" si="70"/>
        <v>644</v>
      </c>
      <c r="H126" s="161">
        <f t="shared" si="71"/>
        <v>5.3358521206697982E-3</v>
      </c>
      <c r="I126" s="161"/>
      <c r="J126" s="110">
        <v>52319616.919904649</v>
      </c>
      <c r="K126" s="110">
        <v>50898800.112929747</v>
      </c>
      <c r="L126" s="160">
        <f t="shared" si="72"/>
        <v>-1420816.8069749027</v>
      </c>
      <c r="M126" s="161">
        <f t="shared" si="73"/>
        <v>-2.7156483373148754E-2</v>
      </c>
      <c r="N126" s="161"/>
      <c r="O126" s="110">
        <v>24962419.790208079</v>
      </c>
      <c r="P126" s="296">
        <v>26896295.405405361</v>
      </c>
      <c r="Q126" s="160">
        <f t="shared" si="74"/>
        <v>1933875.6151972823</v>
      </c>
      <c r="R126" s="161">
        <f t="shared" si="75"/>
        <v>7.7471480387325153E-2</v>
      </c>
      <c r="S126" s="161"/>
      <c r="T126" s="110">
        <v>10845170.104351485</v>
      </c>
      <c r="U126" s="110">
        <v>11579848.571568301</v>
      </c>
      <c r="V126" s="160">
        <f t="shared" si="76"/>
        <v>734678.4672168158</v>
      </c>
      <c r="W126" s="161">
        <f t="shared" si="77"/>
        <v>6.7742456793926681E-2</v>
      </c>
      <c r="X126" s="162"/>
      <c r="Y126" s="86">
        <v>88127206.814464211</v>
      </c>
      <c r="Z126" s="86">
        <v>89374944.089903399</v>
      </c>
      <c r="AA126" s="160">
        <f t="shared" si="78"/>
        <v>1247737.2754391879</v>
      </c>
      <c r="AB126" s="161">
        <f t="shared" si="79"/>
        <v>1.4158366304132065E-2</v>
      </c>
      <c r="AC126" s="161"/>
      <c r="AD126" s="209">
        <v>481731</v>
      </c>
      <c r="AE126" s="209">
        <v>481731</v>
      </c>
      <c r="AF126" s="297">
        <f t="shared" si="80"/>
        <v>0</v>
      </c>
      <c r="AG126" s="208">
        <f t="shared" si="81"/>
        <v>0</v>
      </c>
      <c r="AH126" s="161"/>
      <c r="AI126" s="296">
        <f t="shared" si="82"/>
        <v>88608937.814464211</v>
      </c>
      <c r="AJ126" s="296">
        <f t="shared" si="83"/>
        <v>89856675.089903399</v>
      </c>
      <c r="AK126" s="160">
        <f t="shared" si="84"/>
        <v>1247737.2754391879</v>
      </c>
      <c r="AL126" s="161">
        <f t="shared" si="85"/>
        <v>1.4081392986018975E-2</v>
      </c>
      <c r="AN126" s="110">
        <f t="shared" si="86"/>
        <v>433.49338337687067</v>
      </c>
      <c r="AO126" s="110">
        <f t="shared" si="87"/>
        <v>419.48292864443448</v>
      </c>
      <c r="AP126" s="160">
        <f t="shared" si="88"/>
        <v>-14.010454732436187</v>
      </c>
      <c r="AQ126" s="161">
        <f t="shared" si="89"/>
        <v>-3.2319881386184322E-2</v>
      </c>
      <c r="AR126" s="298"/>
      <c r="AS126" s="110">
        <v>206.82574623389988</v>
      </c>
      <c r="AT126" s="110">
        <f t="shared" si="90"/>
        <v>221.66606563047844</v>
      </c>
      <c r="AU126" s="110">
        <f t="shared" si="91"/>
        <v>14.840319396578565</v>
      </c>
      <c r="AV126" s="185">
        <f t="shared" si="92"/>
        <v>7.1752766117403985E-2</v>
      </c>
      <c r="AW126" s="298"/>
      <c r="AX126" s="110">
        <v>89.857490528460517</v>
      </c>
      <c r="AY126" s="110">
        <f t="shared" si="93"/>
        <v>95.43542836536507</v>
      </c>
      <c r="AZ126" s="160">
        <f t="shared" si="94"/>
        <v>5.5779378369045531</v>
      </c>
      <c r="BA126" s="161">
        <f t="shared" si="95"/>
        <v>6.2075379627231586E-2</v>
      </c>
      <c r="BB126" s="298"/>
      <c r="BC126" s="110">
        <f t="shared" si="96"/>
        <v>730.17662013923109</v>
      </c>
      <c r="BD126" s="110">
        <f t="shared" si="97"/>
        <v>736.58442264027792</v>
      </c>
      <c r="BE126" s="160">
        <f t="shared" si="98"/>
        <v>6.4078025010468309</v>
      </c>
      <c r="BF126" s="161">
        <f t="shared" si="99"/>
        <v>8.7756884078608027E-3</v>
      </c>
      <c r="BG126" s="299"/>
      <c r="BH126" s="110">
        <v>3.9913748104695386</v>
      </c>
      <c r="BI126" s="110">
        <v>3.9913748104695386</v>
      </c>
      <c r="BJ126" s="160">
        <f t="shared" si="100"/>
        <v>0</v>
      </c>
      <c r="BK126" s="161">
        <f t="shared" si="101"/>
        <v>0</v>
      </c>
      <c r="BL126" s="161"/>
      <c r="BM126" s="110">
        <f t="shared" si="102"/>
        <v>734.16799494970053</v>
      </c>
      <c r="BN126" s="110">
        <f t="shared" si="103"/>
        <v>740.55461310155522</v>
      </c>
      <c r="BO126" s="273">
        <f t="shared" si="104"/>
        <v>6.386618151854691</v>
      </c>
      <c r="BP126" s="161">
        <f t="shared" si="105"/>
        <v>8.699123628090397E-3</v>
      </c>
    </row>
    <row r="127" spans="1:68">
      <c r="A127" s="84">
        <v>399</v>
      </c>
      <c r="B127" s="94">
        <v>15</v>
      </c>
      <c r="C127" s="94">
        <v>15</v>
      </c>
      <c r="D127" s="85" t="s">
        <v>140</v>
      </c>
      <c r="E127" s="87">
        <v>7682</v>
      </c>
      <c r="F127" s="110">
        <v>7656</v>
      </c>
      <c r="G127" s="160">
        <f t="shared" si="70"/>
        <v>-26</v>
      </c>
      <c r="H127" s="161">
        <f t="shared" si="71"/>
        <v>-3.384535277271544E-3</v>
      </c>
      <c r="I127" s="161"/>
      <c r="J127" s="110">
        <v>1461971.1682751756</v>
      </c>
      <c r="K127" s="110">
        <v>1335432.8072069259</v>
      </c>
      <c r="L127" s="160">
        <f t="shared" si="72"/>
        <v>-126538.36106824968</v>
      </c>
      <c r="M127" s="161">
        <f t="shared" si="73"/>
        <v>-8.6553253452692117E-2</v>
      </c>
      <c r="N127" s="161"/>
      <c r="O127" s="110">
        <v>2767551.7599307499</v>
      </c>
      <c r="P127" s="296">
        <v>2649135.1136650764</v>
      </c>
      <c r="Q127" s="160">
        <f t="shared" si="74"/>
        <v>-118416.64626567345</v>
      </c>
      <c r="R127" s="161">
        <f t="shared" si="75"/>
        <v>-4.2787509155252978E-2</v>
      </c>
      <c r="S127" s="161"/>
      <c r="T127" s="110">
        <v>605413.14445820148</v>
      </c>
      <c r="U127" s="110">
        <v>657080.89526678436</v>
      </c>
      <c r="V127" s="160">
        <f t="shared" si="76"/>
        <v>51667.750808582874</v>
      </c>
      <c r="W127" s="161">
        <f t="shared" si="77"/>
        <v>8.5342961713891372E-2</v>
      </c>
      <c r="X127" s="162"/>
      <c r="Y127" s="86">
        <v>4834936.0726641268</v>
      </c>
      <c r="Z127" s="86">
        <v>4641648.8161387872</v>
      </c>
      <c r="AA127" s="160">
        <f t="shared" si="78"/>
        <v>-193287.25652533956</v>
      </c>
      <c r="AB127" s="161">
        <f t="shared" si="79"/>
        <v>-3.9977210374745491E-2</v>
      </c>
      <c r="AC127" s="161"/>
      <c r="AD127" s="209">
        <v>-189109</v>
      </c>
      <c r="AE127" s="209">
        <v>-189109</v>
      </c>
      <c r="AF127" s="297">
        <f t="shared" si="80"/>
        <v>0</v>
      </c>
      <c r="AG127" s="208">
        <f t="shared" si="81"/>
        <v>0</v>
      </c>
      <c r="AH127" s="161"/>
      <c r="AI127" s="296">
        <f t="shared" si="82"/>
        <v>4645827.0726641268</v>
      </c>
      <c r="AJ127" s="296">
        <f t="shared" si="83"/>
        <v>4452539.8161387872</v>
      </c>
      <c r="AK127" s="160">
        <f t="shared" si="84"/>
        <v>-193287.25652533956</v>
      </c>
      <c r="AL127" s="161">
        <f t="shared" si="85"/>
        <v>-4.1604487963539272E-2</v>
      </c>
      <c r="AN127" s="110">
        <f t="shared" si="86"/>
        <v>190.31126897620095</v>
      </c>
      <c r="AO127" s="110">
        <f t="shared" si="87"/>
        <v>174.42957251919094</v>
      </c>
      <c r="AP127" s="160">
        <f t="shared" si="88"/>
        <v>-15.881696457010008</v>
      </c>
      <c r="AQ127" s="161">
        <f t="shared" si="89"/>
        <v>-8.345116157570294E-2</v>
      </c>
      <c r="AR127" s="298"/>
      <c r="AS127" s="110">
        <v>360.26448319848345</v>
      </c>
      <c r="AT127" s="110">
        <f t="shared" si="90"/>
        <v>346.02078287161396</v>
      </c>
      <c r="AU127" s="110">
        <f t="shared" si="91"/>
        <v>-14.243700326869487</v>
      </c>
      <c r="AV127" s="185">
        <f t="shared" si="92"/>
        <v>-3.9536787530127106E-2</v>
      </c>
      <c r="AW127" s="298"/>
      <c r="AX127" s="110">
        <v>78.809313259333706</v>
      </c>
      <c r="AY127" s="110">
        <f t="shared" si="93"/>
        <v>85.825613279360553</v>
      </c>
      <c r="AZ127" s="160">
        <f t="shared" si="94"/>
        <v>7.0163000200268471</v>
      </c>
      <c r="BA127" s="161">
        <f t="shared" si="95"/>
        <v>8.9028818166942705E-2</v>
      </c>
      <c r="BB127" s="298"/>
      <c r="BC127" s="110">
        <f t="shared" si="96"/>
        <v>629.38506543401809</v>
      </c>
      <c r="BD127" s="110">
        <f t="shared" si="97"/>
        <v>606.27596867016553</v>
      </c>
      <c r="BE127" s="160">
        <f t="shared" si="98"/>
        <v>-23.109096763852563</v>
      </c>
      <c r="BF127" s="161">
        <f t="shared" si="99"/>
        <v>-3.671694489273708E-2</v>
      </c>
      <c r="BG127" s="299"/>
      <c r="BH127" s="110">
        <v>-24.617156990367093</v>
      </c>
      <c r="BI127" s="110">
        <v>-24.617156990367093</v>
      </c>
      <c r="BJ127" s="160">
        <f t="shared" si="100"/>
        <v>0</v>
      </c>
      <c r="BK127" s="161">
        <f t="shared" si="101"/>
        <v>0</v>
      </c>
      <c r="BL127" s="161"/>
      <c r="BM127" s="110">
        <f t="shared" si="102"/>
        <v>604.76790844365098</v>
      </c>
      <c r="BN127" s="110">
        <f t="shared" si="103"/>
        <v>581.5752110944079</v>
      </c>
      <c r="BO127" s="273">
        <f t="shared" si="104"/>
        <v>-23.192697349243076</v>
      </c>
      <c r="BP127" s="161">
        <f t="shared" si="105"/>
        <v>-3.8349748763833499E-2</v>
      </c>
    </row>
    <row r="128" spans="1:68">
      <c r="A128" s="84">
        <v>400</v>
      </c>
      <c r="B128" s="94">
        <v>2</v>
      </c>
      <c r="C128" s="94">
        <v>2</v>
      </c>
      <c r="D128" s="85" t="s">
        <v>141</v>
      </c>
      <c r="E128" s="87">
        <v>8441</v>
      </c>
      <c r="F128" s="110">
        <v>8479</v>
      </c>
      <c r="G128" s="160">
        <f t="shared" si="70"/>
        <v>38</v>
      </c>
      <c r="H128" s="161">
        <f t="shared" si="71"/>
        <v>4.5018362753228292E-3</v>
      </c>
      <c r="I128" s="161"/>
      <c r="J128" s="110">
        <v>7651213.8005000483</v>
      </c>
      <c r="K128" s="110">
        <v>7549303.0105434805</v>
      </c>
      <c r="L128" s="160">
        <f t="shared" si="72"/>
        <v>-101910.78995656781</v>
      </c>
      <c r="M128" s="161">
        <f t="shared" si="73"/>
        <v>-1.3319558518925113E-2</v>
      </c>
      <c r="N128" s="161"/>
      <c r="O128" s="110">
        <v>2770522.1947129918</v>
      </c>
      <c r="P128" s="296">
        <v>3293784.2166530211</v>
      </c>
      <c r="Q128" s="160">
        <f t="shared" si="74"/>
        <v>523262.02194002923</v>
      </c>
      <c r="R128" s="161">
        <f t="shared" si="75"/>
        <v>0.18886765207605052</v>
      </c>
      <c r="S128" s="161"/>
      <c r="T128" s="110">
        <v>1150156.7002458116</v>
      </c>
      <c r="U128" s="110">
        <v>1223321.0033704471</v>
      </c>
      <c r="V128" s="160">
        <f t="shared" si="76"/>
        <v>73164.30312463548</v>
      </c>
      <c r="W128" s="161">
        <f t="shared" si="77"/>
        <v>6.3612465248429881E-2</v>
      </c>
      <c r="X128" s="162"/>
      <c r="Y128" s="86">
        <v>11571892.695458852</v>
      </c>
      <c r="Z128" s="86">
        <v>12066408.230566949</v>
      </c>
      <c r="AA128" s="160">
        <f t="shared" si="78"/>
        <v>494515.5351080969</v>
      </c>
      <c r="AB128" s="161">
        <f t="shared" si="79"/>
        <v>4.2734196394869722E-2</v>
      </c>
      <c r="AC128" s="161"/>
      <c r="AD128" s="209">
        <v>1266540</v>
      </c>
      <c r="AE128" s="209">
        <v>1266540</v>
      </c>
      <c r="AF128" s="297">
        <f t="shared" si="80"/>
        <v>0</v>
      </c>
      <c r="AG128" s="208">
        <f t="shared" si="81"/>
        <v>0</v>
      </c>
      <c r="AH128" s="161"/>
      <c r="AI128" s="296">
        <f t="shared" si="82"/>
        <v>12838432.695458852</v>
      </c>
      <c r="AJ128" s="296">
        <f t="shared" si="83"/>
        <v>13332948.230566949</v>
      </c>
      <c r="AK128" s="160">
        <f t="shared" si="84"/>
        <v>494515.5351080969</v>
      </c>
      <c r="AL128" s="161">
        <f t="shared" si="85"/>
        <v>3.8518372673559641E-2</v>
      </c>
      <c r="AN128" s="110">
        <f t="shared" si="86"/>
        <v>906.43452203530956</v>
      </c>
      <c r="AO128" s="110">
        <f t="shared" si="87"/>
        <v>890.3529909828377</v>
      </c>
      <c r="AP128" s="160">
        <f t="shared" si="88"/>
        <v>-16.08153105247186</v>
      </c>
      <c r="AQ128" s="161">
        <f t="shared" si="89"/>
        <v>-1.7741525351839385E-2</v>
      </c>
      <c r="AR128" s="298"/>
      <c r="AS128" s="110">
        <v>328.22203467752541</v>
      </c>
      <c r="AT128" s="110">
        <f t="shared" si="90"/>
        <v>388.46375948260658</v>
      </c>
      <c r="AU128" s="110">
        <f t="shared" si="91"/>
        <v>60.241724805081162</v>
      </c>
      <c r="AV128" s="185">
        <f t="shared" si="92"/>
        <v>0.18353955079301121</v>
      </c>
      <c r="AW128" s="298"/>
      <c r="AX128" s="110">
        <v>136.25834619663684</v>
      </c>
      <c r="AY128" s="110">
        <f t="shared" si="93"/>
        <v>144.27656603024496</v>
      </c>
      <c r="AZ128" s="160">
        <f t="shared" si="94"/>
        <v>8.0182198336081285</v>
      </c>
      <c r="BA128" s="161">
        <f t="shared" si="95"/>
        <v>5.8845715197782401E-2</v>
      </c>
      <c r="BB128" s="298"/>
      <c r="BC128" s="110">
        <f t="shared" si="96"/>
        <v>1370.9149029094719</v>
      </c>
      <c r="BD128" s="110">
        <f t="shared" si="97"/>
        <v>1423.0933164956891</v>
      </c>
      <c r="BE128" s="160">
        <f t="shared" si="98"/>
        <v>52.178413586217175</v>
      </c>
      <c r="BF128" s="161">
        <f t="shared" si="99"/>
        <v>3.8061015658579334E-2</v>
      </c>
      <c r="BG128" s="299"/>
      <c r="BH128" s="110">
        <v>150.04620305650988</v>
      </c>
      <c r="BI128" s="110">
        <v>150.04620305650988</v>
      </c>
      <c r="BJ128" s="160">
        <f t="shared" si="100"/>
        <v>0</v>
      </c>
      <c r="BK128" s="161">
        <f t="shared" si="101"/>
        <v>0</v>
      </c>
      <c r="BL128" s="161"/>
      <c r="BM128" s="110">
        <f t="shared" si="102"/>
        <v>1520.9611059659817</v>
      </c>
      <c r="BN128" s="110">
        <f t="shared" si="103"/>
        <v>1572.4670633998053</v>
      </c>
      <c r="BO128" s="273">
        <f t="shared" si="104"/>
        <v>51.505957433823596</v>
      </c>
      <c r="BP128" s="161">
        <f t="shared" si="105"/>
        <v>3.386408582822472E-2</v>
      </c>
    </row>
    <row r="129" spans="1:68">
      <c r="A129" s="84">
        <v>402</v>
      </c>
      <c r="B129" s="94">
        <v>11</v>
      </c>
      <c r="C129" s="94">
        <v>11</v>
      </c>
      <c r="D129" s="85" t="s">
        <v>142</v>
      </c>
      <c r="E129" s="87">
        <v>8975</v>
      </c>
      <c r="F129" s="110">
        <v>8865</v>
      </c>
      <c r="G129" s="160">
        <f t="shared" si="70"/>
        <v>-110</v>
      </c>
      <c r="H129" s="161">
        <f t="shared" si="71"/>
        <v>-1.2256267409470752E-2</v>
      </c>
      <c r="I129" s="161"/>
      <c r="J129" s="110">
        <v>-254757.1704111062</v>
      </c>
      <c r="K129" s="110">
        <v>-578240.21458224207</v>
      </c>
      <c r="L129" s="160">
        <f t="shared" si="72"/>
        <v>-323483.04417113587</v>
      </c>
      <c r="M129" s="161">
        <f t="shared" si="73"/>
        <v>1.2697701252103151</v>
      </c>
      <c r="N129" s="161"/>
      <c r="O129" s="110">
        <v>5024384.5343651241</v>
      </c>
      <c r="P129" s="296">
        <v>5011689.7445200812</v>
      </c>
      <c r="Q129" s="160">
        <f t="shared" si="74"/>
        <v>-12694.789845042862</v>
      </c>
      <c r="R129" s="161">
        <f t="shared" si="75"/>
        <v>-2.5266358015025936E-3</v>
      </c>
      <c r="S129" s="161"/>
      <c r="T129" s="110">
        <v>1220800.8258855143</v>
      </c>
      <c r="U129" s="110">
        <v>1309156.342137554</v>
      </c>
      <c r="V129" s="160">
        <f t="shared" si="76"/>
        <v>88355.516252039699</v>
      </c>
      <c r="W129" s="161">
        <f t="shared" si="77"/>
        <v>7.2375046263546364E-2</v>
      </c>
      <c r="X129" s="162"/>
      <c r="Y129" s="86">
        <v>5990428.1898395317</v>
      </c>
      <c r="Z129" s="86">
        <v>5742605.8720753929</v>
      </c>
      <c r="AA129" s="160">
        <f t="shared" si="78"/>
        <v>-247822.3177641388</v>
      </c>
      <c r="AB129" s="161">
        <f t="shared" si="79"/>
        <v>-4.1369716806634038E-2</v>
      </c>
      <c r="AC129" s="161"/>
      <c r="AD129" s="209">
        <v>150310</v>
      </c>
      <c r="AE129" s="209">
        <v>150310</v>
      </c>
      <c r="AF129" s="297">
        <f t="shared" si="80"/>
        <v>0</v>
      </c>
      <c r="AG129" s="208">
        <f t="shared" si="81"/>
        <v>0</v>
      </c>
      <c r="AH129" s="161"/>
      <c r="AI129" s="296">
        <f t="shared" si="82"/>
        <v>6140738.1898395317</v>
      </c>
      <c r="AJ129" s="296">
        <f t="shared" si="83"/>
        <v>5892915.8720753929</v>
      </c>
      <c r="AK129" s="160">
        <f t="shared" si="84"/>
        <v>-247822.3177641388</v>
      </c>
      <c r="AL129" s="161">
        <f t="shared" si="85"/>
        <v>-4.0357089018089994E-2</v>
      </c>
      <c r="AN129" s="110">
        <f t="shared" si="86"/>
        <v>-28.385200045805703</v>
      </c>
      <c r="AO129" s="110">
        <f t="shared" si="87"/>
        <v>-65.227322569908864</v>
      </c>
      <c r="AP129" s="160">
        <f t="shared" si="88"/>
        <v>-36.842122524103161</v>
      </c>
      <c r="AQ129" s="161">
        <f t="shared" si="89"/>
        <v>1.2979342215186214</v>
      </c>
      <c r="AR129" s="298"/>
      <c r="AS129" s="110">
        <v>559.8200038289832</v>
      </c>
      <c r="AT129" s="110">
        <f t="shared" si="90"/>
        <v>565.33443254597648</v>
      </c>
      <c r="AU129" s="110">
        <f t="shared" si="91"/>
        <v>5.5144287169932795</v>
      </c>
      <c r="AV129" s="185">
        <f t="shared" si="92"/>
        <v>9.8503602573620369E-3</v>
      </c>
      <c r="AW129" s="298"/>
      <c r="AX129" s="110">
        <v>136.02237614323278</v>
      </c>
      <c r="AY129" s="110">
        <f t="shared" si="93"/>
        <v>147.67697034828583</v>
      </c>
      <c r="AZ129" s="160">
        <f t="shared" si="94"/>
        <v>11.654594205053058</v>
      </c>
      <c r="BA129" s="161">
        <f t="shared" si="95"/>
        <v>8.5681448416844788E-2</v>
      </c>
      <c r="BB129" s="298"/>
      <c r="BC129" s="110">
        <f t="shared" si="96"/>
        <v>667.45717992641016</v>
      </c>
      <c r="BD129" s="110">
        <f t="shared" si="97"/>
        <v>647.78408032435345</v>
      </c>
      <c r="BE129" s="160">
        <f t="shared" si="98"/>
        <v>-19.673099602056709</v>
      </c>
      <c r="BF129" s="161">
        <f t="shared" si="99"/>
        <v>-2.9474699192277395E-2</v>
      </c>
      <c r="BG129" s="299"/>
      <c r="BH129" s="110">
        <v>16.747632311977714</v>
      </c>
      <c r="BI129" s="110">
        <v>16.747632311977714</v>
      </c>
      <c r="BJ129" s="160">
        <f t="shared" si="100"/>
        <v>0</v>
      </c>
      <c r="BK129" s="161">
        <f t="shared" si="101"/>
        <v>0</v>
      </c>
      <c r="BL129" s="161"/>
      <c r="BM129" s="110">
        <f t="shared" si="102"/>
        <v>684.20481223838794</v>
      </c>
      <c r="BN129" s="110">
        <f t="shared" si="103"/>
        <v>664.73952307675052</v>
      </c>
      <c r="BO129" s="273">
        <f t="shared" si="104"/>
        <v>-19.465289161637429</v>
      </c>
      <c r="BP129" s="161">
        <f t="shared" si="105"/>
        <v>-2.8449506366312154E-2</v>
      </c>
    </row>
    <row r="130" spans="1:68">
      <c r="A130" s="84">
        <v>403</v>
      </c>
      <c r="B130" s="94">
        <v>14</v>
      </c>
      <c r="C130" s="94">
        <v>14</v>
      </c>
      <c r="D130" s="85" t="s">
        <v>143</v>
      </c>
      <c r="E130" s="87">
        <v>2789</v>
      </c>
      <c r="F130" s="110">
        <v>2758</v>
      </c>
      <c r="G130" s="160">
        <f t="shared" si="70"/>
        <v>-31</v>
      </c>
      <c r="H130" s="161">
        <f t="shared" si="71"/>
        <v>-1.1115095016134816E-2</v>
      </c>
      <c r="I130" s="161"/>
      <c r="J130" s="110">
        <v>1095692.4293076929</v>
      </c>
      <c r="K130" s="110">
        <v>1164091.4740749365</v>
      </c>
      <c r="L130" s="160">
        <f t="shared" si="72"/>
        <v>68399.044767243555</v>
      </c>
      <c r="M130" s="161">
        <f t="shared" si="73"/>
        <v>6.2425406015136117E-2</v>
      </c>
      <c r="N130" s="161"/>
      <c r="O130" s="110">
        <v>1584852.5084293424</v>
      </c>
      <c r="P130" s="296">
        <v>1716017.8468216404</v>
      </c>
      <c r="Q130" s="160">
        <f t="shared" si="74"/>
        <v>131165.33839229797</v>
      </c>
      <c r="R130" s="161">
        <f t="shared" si="75"/>
        <v>8.2761858087531767E-2</v>
      </c>
      <c r="S130" s="161"/>
      <c r="T130" s="110">
        <v>483236.65652276488</v>
      </c>
      <c r="U130" s="110">
        <v>517080.17902952479</v>
      </c>
      <c r="V130" s="160">
        <f t="shared" si="76"/>
        <v>33843.522506759909</v>
      </c>
      <c r="W130" s="161">
        <f t="shared" si="77"/>
        <v>7.0035089536229278E-2</v>
      </c>
      <c r="X130" s="162"/>
      <c r="Y130" s="86">
        <v>3163781.5942598004</v>
      </c>
      <c r="Z130" s="86">
        <v>3397189.4999261019</v>
      </c>
      <c r="AA130" s="160">
        <f t="shared" si="78"/>
        <v>233407.90566630149</v>
      </c>
      <c r="AB130" s="161">
        <f t="shared" si="79"/>
        <v>7.3774974255424133E-2</v>
      </c>
      <c r="AC130" s="161"/>
      <c r="AD130" s="209">
        <v>123758</v>
      </c>
      <c r="AE130" s="209">
        <v>123758</v>
      </c>
      <c r="AF130" s="297">
        <f t="shared" si="80"/>
        <v>0</v>
      </c>
      <c r="AG130" s="208">
        <f t="shared" si="81"/>
        <v>0</v>
      </c>
      <c r="AH130" s="161"/>
      <c r="AI130" s="296">
        <f t="shared" si="82"/>
        <v>3287539.5942598004</v>
      </c>
      <c r="AJ130" s="296">
        <f t="shared" si="83"/>
        <v>3520947.4999261019</v>
      </c>
      <c r="AK130" s="160">
        <f t="shared" si="84"/>
        <v>233407.90566630149</v>
      </c>
      <c r="AL130" s="161">
        <f t="shared" si="85"/>
        <v>7.09977473956033E-2</v>
      </c>
      <c r="AN130" s="110">
        <f t="shared" si="86"/>
        <v>392.86211161982533</v>
      </c>
      <c r="AO130" s="110">
        <f t="shared" si="87"/>
        <v>422.0781269307239</v>
      </c>
      <c r="AP130" s="160">
        <f t="shared" si="88"/>
        <v>29.21601531089857</v>
      </c>
      <c r="AQ130" s="161">
        <f t="shared" si="89"/>
        <v>7.4367098396017017E-2</v>
      </c>
      <c r="AR130" s="298"/>
      <c r="AS130" s="110">
        <v>568.2511683145724</v>
      </c>
      <c r="AT130" s="110">
        <f t="shared" si="90"/>
        <v>622.19646367717201</v>
      </c>
      <c r="AU130" s="110">
        <f t="shared" si="91"/>
        <v>53.945295362599609</v>
      </c>
      <c r="AV130" s="185">
        <f t="shared" si="92"/>
        <v>9.4932132779596112E-2</v>
      </c>
      <c r="AW130" s="298"/>
      <c r="AX130" s="110">
        <v>173.26520492031727</v>
      </c>
      <c r="AY130" s="110">
        <f t="shared" si="93"/>
        <v>187.48374874166961</v>
      </c>
      <c r="AZ130" s="160">
        <f t="shared" si="94"/>
        <v>14.218543821352341</v>
      </c>
      <c r="BA130" s="161">
        <f t="shared" si="95"/>
        <v>8.2062314980617668E-2</v>
      </c>
      <c r="BB130" s="298"/>
      <c r="BC130" s="110">
        <f t="shared" si="96"/>
        <v>1134.378484854715</v>
      </c>
      <c r="BD130" s="110">
        <f t="shared" si="97"/>
        <v>1231.7583393495656</v>
      </c>
      <c r="BE130" s="160">
        <f t="shared" si="98"/>
        <v>97.379854494850633</v>
      </c>
      <c r="BF130" s="161">
        <f t="shared" si="99"/>
        <v>8.5844236112537442E-2</v>
      </c>
      <c r="BG130" s="299"/>
      <c r="BH130" s="110">
        <v>44.373610613122985</v>
      </c>
      <c r="BI130" s="110">
        <v>44.373610613122985</v>
      </c>
      <c r="BJ130" s="160">
        <f t="shared" si="100"/>
        <v>0</v>
      </c>
      <c r="BK130" s="161">
        <f t="shared" si="101"/>
        <v>0</v>
      </c>
      <c r="BL130" s="161"/>
      <c r="BM130" s="110">
        <f t="shared" si="102"/>
        <v>1178.752095467838</v>
      </c>
      <c r="BN130" s="110">
        <f t="shared" si="103"/>
        <v>1276.6307106331044</v>
      </c>
      <c r="BO130" s="273">
        <f t="shared" si="104"/>
        <v>97.87861516526641</v>
      </c>
      <c r="BP130" s="161">
        <f t="shared" si="105"/>
        <v>8.3035793142254483E-2</v>
      </c>
    </row>
    <row r="131" spans="1:68">
      <c r="A131" s="84">
        <v>405</v>
      </c>
      <c r="B131" s="94">
        <v>9</v>
      </c>
      <c r="C131" s="94">
        <v>9</v>
      </c>
      <c r="D131" s="85" t="s">
        <v>144</v>
      </c>
      <c r="E131" s="87">
        <v>72988</v>
      </c>
      <c r="F131" s="110">
        <v>73327</v>
      </c>
      <c r="G131" s="160">
        <f t="shared" si="70"/>
        <v>339</v>
      </c>
      <c r="H131" s="161">
        <f t="shared" si="71"/>
        <v>4.6445991121828248E-3</v>
      </c>
      <c r="I131" s="161"/>
      <c r="J131" s="110">
        <v>14313057.350055989</v>
      </c>
      <c r="K131" s="110">
        <v>15253704.513732884</v>
      </c>
      <c r="L131" s="160">
        <f t="shared" si="72"/>
        <v>940647.1636768952</v>
      </c>
      <c r="M131" s="161">
        <f t="shared" si="73"/>
        <v>6.5719513355629477E-2</v>
      </c>
      <c r="N131" s="161"/>
      <c r="O131" s="110">
        <v>11485765.870890416</v>
      </c>
      <c r="P131" s="296">
        <v>7700991.4695313368</v>
      </c>
      <c r="Q131" s="160">
        <f t="shared" si="74"/>
        <v>-3784774.4013590794</v>
      </c>
      <c r="R131" s="161">
        <f t="shared" si="75"/>
        <v>-0.32951867937263385</v>
      </c>
      <c r="S131" s="161"/>
      <c r="T131" s="110">
        <v>7643062.9796639178</v>
      </c>
      <c r="U131" s="110">
        <v>8172530.0949083855</v>
      </c>
      <c r="V131" s="160">
        <f t="shared" si="76"/>
        <v>529467.11524446774</v>
      </c>
      <c r="W131" s="161">
        <f t="shared" si="77"/>
        <v>6.9274205466216057E-2</v>
      </c>
      <c r="X131" s="162"/>
      <c r="Y131" s="86">
        <v>33441886.200610325</v>
      </c>
      <c r="Z131" s="86">
        <v>31127226.078172609</v>
      </c>
      <c r="AA131" s="160">
        <f t="shared" si="78"/>
        <v>-2314660.1224377155</v>
      </c>
      <c r="AB131" s="161">
        <f t="shared" si="79"/>
        <v>-6.9214401022495917E-2</v>
      </c>
      <c r="AC131" s="161"/>
      <c r="AD131" s="209">
        <v>-3172399</v>
      </c>
      <c r="AE131" s="209">
        <v>-3172399</v>
      </c>
      <c r="AF131" s="297">
        <f t="shared" si="80"/>
        <v>0</v>
      </c>
      <c r="AG131" s="208">
        <f t="shared" si="81"/>
        <v>0</v>
      </c>
      <c r="AH131" s="161"/>
      <c r="AI131" s="296">
        <f t="shared" si="82"/>
        <v>30269487.200610325</v>
      </c>
      <c r="AJ131" s="296">
        <f t="shared" si="83"/>
        <v>27954827.078172609</v>
      </c>
      <c r="AK131" s="160">
        <f t="shared" si="84"/>
        <v>-2314660.1224377155</v>
      </c>
      <c r="AL131" s="161">
        <f t="shared" si="85"/>
        <v>-7.6468428655476026E-2</v>
      </c>
      <c r="AN131" s="110">
        <f t="shared" si="86"/>
        <v>196.10151463330942</v>
      </c>
      <c r="AO131" s="110">
        <f t="shared" si="87"/>
        <v>208.02302717597726</v>
      </c>
      <c r="AP131" s="160">
        <f t="shared" si="88"/>
        <v>11.921512542667841</v>
      </c>
      <c r="AQ131" s="161">
        <f t="shared" si="89"/>
        <v>6.0792557186311894E-2</v>
      </c>
      <c r="AR131" s="298"/>
      <c r="AS131" s="110">
        <v>157.3651267453611</v>
      </c>
      <c r="AT131" s="110">
        <f t="shared" si="90"/>
        <v>105.02259017185125</v>
      </c>
      <c r="AU131" s="110">
        <f t="shared" si="91"/>
        <v>-52.342536573509847</v>
      </c>
      <c r="AV131" s="185">
        <f t="shared" si="92"/>
        <v>-0.3326183993624422</v>
      </c>
      <c r="AW131" s="298"/>
      <c r="AX131" s="110">
        <v>104.71670657729925</v>
      </c>
      <c r="AY131" s="110">
        <f t="shared" si="93"/>
        <v>111.45321770846189</v>
      </c>
      <c r="AZ131" s="160">
        <f t="shared" si="94"/>
        <v>6.7365111311626436</v>
      </c>
      <c r="BA131" s="161">
        <f t="shared" si="95"/>
        <v>6.4330815505450598E-2</v>
      </c>
      <c r="BB131" s="298"/>
      <c r="BC131" s="110">
        <f t="shared" si="96"/>
        <v>458.18334795596979</v>
      </c>
      <c r="BD131" s="110">
        <f t="shared" si="97"/>
        <v>424.49883505629043</v>
      </c>
      <c r="BE131" s="160">
        <f t="shared" si="98"/>
        <v>-33.684512899679362</v>
      </c>
      <c r="BF131" s="161">
        <f t="shared" si="99"/>
        <v>-7.3517540630735345E-2</v>
      </c>
      <c r="BG131" s="299"/>
      <c r="BH131" s="110">
        <v>-43.464665424453337</v>
      </c>
      <c r="BI131" s="110">
        <v>-43.464665424453337</v>
      </c>
      <c r="BJ131" s="160">
        <f t="shared" si="100"/>
        <v>0</v>
      </c>
      <c r="BK131" s="161">
        <f t="shared" si="101"/>
        <v>0</v>
      </c>
      <c r="BL131" s="161"/>
      <c r="BM131" s="110">
        <f t="shared" si="102"/>
        <v>414.71868253151649</v>
      </c>
      <c r="BN131" s="110">
        <f t="shared" si="103"/>
        <v>381.2351122802325</v>
      </c>
      <c r="BO131" s="273">
        <f t="shared" si="104"/>
        <v>-33.483570251283993</v>
      </c>
      <c r="BP131" s="161">
        <f t="shared" si="105"/>
        <v>-8.073803197602368E-2</v>
      </c>
    </row>
    <row r="132" spans="1:68">
      <c r="A132" s="84">
        <v>407</v>
      </c>
      <c r="B132" s="94">
        <v>1</v>
      </c>
      <c r="C132" s="95">
        <v>34</v>
      </c>
      <c r="D132" s="85" t="s">
        <v>145</v>
      </c>
      <c r="E132" s="87">
        <v>2449</v>
      </c>
      <c r="F132" s="110">
        <v>2429</v>
      </c>
      <c r="G132" s="160">
        <f t="shared" si="70"/>
        <v>-20</v>
      </c>
      <c r="H132" s="161">
        <f t="shared" si="71"/>
        <v>-8.1665986116782364E-3</v>
      </c>
      <c r="I132" s="161"/>
      <c r="J132" s="110">
        <v>1188550.0492798595</v>
      </c>
      <c r="K132" s="110">
        <v>942913.68232372997</v>
      </c>
      <c r="L132" s="160">
        <f t="shared" si="72"/>
        <v>-245636.36695612955</v>
      </c>
      <c r="M132" s="161">
        <f t="shared" si="73"/>
        <v>-0.20666893001683875</v>
      </c>
      <c r="N132" s="161"/>
      <c r="O132" s="110">
        <v>1174492.3242393066</v>
      </c>
      <c r="P132" s="296">
        <v>1162712.5449088535</v>
      </c>
      <c r="Q132" s="160">
        <f t="shared" si="74"/>
        <v>-11779.779330453137</v>
      </c>
      <c r="R132" s="161">
        <f t="shared" si="75"/>
        <v>-1.0029677578423211E-2</v>
      </c>
      <c r="S132" s="161"/>
      <c r="T132" s="110">
        <v>494101.28037713701</v>
      </c>
      <c r="U132" s="110">
        <v>520670.96065790736</v>
      </c>
      <c r="V132" s="160">
        <f t="shared" si="76"/>
        <v>26569.68028077035</v>
      </c>
      <c r="W132" s="161">
        <f t="shared" si="77"/>
        <v>5.3773753147310761E-2</v>
      </c>
      <c r="X132" s="162"/>
      <c r="Y132" s="86">
        <v>2857143.6538963034</v>
      </c>
      <c r="Z132" s="86">
        <v>2626297.1878904905</v>
      </c>
      <c r="AA132" s="160">
        <f t="shared" si="78"/>
        <v>-230846.46600581286</v>
      </c>
      <c r="AB132" s="161">
        <f t="shared" si="79"/>
        <v>-8.0796240570895406E-2</v>
      </c>
      <c r="AC132" s="161"/>
      <c r="AD132" s="209">
        <v>-582751</v>
      </c>
      <c r="AE132" s="209">
        <v>-582751</v>
      </c>
      <c r="AF132" s="297">
        <f t="shared" si="80"/>
        <v>0</v>
      </c>
      <c r="AG132" s="208">
        <f t="shared" si="81"/>
        <v>0</v>
      </c>
      <c r="AH132" s="161"/>
      <c r="AI132" s="296">
        <f t="shared" si="82"/>
        <v>2274392.6538963034</v>
      </c>
      <c r="AJ132" s="296">
        <f t="shared" si="83"/>
        <v>2043546.1878904905</v>
      </c>
      <c r="AK132" s="160">
        <f t="shared" si="84"/>
        <v>-230846.46600581286</v>
      </c>
      <c r="AL132" s="161">
        <f t="shared" si="85"/>
        <v>-0.10149807053339958</v>
      </c>
      <c r="AN132" s="110">
        <f t="shared" si="86"/>
        <v>485.32055911794998</v>
      </c>
      <c r="AO132" s="110">
        <f t="shared" si="87"/>
        <v>388.19007094431038</v>
      </c>
      <c r="AP132" s="160">
        <f t="shared" si="88"/>
        <v>-97.130488173639606</v>
      </c>
      <c r="AQ132" s="161">
        <f t="shared" si="89"/>
        <v>-0.20013676805732328</v>
      </c>
      <c r="AR132" s="298"/>
      <c r="AS132" s="110">
        <v>479.58036922797328</v>
      </c>
      <c r="AT132" s="110">
        <f t="shared" si="90"/>
        <v>478.67951622431184</v>
      </c>
      <c r="AU132" s="110">
        <f t="shared" si="91"/>
        <v>-0.90085300366143883</v>
      </c>
      <c r="AV132" s="185">
        <f t="shared" si="92"/>
        <v>-1.8784192628894063E-3</v>
      </c>
      <c r="AW132" s="298"/>
      <c r="AX132" s="110">
        <v>201.7563415178183</v>
      </c>
      <c r="AY132" s="110">
        <f t="shared" si="93"/>
        <v>214.35609743018006</v>
      </c>
      <c r="AZ132" s="160">
        <f t="shared" si="94"/>
        <v>12.599755912361758</v>
      </c>
      <c r="BA132" s="161">
        <f t="shared" si="95"/>
        <v>6.2450358772237147E-2</v>
      </c>
      <c r="BB132" s="298"/>
      <c r="BC132" s="110">
        <f t="shared" si="96"/>
        <v>1166.6572698637417</v>
      </c>
      <c r="BD132" s="110">
        <f t="shared" si="97"/>
        <v>1081.2256845988022</v>
      </c>
      <c r="BE132" s="160">
        <f t="shared" si="98"/>
        <v>-85.431585264939486</v>
      </c>
      <c r="BF132" s="161">
        <f t="shared" si="99"/>
        <v>-7.3227662889305406E-2</v>
      </c>
      <c r="BG132" s="299"/>
      <c r="BH132" s="110">
        <v>-237.95467537770517</v>
      </c>
      <c r="BI132" s="110">
        <v>-237.95467537770517</v>
      </c>
      <c r="BJ132" s="160">
        <f t="shared" si="100"/>
        <v>0</v>
      </c>
      <c r="BK132" s="161">
        <f t="shared" si="101"/>
        <v>0</v>
      </c>
      <c r="BL132" s="161"/>
      <c r="BM132" s="110">
        <f t="shared" si="102"/>
        <v>928.70259448603645</v>
      </c>
      <c r="BN132" s="110">
        <f t="shared" si="103"/>
        <v>841.31172823815996</v>
      </c>
      <c r="BO132" s="273">
        <f t="shared" si="104"/>
        <v>-87.390866247876488</v>
      </c>
      <c r="BP132" s="161">
        <f t="shared" si="105"/>
        <v>-9.4099948429928137E-2</v>
      </c>
    </row>
    <row r="133" spans="1:68">
      <c r="A133" s="84">
        <v>408</v>
      </c>
      <c r="B133" s="94">
        <v>14</v>
      </c>
      <c r="C133" s="94">
        <v>14</v>
      </c>
      <c r="D133" s="85" t="s">
        <v>146</v>
      </c>
      <c r="E133" s="87">
        <v>14024</v>
      </c>
      <c r="F133" s="110">
        <v>14028</v>
      </c>
      <c r="G133" s="160">
        <f t="shared" si="70"/>
        <v>4</v>
      </c>
      <c r="H133" s="161">
        <f t="shared" si="71"/>
        <v>2.8522532800912719E-4</v>
      </c>
      <c r="I133" s="161"/>
      <c r="J133" s="110">
        <v>6906496.2285785433</v>
      </c>
      <c r="K133" s="110">
        <v>6830112.3487062864</v>
      </c>
      <c r="L133" s="160">
        <f t="shared" si="72"/>
        <v>-76383.87987225689</v>
      </c>
      <c r="M133" s="161">
        <f t="shared" si="73"/>
        <v>-1.105971499067593E-2</v>
      </c>
      <c r="N133" s="161"/>
      <c r="O133" s="110">
        <v>5804059.4497482637</v>
      </c>
      <c r="P133" s="296">
        <v>6076091.0557015128</v>
      </c>
      <c r="Q133" s="160">
        <f t="shared" si="74"/>
        <v>272031.60595324915</v>
      </c>
      <c r="R133" s="161">
        <f t="shared" si="75"/>
        <v>4.6869197035024825E-2</v>
      </c>
      <c r="S133" s="161"/>
      <c r="T133" s="110">
        <v>1473353.5859100511</v>
      </c>
      <c r="U133" s="110">
        <v>1584143.2264805031</v>
      </c>
      <c r="V133" s="160">
        <f t="shared" si="76"/>
        <v>110789.64057045197</v>
      </c>
      <c r="W133" s="161">
        <f t="shared" si="77"/>
        <v>7.5195554977402226E-2</v>
      </c>
      <c r="X133" s="162"/>
      <c r="Y133" s="86">
        <v>14183909.264236858</v>
      </c>
      <c r="Z133" s="86">
        <v>14490346.630888302</v>
      </c>
      <c r="AA133" s="160">
        <f t="shared" si="78"/>
        <v>306437.36665144376</v>
      </c>
      <c r="AB133" s="161">
        <f t="shared" si="79"/>
        <v>2.1604577478797848E-2</v>
      </c>
      <c r="AC133" s="161"/>
      <c r="AD133" s="209">
        <v>318734</v>
      </c>
      <c r="AE133" s="209">
        <v>318734</v>
      </c>
      <c r="AF133" s="297">
        <f t="shared" si="80"/>
        <v>0</v>
      </c>
      <c r="AG133" s="208">
        <f t="shared" si="81"/>
        <v>0</v>
      </c>
      <c r="AH133" s="161"/>
      <c r="AI133" s="296">
        <f t="shared" si="82"/>
        <v>14502643.264236858</v>
      </c>
      <c r="AJ133" s="296">
        <f t="shared" si="83"/>
        <v>14809080.630888302</v>
      </c>
      <c r="AK133" s="160">
        <f t="shared" si="84"/>
        <v>306437.36665144376</v>
      </c>
      <c r="AL133" s="161">
        <f t="shared" si="85"/>
        <v>2.1129759662992631E-2</v>
      </c>
      <c r="AN133" s="110">
        <f t="shared" si="86"/>
        <v>492.47691304752874</v>
      </c>
      <c r="AO133" s="110">
        <f t="shared" si="87"/>
        <v>486.89138499474524</v>
      </c>
      <c r="AP133" s="160">
        <f t="shared" si="88"/>
        <v>-5.5855280527835021</v>
      </c>
      <c r="AQ133" s="161">
        <f t="shared" si="89"/>
        <v>-1.13417053770487E-2</v>
      </c>
      <c r="AR133" s="298"/>
      <c r="AS133" s="110">
        <v>413.8661900847307</v>
      </c>
      <c r="AT133" s="110">
        <f t="shared" si="90"/>
        <v>433.14022353161624</v>
      </c>
      <c r="AU133" s="110">
        <f t="shared" si="91"/>
        <v>19.274033446885539</v>
      </c>
      <c r="AV133" s="185">
        <f t="shared" si="92"/>
        <v>4.6570688567093566E-2</v>
      </c>
      <c r="AW133" s="298"/>
      <c r="AX133" s="110">
        <v>105.05943995365453</v>
      </c>
      <c r="AY133" s="110">
        <f t="shared" si="93"/>
        <v>112.92723313947128</v>
      </c>
      <c r="AZ133" s="160">
        <f t="shared" si="94"/>
        <v>7.8677931858167511</v>
      </c>
      <c r="BA133" s="161">
        <f t="shared" si="95"/>
        <v>7.4888969418526463E-2</v>
      </c>
      <c r="BB133" s="298"/>
      <c r="BC133" s="110">
        <f t="shared" si="96"/>
        <v>1011.402543085914</v>
      </c>
      <c r="BD133" s="110">
        <f t="shared" si="97"/>
        <v>1032.9588416658328</v>
      </c>
      <c r="BE133" s="160">
        <f t="shared" si="98"/>
        <v>21.556298579918803</v>
      </c>
      <c r="BF133" s="161">
        <f t="shared" si="99"/>
        <v>2.131327306548773E-2</v>
      </c>
      <c r="BG133" s="299"/>
      <c r="BH133" s="110">
        <v>22.727752424415289</v>
      </c>
      <c r="BI133" s="110">
        <v>22.727752424415289</v>
      </c>
      <c r="BJ133" s="160">
        <f t="shared" si="100"/>
        <v>0</v>
      </c>
      <c r="BK133" s="161">
        <f t="shared" si="101"/>
        <v>0</v>
      </c>
      <c r="BL133" s="161"/>
      <c r="BM133" s="110">
        <f t="shared" si="102"/>
        <v>1034.1302955103292</v>
      </c>
      <c r="BN133" s="110">
        <f t="shared" si="103"/>
        <v>1055.6801134080627</v>
      </c>
      <c r="BO133" s="273">
        <f t="shared" si="104"/>
        <v>21.549817897733419</v>
      </c>
      <c r="BP133" s="161">
        <f t="shared" si="105"/>
        <v>2.0838590641132776E-2</v>
      </c>
    </row>
    <row r="134" spans="1:68">
      <c r="A134" s="84">
        <v>410</v>
      </c>
      <c r="B134" s="94">
        <v>13</v>
      </c>
      <c r="C134" s="94">
        <v>13</v>
      </c>
      <c r="D134" s="85" t="s">
        <v>147</v>
      </c>
      <c r="E134" s="87">
        <v>18762</v>
      </c>
      <c r="F134" s="110">
        <v>18878</v>
      </c>
      <c r="G134" s="160">
        <f t="shared" si="70"/>
        <v>116</v>
      </c>
      <c r="H134" s="161">
        <f t="shared" si="71"/>
        <v>6.1827097324379061E-3</v>
      </c>
      <c r="I134" s="161"/>
      <c r="J134" s="110">
        <v>9930618.5479412787</v>
      </c>
      <c r="K134" s="110">
        <v>10591548.702684768</v>
      </c>
      <c r="L134" s="160">
        <f t="shared" si="72"/>
        <v>660930.15474348888</v>
      </c>
      <c r="M134" s="161">
        <f t="shared" si="73"/>
        <v>6.6554782217519232E-2</v>
      </c>
      <c r="N134" s="161"/>
      <c r="O134" s="110">
        <v>7921880.4558203872</v>
      </c>
      <c r="P134" s="296">
        <v>8092066.0672314754</v>
      </c>
      <c r="Q134" s="160">
        <f t="shared" si="74"/>
        <v>170185.61141108815</v>
      </c>
      <c r="R134" s="161">
        <f t="shared" si="75"/>
        <v>2.1482981516850443E-2</v>
      </c>
      <c r="S134" s="161"/>
      <c r="T134" s="110">
        <v>933410.69413152803</v>
      </c>
      <c r="U134" s="110">
        <v>1040141.385407883</v>
      </c>
      <c r="V134" s="160">
        <f t="shared" si="76"/>
        <v>106730.69127635495</v>
      </c>
      <c r="W134" s="161">
        <f t="shared" si="77"/>
        <v>0.11434483443074352</v>
      </c>
      <c r="X134" s="162"/>
      <c r="Y134" s="86">
        <v>18785909.697893191</v>
      </c>
      <c r="Z134" s="86">
        <v>19723756.155324128</v>
      </c>
      <c r="AA134" s="160">
        <f t="shared" si="78"/>
        <v>937846.4574309364</v>
      </c>
      <c r="AB134" s="161">
        <f t="shared" si="79"/>
        <v>4.992286626056306E-2</v>
      </c>
      <c r="AC134" s="161"/>
      <c r="AD134" s="209">
        <v>-661952</v>
      </c>
      <c r="AE134" s="209">
        <v>-661952</v>
      </c>
      <c r="AF134" s="297">
        <f t="shared" si="80"/>
        <v>0</v>
      </c>
      <c r="AG134" s="208">
        <f t="shared" si="81"/>
        <v>0</v>
      </c>
      <c r="AH134" s="161"/>
      <c r="AI134" s="296">
        <f t="shared" si="82"/>
        <v>18123957.697893191</v>
      </c>
      <c r="AJ134" s="296">
        <f t="shared" si="83"/>
        <v>19061804.155324128</v>
      </c>
      <c r="AK134" s="160">
        <f t="shared" si="84"/>
        <v>937846.4574309364</v>
      </c>
      <c r="AL134" s="161">
        <f t="shared" si="85"/>
        <v>5.17462285591163E-2</v>
      </c>
      <c r="AN134" s="110">
        <f t="shared" si="86"/>
        <v>529.29424090935288</v>
      </c>
      <c r="AO134" s="110">
        <f t="shared" si="87"/>
        <v>561.05247921839009</v>
      </c>
      <c r="AP134" s="160">
        <f t="shared" si="88"/>
        <v>31.75823830903721</v>
      </c>
      <c r="AQ134" s="161">
        <f t="shared" si="89"/>
        <v>6.0001103081104824E-2</v>
      </c>
      <c r="AR134" s="298"/>
      <c r="AS134" s="110">
        <v>422.23006373629607</v>
      </c>
      <c r="AT134" s="110">
        <f t="shared" si="90"/>
        <v>428.65060214172451</v>
      </c>
      <c r="AU134" s="110">
        <f t="shared" si="91"/>
        <v>6.4205384054284309</v>
      </c>
      <c r="AV134" s="185">
        <f t="shared" si="92"/>
        <v>1.5206255917954672E-2</v>
      </c>
      <c r="AW134" s="298"/>
      <c r="AX134" s="110">
        <v>49.750063646281205</v>
      </c>
      <c r="AY134" s="110">
        <f t="shared" si="93"/>
        <v>55.098071056673533</v>
      </c>
      <c r="AZ134" s="160">
        <f t="shared" si="94"/>
        <v>5.3480074103923272</v>
      </c>
      <c r="BA134" s="161">
        <f t="shared" si="95"/>
        <v>0.10749749886585498</v>
      </c>
      <c r="BB134" s="298"/>
      <c r="BC134" s="110">
        <f t="shared" si="96"/>
        <v>1001.27436829193</v>
      </c>
      <c r="BD134" s="110">
        <f t="shared" si="97"/>
        <v>1044.8011524167882</v>
      </c>
      <c r="BE134" s="160">
        <f t="shared" si="98"/>
        <v>43.526784124858182</v>
      </c>
      <c r="BF134" s="161">
        <f t="shared" si="99"/>
        <v>4.3471385569482171E-2</v>
      </c>
      <c r="BG134" s="299"/>
      <c r="BH134" s="110">
        <v>-35.281526489713251</v>
      </c>
      <c r="BI134" s="110">
        <v>-35.281526489713251</v>
      </c>
      <c r="BJ134" s="160">
        <f t="shared" si="100"/>
        <v>0</v>
      </c>
      <c r="BK134" s="161">
        <f t="shared" si="101"/>
        <v>0</v>
      </c>
      <c r="BL134" s="161"/>
      <c r="BM134" s="110">
        <f t="shared" si="102"/>
        <v>965.99284180221673</v>
      </c>
      <c r="BN134" s="110">
        <f t="shared" si="103"/>
        <v>1009.7364209833736</v>
      </c>
      <c r="BO134" s="273">
        <f t="shared" si="104"/>
        <v>43.743579181156861</v>
      </c>
      <c r="BP134" s="161">
        <f t="shared" si="105"/>
        <v>4.5283543819585763E-2</v>
      </c>
    </row>
    <row r="135" spans="1:68">
      <c r="A135" s="84">
        <v>416</v>
      </c>
      <c r="B135" s="94">
        <v>9</v>
      </c>
      <c r="C135" s="94">
        <v>9</v>
      </c>
      <c r="D135" s="85" t="s">
        <v>148</v>
      </c>
      <c r="E135" s="87">
        <v>2862</v>
      </c>
      <c r="F135" s="110">
        <v>2849</v>
      </c>
      <c r="G135" s="160">
        <f t="shared" si="70"/>
        <v>-13</v>
      </c>
      <c r="H135" s="161">
        <f t="shared" si="71"/>
        <v>-4.5422781271837872E-3</v>
      </c>
      <c r="I135" s="161"/>
      <c r="J135" s="110">
        <v>519691.83599004708</v>
      </c>
      <c r="K135" s="110">
        <v>596557.24799000076</v>
      </c>
      <c r="L135" s="160">
        <f t="shared" si="72"/>
        <v>76865.411999953678</v>
      </c>
      <c r="M135" s="161">
        <f t="shared" si="73"/>
        <v>0.14790575236480291</v>
      </c>
      <c r="N135" s="161"/>
      <c r="O135" s="110">
        <v>1317159.1815431039</v>
      </c>
      <c r="P135" s="296">
        <v>1307759.272133885</v>
      </c>
      <c r="Q135" s="160">
        <f t="shared" si="74"/>
        <v>-9399.9094092189334</v>
      </c>
      <c r="R135" s="161">
        <f t="shared" si="75"/>
        <v>-7.1365022094038548E-3</v>
      </c>
      <c r="S135" s="161"/>
      <c r="T135" s="110">
        <v>252732.46448026979</v>
      </c>
      <c r="U135" s="110">
        <v>275909.06848837208</v>
      </c>
      <c r="V135" s="160">
        <f t="shared" si="76"/>
        <v>23176.604008102295</v>
      </c>
      <c r="W135" s="161">
        <f t="shared" si="77"/>
        <v>9.1704103213505583E-2</v>
      </c>
      <c r="X135" s="162"/>
      <c r="Y135" s="86">
        <v>2089583.4820134207</v>
      </c>
      <c r="Z135" s="86">
        <v>2180225.588612258</v>
      </c>
      <c r="AA135" s="160">
        <f t="shared" si="78"/>
        <v>90642.106598837301</v>
      </c>
      <c r="AB135" s="161">
        <f t="shared" si="79"/>
        <v>4.337807385015266E-2</v>
      </c>
      <c r="AC135" s="161"/>
      <c r="AD135" s="209">
        <v>-633501</v>
      </c>
      <c r="AE135" s="209">
        <v>-633501</v>
      </c>
      <c r="AF135" s="297">
        <f t="shared" si="80"/>
        <v>0</v>
      </c>
      <c r="AG135" s="208">
        <f t="shared" si="81"/>
        <v>0</v>
      </c>
      <c r="AH135" s="161"/>
      <c r="AI135" s="296">
        <f t="shared" si="82"/>
        <v>1456082.4820134207</v>
      </c>
      <c r="AJ135" s="296">
        <f t="shared" si="83"/>
        <v>1546724.588612258</v>
      </c>
      <c r="AK135" s="160">
        <f t="shared" si="84"/>
        <v>90642.106598837301</v>
      </c>
      <c r="AL135" s="161">
        <f t="shared" si="85"/>
        <v>6.2250667608816035E-2</v>
      </c>
      <c r="AN135" s="110">
        <f t="shared" si="86"/>
        <v>181.58345073027502</v>
      </c>
      <c r="AO135" s="110">
        <f t="shared" si="87"/>
        <v>209.39180343629371</v>
      </c>
      <c r="AP135" s="160">
        <f t="shared" si="88"/>
        <v>27.808352706018695</v>
      </c>
      <c r="AQ135" s="161">
        <f t="shared" si="89"/>
        <v>0.15314365155074272</v>
      </c>
      <c r="AR135" s="298"/>
      <c r="AS135" s="110">
        <v>460.22333387250308</v>
      </c>
      <c r="AT135" s="110">
        <f t="shared" si="90"/>
        <v>459.02396354295718</v>
      </c>
      <c r="AU135" s="110">
        <f t="shared" si="91"/>
        <v>-1.1993703295458999</v>
      </c>
      <c r="AV135" s="185">
        <f t="shared" si="92"/>
        <v>-2.6060615385445989E-3</v>
      </c>
      <c r="AW135" s="298"/>
      <c r="AX135" s="110">
        <v>88.30624195676792</v>
      </c>
      <c r="AY135" s="110">
        <f t="shared" si="93"/>
        <v>96.844179883598486</v>
      </c>
      <c r="AZ135" s="160">
        <f t="shared" si="94"/>
        <v>8.5379379268305655</v>
      </c>
      <c r="BA135" s="161">
        <f t="shared" si="95"/>
        <v>9.6685554017919631E-2</v>
      </c>
      <c r="BB135" s="298"/>
      <c r="BC135" s="110">
        <f t="shared" si="96"/>
        <v>730.11302655954603</v>
      </c>
      <c r="BD135" s="110">
        <f t="shared" si="97"/>
        <v>765.25994686284946</v>
      </c>
      <c r="BE135" s="160">
        <f t="shared" si="98"/>
        <v>35.146920303303432</v>
      </c>
      <c r="BF135" s="161">
        <f t="shared" si="99"/>
        <v>4.8139012762069854E-2</v>
      </c>
      <c r="BG135" s="299"/>
      <c r="BH135" s="110">
        <v>-221.34905660377359</v>
      </c>
      <c r="BI135" s="110">
        <v>-221.34905660377359</v>
      </c>
      <c r="BJ135" s="160">
        <f t="shared" si="100"/>
        <v>0</v>
      </c>
      <c r="BK135" s="161">
        <f t="shared" si="101"/>
        <v>0</v>
      </c>
      <c r="BL135" s="161"/>
      <c r="BM135" s="110">
        <f t="shared" si="102"/>
        <v>508.76396995577244</v>
      </c>
      <c r="BN135" s="110">
        <f t="shared" si="103"/>
        <v>542.9008735037761</v>
      </c>
      <c r="BO135" s="273">
        <f t="shared" si="104"/>
        <v>34.136903548003659</v>
      </c>
      <c r="BP135" s="161">
        <f t="shared" si="105"/>
        <v>6.7097722252169756E-2</v>
      </c>
    </row>
    <row r="136" spans="1:68">
      <c r="A136" s="84">
        <v>418</v>
      </c>
      <c r="B136" s="94">
        <v>6</v>
      </c>
      <c r="C136" s="94">
        <v>6</v>
      </c>
      <c r="D136" s="85" t="s">
        <v>149</v>
      </c>
      <c r="E136" s="87">
        <v>24711</v>
      </c>
      <c r="F136" s="110">
        <v>24854</v>
      </c>
      <c r="G136" s="160">
        <f t="shared" si="70"/>
        <v>143</v>
      </c>
      <c r="H136" s="161">
        <f t="shared" si="71"/>
        <v>5.7868965238153051E-3</v>
      </c>
      <c r="I136" s="161"/>
      <c r="J136" s="110">
        <v>19276977.52531926</v>
      </c>
      <c r="K136" s="110">
        <v>19473961.408031214</v>
      </c>
      <c r="L136" s="160">
        <f t="shared" si="72"/>
        <v>196983.88271195441</v>
      </c>
      <c r="M136" s="161">
        <f t="shared" si="73"/>
        <v>1.0218608308964764E-2</v>
      </c>
      <c r="N136" s="161"/>
      <c r="O136" s="110">
        <v>1415558.459329701</v>
      </c>
      <c r="P136" s="296">
        <v>1712086.2251924837</v>
      </c>
      <c r="Q136" s="160">
        <f t="shared" si="74"/>
        <v>296527.76586278272</v>
      </c>
      <c r="R136" s="161">
        <f t="shared" si="75"/>
        <v>0.20947758385280346</v>
      </c>
      <c r="S136" s="161"/>
      <c r="T136" s="110">
        <v>1036794.564206596</v>
      </c>
      <c r="U136" s="110">
        <v>1099700.4469043636</v>
      </c>
      <c r="V136" s="160">
        <f t="shared" si="76"/>
        <v>62905.882697767578</v>
      </c>
      <c r="W136" s="161">
        <f t="shared" si="77"/>
        <v>6.0673430271990403E-2</v>
      </c>
      <c r="X136" s="162"/>
      <c r="Y136" s="86">
        <v>21729330.548855558</v>
      </c>
      <c r="Z136" s="86">
        <v>22285748.080128063</v>
      </c>
      <c r="AA136" s="160">
        <f t="shared" si="78"/>
        <v>556417.53127250448</v>
      </c>
      <c r="AB136" s="161">
        <f t="shared" si="79"/>
        <v>2.5606749826989489E-2</v>
      </c>
      <c r="AC136" s="161"/>
      <c r="AD136" s="209">
        <v>-2454480</v>
      </c>
      <c r="AE136" s="209">
        <v>-2454480</v>
      </c>
      <c r="AF136" s="297">
        <f t="shared" si="80"/>
        <v>0</v>
      </c>
      <c r="AG136" s="208">
        <f t="shared" si="81"/>
        <v>0</v>
      </c>
      <c r="AH136" s="161"/>
      <c r="AI136" s="296">
        <f t="shared" si="82"/>
        <v>19274850.548855558</v>
      </c>
      <c r="AJ136" s="296">
        <f t="shared" si="83"/>
        <v>19831268.080128063</v>
      </c>
      <c r="AK136" s="160">
        <f t="shared" si="84"/>
        <v>556417.53127250448</v>
      </c>
      <c r="AL136" s="161">
        <f t="shared" si="85"/>
        <v>2.8867540625654383E-2</v>
      </c>
      <c r="AN136" s="110">
        <f t="shared" si="86"/>
        <v>780.09702259395647</v>
      </c>
      <c r="AO136" s="110">
        <f t="shared" si="87"/>
        <v>783.53429661347127</v>
      </c>
      <c r="AP136" s="160">
        <f t="shared" si="88"/>
        <v>3.4372740195148026</v>
      </c>
      <c r="AQ136" s="161">
        <f t="shared" si="89"/>
        <v>4.4062134836578108E-3</v>
      </c>
      <c r="AR136" s="298"/>
      <c r="AS136" s="110">
        <v>57.28454774512165</v>
      </c>
      <c r="AT136" s="110">
        <f t="shared" si="90"/>
        <v>68.885741739457785</v>
      </c>
      <c r="AU136" s="110">
        <f t="shared" si="91"/>
        <v>11.601193994336136</v>
      </c>
      <c r="AV136" s="185">
        <f t="shared" si="92"/>
        <v>0.20251873238056756</v>
      </c>
      <c r="AW136" s="298"/>
      <c r="AX136" s="110">
        <v>41.956803213410872</v>
      </c>
      <c r="AY136" s="110">
        <f t="shared" si="93"/>
        <v>44.246416951169373</v>
      </c>
      <c r="AZ136" s="160">
        <f t="shared" si="94"/>
        <v>2.2896137377585006</v>
      </c>
      <c r="BA136" s="161">
        <f t="shared" si="95"/>
        <v>5.4570738531067579E-2</v>
      </c>
      <c r="BB136" s="298"/>
      <c r="BC136" s="110">
        <f t="shared" si="96"/>
        <v>879.33837355248909</v>
      </c>
      <c r="BD136" s="110">
        <f t="shared" si="97"/>
        <v>896.66645530409846</v>
      </c>
      <c r="BE136" s="160">
        <f t="shared" si="98"/>
        <v>17.328081751609375</v>
      </c>
      <c r="BF136" s="161">
        <f t="shared" si="99"/>
        <v>1.970581777479433E-2</v>
      </c>
      <c r="BG136" s="299"/>
      <c r="BH136" s="110">
        <v>-99.327425033385936</v>
      </c>
      <c r="BI136" s="110">
        <v>-99.327425033385936</v>
      </c>
      <c r="BJ136" s="160">
        <f t="shared" si="100"/>
        <v>0</v>
      </c>
      <c r="BK136" s="161">
        <f t="shared" si="101"/>
        <v>0</v>
      </c>
      <c r="BL136" s="161"/>
      <c r="BM136" s="110">
        <f t="shared" si="102"/>
        <v>780.01094851910318</v>
      </c>
      <c r="BN136" s="110">
        <f t="shared" si="103"/>
        <v>797.9105206456934</v>
      </c>
      <c r="BO136" s="273">
        <f t="shared" si="104"/>
        <v>17.899572126590215</v>
      </c>
      <c r="BP136" s="161">
        <f t="shared" si="105"/>
        <v>2.2947847284161344E-2</v>
      </c>
    </row>
    <row r="137" spans="1:68">
      <c r="A137" s="84">
        <v>420</v>
      </c>
      <c r="B137" s="94">
        <v>11</v>
      </c>
      <c r="C137" s="94">
        <v>11</v>
      </c>
      <c r="D137" s="85" t="s">
        <v>150</v>
      </c>
      <c r="E137" s="87">
        <v>9049</v>
      </c>
      <c r="F137" s="110">
        <v>8971</v>
      </c>
      <c r="G137" s="160">
        <f t="shared" si="70"/>
        <v>-78</v>
      </c>
      <c r="H137" s="161">
        <f t="shared" si="71"/>
        <v>-8.6197369875124323E-3</v>
      </c>
      <c r="I137" s="161"/>
      <c r="J137" s="110">
        <v>2390583.6962625473</v>
      </c>
      <c r="K137" s="110">
        <v>2233518.6715433607</v>
      </c>
      <c r="L137" s="160">
        <f t="shared" si="72"/>
        <v>-157065.02471918659</v>
      </c>
      <c r="M137" s="161">
        <f t="shared" si="73"/>
        <v>-6.5701537647371633E-2</v>
      </c>
      <c r="N137" s="161"/>
      <c r="O137" s="110">
        <v>2697324.9076894466</v>
      </c>
      <c r="P137" s="296">
        <v>2785720.769623511</v>
      </c>
      <c r="Q137" s="160">
        <f t="shared" si="74"/>
        <v>88395.861934064422</v>
      </c>
      <c r="R137" s="161">
        <f t="shared" si="75"/>
        <v>3.2771677480183552E-2</v>
      </c>
      <c r="S137" s="161"/>
      <c r="T137" s="110">
        <v>1018984.7709108035</v>
      </c>
      <c r="U137" s="110">
        <v>1095760.7942767572</v>
      </c>
      <c r="V137" s="160">
        <f t="shared" si="76"/>
        <v>76776.023365953704</v>
      </c>
      <c r="W137" s="161">
        <f t="shared" si="77"/>
        <v>7.534560432863846E-2</v>
      </c>
      <c r="X137" s="162"/>
      <c r="Y137" s="86">
        <v>6106893.3748627976</v>
      </c>
      <c r="Z137" s="86">
        <v>6115000.2354436293</v>
      </c>
      <c r="AA137" s="160">
        <f t="shared" si="78"/>
        <v>8106.8605808317661</v>
      </c>
      <c r="AB137" s="161">
        <f t="shared" si="79"/>
        <v>1.3274933887336621E-3</v>
      </c>
      <c r="AC137" s="161"/>
      <c r="AD137" s="209">
        <v>-1118102</v>
      </c>
      <c r="AE137" s="209">
        <v>-1118102</v>
      </c>
      <c r="AF137" s="297">
        <f t="shared" si="80"/>
        <v>0</v>
      </c>
      <c r="AG137" s="208">
        <f t="shared" si="81"/>
        <v>0</v>
      </c>
      <c r="AH137" s="161"/>
      <c r="AI137" s="296">
        <f t="shared" si="82"/>
        <v>4988791.3748627976</v>
      </c>
      <c r="AJ137" s="296">
        <f t="shared" si="83"/>
        <v>4996898.2354436293</v>
      </c>
      <c r="AK137" s="160">
        <f t="shared" si="84"/>
        <v>8106.8605808317661</v>
      </c>
      <c r="AL137" s="161">
        <f t="shared" si="85"/>
        <v>1.6250149528561359E-3</v>
      </c>
      <c r="AN137" s="110">
        <f t="shared" si="86"/>
        <v>264.18208600536491</v>
      </c>
      <c r="AO137" s="110">
        <f t="shared" si="87"/>
        <v>248.97098111061874</v>
      </c>
      <c r="AP137" s="160">
        <f t="shared" si="88"/>
        <v>-15.211104894746171</v>
      </c>
      <c r="AQ137" s="161">
        <f t="shared" si="89"/>
        <v>-5.757810881407481E-2</v>
      </c>
      <c r="AR137" s="298"/>
      <c r="AS137" s="110">
        <v>298.07988813011895</v>
      </c>
      <c r="AT137" s="110">
        <f t="shared" si="90"/>
        <v>310.52511087097434</v>
      </c>
      <c r="AU137" s="110">
        <f t="shared" si="91"/>
        <v>12.445222740855399</v>
      </c>
      <c r="AV137" s="185">
        <f t="shared" si="92"/>
        <v>4.1751299689909857E-2</v>
      </c>
      <c r="AW137" s="298"/>
      <c r="AX137" s="110">
        <v>112.60744512220172</v>
      </c>
      <c r="AY137" s="110">
        <f t="shared" si="93"/>
        <v>122.14477697879357</v>
      </c>
      <c r="AZ137" s="160">
        <f t="shared" si="94"/>
        <v>9.5373318565918481</v>
      </c>
      <c r="BA137" s="161">
        <f t="shared" si="95"/>
        <v>8.4695393330715615E-2</v>
      </c>
      <c r="BB137" s="298"/>
      <c r="BC137" s="110">
        <f t="shared" si="96"/>
        <v>674.86941925768565</v>
      </c>
      <c r="BD137" s="110">
        <f t="shared" si="97"/>
        <v>681.64086896038668</v>
      </c>
      <c r="BE137" s="160">
        <f t="shared" si="98"/>
        <v>6.7714497027010339</v>
      </c>
      <c r="BF137" s="161">
        <f t="shared" si="99"/>
        <v>1.0033718389772657E-2</v>
      </c>
      <c r="BG137" s="299"/>
      <c r="BH137" s="110">
        <v>-123.5608354514311</v>
      </c>
      <c r="BI137" s="110">
        <v>-123.5608354514311</v>
      </c>
      <c r="BJ137" s="160">
        <f t="shared" si="100"/>
        <v>0</v>
      </c>
      <c r="BK137" s="161">
        <f t="shared" si="101"/>
        <v>0</v>
      </c>
      <c r="BL137" s="161"/>
      <c r="BM137" s="110">
        <f t="shared" si="102"/>
        <v>551.30858380625455</v>
      </c>
      <c r="BN137" s="110">
        <f t="shared" si="103"/>
        <v>557.00571122992187</v>
      </c>
      <c r="BO137" s="273">
        <f t="shared" si="104"/>
        <v>5.6971274236673253</v>
      </c>
      <c r="BP137" s="161">
        <f t="shared" si="105"/>
        <v>1.033382680954131E-2</v>
      </c>
    </row>
    <row r="138" spans="1:68">
      <c r="A138" s="84">
        <v>421</v>
      </c>
      <c r="B138" s="94">
        <v>16</v>
      </c>
      <c r="C138" s="94">
        <v>16</v>
      </c>
      <c r="D138" s="85" t="s">
        <v>151</v>
      </c>
      <c r="E138" s="87">
        <v>682</v>
      </c>
      <c r="F138" s="110">
        <v>665</v>
      </c>
      <c r="G138" s="160">
        <f t="shared" si="70"/>
        <v>-17</v>
      </c>
      <c r="H138" s="161">
        <f t="shared" si="71"/>
        <v>-2.4926686217008796E-2</v>
      </c>
      <c r="I138" s="161"/>
      <c r="J138" s="110">
        <v>1235413.7122180997</v>
      </c>
      <c r="K138" s="110">
        <v>1115609.2443951608</v>
      </c>
      <c r="L138" s="160">
        <f t="shared" si="72"/>
        <v>-119804.46782293892</v>
      </c>
      <c r="M138" s="161">
        <f t="shared" si="73"/>
        <v>-9.6975180571566025E-2</v>
      </c>
      <c r="N138" s="161"/>
      <c r="O138" s="110">
        <v>167526.14049285828</v>
      </c>
      <c r="P138" s="296">
        <v>73922.321673590704</v>
      </c>
      <c r="Q138" s="160">
        <f t="shared" si="74"/>
        <v>-93603.818819267573</v>
      </c>
      <c r="R138" s="161">
        <f t="shared" si="75"/>
        <v>-0.55874157038350647</v>
      </c>
      <c r="S138" s="161"/>
      <c r="T138" s="110">
        <v>136562.09001982777</v>
      </c>
      <c r="U138" s="110">
        <v>144222.69142189345</v>
      </c>
      <c r="V138" s="160">
        <f t="shared" si="76"/>
        <v>7660.6014020656876</v>
      </c>
      <c r="W138" s="161">
        <f t="shared" si="77"/>
        <v>5.6096105448835962E-2</v>
      </c>
      <c r="X138" s="162"/>
      <c r="Y138" s="86">
        <v>1539501.9427307858</v>
      </c>
      <c r="Z138" s="86">
        <v>1333754.2574906449</v>
      </c>
      <c r="AA138" s="160">
        <f t="shared" si="78"/>
        <v>-205747.68524014088</v>
      </c>
      <c r="AB138" s="161">
        <f t="shared" si="79"/>
        <v>-0.13364561585104812</v>
      </c>
      <c r="AC138" s="161"/>
      <c r="AD138" s="209">
        <v>-128109</v>
      </c>
      <c r="AE138" s="209">
        <v>-128109</v>
      </c>
      <c r="AF138" s="297">
        <f t="shared" si="80"/>
        <v>0</v>
      </c>
      <c r="AG138" s="208">
        <f t="shared" si="81"/>
        <v>0</v>
      </c>
      <c r="AH138" s="161"/>
      <c r="AI138" s="296">
        <f t="shared" si="82"/>
        <v>1411392.9427307858</v>
      </c>
      <c r="AJ138" s="296">
        <f t="shared" si="83"/>
        <v>1205645.2574906449</v>
      </c>
      <c r="AK138" s="160">
        <f t="shared" si="84"/>
        <v>-205747.68524014088</v>
      </c>
      <c r="AL138" s="161">
        <f t="shared" si="85"/>
        <v>-0.14577633131851783</v>
      </c>
      <c r="AN138" s="110">
        <f t="shared" si="86"/>
        <v>1811.4570560382695</v>
      </c>
      <c r="AO138" s="110">
        <f t="shared" si="87"/>
        <v>1677.6078863085124</v>
      </c>
      <c r="AP138" s="160">
        <f t="shared" si="88"/>
        <v>-133.84916972975702</v>
      </c>
      <c r="AQ138" s="161">
        <f t="shared" si="89"/>
        <v>-7.3890335563621151E-2</v>
      </c>
      <c r="AR138" s="298"/>
      <c r="AS138" s="110">
        <v>245.63950218894175</v>
      </c>
      <c r="AT138" s="110">
        <f t="shared" si="90"/>
        <v>111.16138597532436</v>
      </c>
      <c r="AU138" s="110">
        <f t="shared" si="91"/>
        <v>-134.4781162136174</v>
      </c>
      <c r="AV138" s="185">
        <f t="shared" si="92"/>
        <v>-0.5474612797015812</v>
      </c>
      <c r="AW138" s="298"/>
      <c r="AX138" s="110">
        <v>200.23766865077386</v>
      </c>
      <c r="AY138" s="110">
        <f t="shared" si="93"/>
        <v>216.87622770209543</v>
      </c>
      <c r="AZ138" s="160">
        <f t="shared" si="94"/>
        <v>16.638559051321579</v>
      </c>
      <c r="BA138" s="161">
        <f t="shared" si="95"/>
        <v>8.3094051001663394E-2</v>
      </c>
      <c r="BB138" s="298"/>
      <c r="BC138" s="110">
        <f t="shared" si="96"/>
        <v>2257.3342268779852</v>
      </c>
      <c r="BD138" s="110">
        <f t="shared" si="97"/>
        <v>2005.6454999859322</v>
      </c>
      <c r="BE138" s="160">
        <f t="shared" si="98"/>
        <v>-251.68872689205296</v>
      </c>
      <c r="BF138" s="161">
        <f t="shared" si="99"/>
        <v>-0.11149821054197721</v>
      </c>
      <c r="BG138" s="299"/>
      <c r="BH138" s="110">
        <v>-187.84310850439883</v>
      </c>
      <c r="BI138" s="110">
        <v>-187.84310850439883</v>
      </c>
      <c r="BJ138" s="160">
        <f t="shared" si="100"/>
        <v>0</v>
      </c>
      <c r="BK138" s="161">
        <f t="shared" si="101"/>
        <v>0</v>
      </c>
      <c r="BL138" s="161"/>
      <c r="BM138" s="110">
        <f t="shared" si="102"/>
        <v>2069.4911183735862</v>
      </c>
      <c r="BN138" s="110">
        <f t="shared" si="103"/>
        <v>1813.0003872039774</v>
      </c>
      <c r="BO138" s="273">
        <f t="shared" si="104"/>
        <v>-256.49073116960881</v>
      </c>
      <c r="BP138" s="161">
        <f t="shared" si="105"/>
        <v>-0.12393903452515657</v>
      </c>
    </row>
    <row r="139" spans="1:68">
      <c r="A139" s="84">
        <v>422</v>
      </c>
      <c r="B139" s="94">
        <v>12</v>
      </c>
      <c r="C139" s="94">
        <v>12</v>
      </c>
      <c r="D139" s="85" t="s">
        <v>152</v>
      </c>
      <c r="E139" s="87">
        <v>10228</v>
      </c>
      <c r="F139" s="110">
        <v>10049</v>
      </c>
      <c r="G139" s="160">
        <f t="shared" ref="G139:G202" si="106">F139-E139</f>
        <v>-179</v>
      </c>
      <c r="H139" s="161">
        <f t="shared" ref="H139:H202" si="107">G139/E139</f>
        <v>-1.7500977708251857E-2</v>
      </c>
      <c r="I139" s="161"/>
      <c r="J139" s="110">
        <v>2497962.2798546674</v>
      </c>
      <c r="K139" s="110">
        <v>2320174.1147361854</v>
      </c>
      <c r="L139" s="160">
        <f t="shared" ref="L139:L202" si="108">K139-J139</f>
        <v>-177788.16511848196</v>
      </c>
      <c r="M139" s="161">
        <f t="shared" ref="M139:M202" si="109">L139/J139</f>
        <v>-7.1173278536786302E-2</v>
      </c>
      <c r="N139" s="161"/>
      <c r="O139" s="110">
        <v>3895192.7846473777</v>
      </c>
      <c r="P139" s="296">
        <v>2810500.1511731069</v>
      </c>
      <c r="Q139" s="160">
        <f t="shared" ref="Q139:Q202" si="110">P139-O139</f>
        <v>-1084692.6334742708</v>
      </c>
      <c r="R139" s="161">
        <f t="shared" ref="R139:R202" si="111">Q139/O139</f>
        <v>-0.27846956323946503</v>
      </c>
      <c r="S139" s="161"/>
      <c r="T139" s="110">
        <v>1488954.8554644082</v>
      </c>
      <c r="U139" s="110">
        <v>1593849.697705467</v>
      </c>
      <c r="V139" s="160">
        <f t="shared" ref="V139:V202" si="112">U139-T139</f>
        <v>104894.84224105882</v>
      </c>
      <c r="W139" s="161">
        <f t="shared" ref="W139:W202" si="113">V139/T139</f>
        <v>7.0448638423185703E-2</v>
      </c>
      <c r="X139" s="162"/>
      <c r="Y139" s="86">
        <v>7882109.9199664537</v>
      </c>
      <c r="Z139" s="86">
        <v>6724523.963614759</v>
      </c>
      <c r="AA139" s="160">
        <f t="shared" ref="AA139:AA202" si="114">Z139-Y139</f>
        <v>-1157585.9563516947</v>
      </c>
      <c r="AB139" s="161">
        <f t="shared" ref="AB139:AB202" si="115">AA139/Y139</f>
        <v>-0.14686244775899057</v>
      </c>
      <c r="AC139" s="161"/>
      <c r="AD139" s="209">
        <v>-150855</v>
      </c>
      <c r="AE139" s="209">
        <v>-150855</v>
      </c>
      <c r="AF139" s="297">
        <f t="shared" ref="AF139:AF202" si="116">AE139-AD139</f>
        <v>0</v>
      </c>
      <c r="AG139" s="208">
        <f t="shared" ref="AG139:AG202" si="117">AF139/AD139</f>
        <v>0</v>
      </c>
      <c r="AH139" s="161"/>
      <c r="AI139" s="296">
        <f t="shared" ref="AI139:AI202" si="118">SUM(Y139,AD139)</f>
        <v>7731254.9199664537</v>
      </c>
      <c r="AJ139" s="296">
        <f t="shared" ref="AJ139:AJ202" si="119">SUM(Z139,AE139)</f>
        <v>6573668.963614759</v>
      </c>
      <c r="AK139" s="160">
        <f t="shared" ref="AK139:AK202" si="120">AJ139-AI139</f>
        <v>-1157585.9563516947</v>
      </c>
      <c r="AL139" s="161">
        <f t="shared" ref="AL139:AL202" si="121">AK139/AI139</f>
        <v>-0.149728080154511</v>
      </c>
      <c r="AN139" s="110">
        <f t="shared" ref="AN139:AN202" si="122">J139/E139</f>
        <v>244.2278333843046</v>
      </c>
      <c r="AO139" s="110">
        <f t="shared" ref="AO139:AO202" si="123">K139/F139</f>
        <v>230.88606973193208</v>
      </c>
      <c r="AP139" s="160">
        <f t="shared" ref="AP139:AP202" si="124">AO139-AN139</f>
        <v>-13.341763652372521</v>
      </c>
      <c r="AQ139" s="161">
        <f t="shared" ref="AQ139:AQ202" si="125">AP139/AN139</f>
        <v>-5.462835037060905E-2</v>
      </c>
      <c r="AR139" s="298"/>
      <c r="AS139" s="110">
        <v>380.83621281261026</v>
      </c>
      <c r="AT139" s="110">
        <f t="shared" ref="AT139:AT202" si="126">P139/F139</f>
        <v>279.6795851500753</v>
      </c>
      <c r="AU139" s="110">
        <f t="shared" ref="AU139:AU202" si="127">AT139-AS139</f>
        <v>-101.15662766253496</v>
      </c>
      <c r="AV139" s="185">
        <f t="shared" ref="AV139:AV202" si="128">AU139/AS139</f>
        <v>-0.26561714526950431</v>
      </c>
      <c r="AW139" s="298"/>
      <c r="AX139" s="110">
        <v>145.576344883106</v>
      </c>
      <c r="AY139" s="110">
        <f t="shared" ref="AY139:AY202" si="129">U139/F139</f>
        <v>158.60779159174714</v>
      </c>
      <c r="AZ139" s="160">
        <f t="shared" ref="AZ139:AZ202" si="130">AY139-AX139</f>
        <v>13.031446708641141</v>
      </c>
      <c r="BA139" s="161">
        <f t="shared" ref="BA139:BA202" si="131">AZ139/AX139</f>
        <v>8.951623781394602E-2</v>
      </c>
      <c r="BB139" s="298"/>
      <c r="BC139" s="110">
        <f t="shared" ref="BC139:BC202" si="132">Y139/E139</f>
        <v>770.64039108002089</v>
      </c>
      <c r="BD139" s="110">
        <f t="shared" ref="BD139:BD202" si="133">Z139/F139</f>
        <v>669.17344647375455</v>
      </c>
      <c r="BE139" s="160">
        <f t="shared" ref="BE139:BE202" si="134">BD139-BC139</f>
        <v>-101.46694460626634</v>
      </c>
      <c r="BF139" s="161">
        <f t="shared" ref="BF139:BF202" si="135">BE139/BC139</f>
        <v>-0.13166574939585579</v>
      </c>
      <c r="BG139" s="299"/>
      <c r="BH139" s="110">
        <v>-14.749217833398514</v>
      </c>
      <c r="BI139" s="110">
        <v>-14.749217833398514</v>
      </c>
      <c r="BJ139" s="160">
        <f t="shared" ref="BJ139:BJ202" si="136">BI139-BH139</f>
        <v>0</v>
      </c>
      <c r="BK139" s="161">
        <f t="shared" ref="BK139:BK202" si="137">BJ139/BH139</f>
        <v>0</v>
      </c>
      <c r="BL139" s="161"/>
      <c r="BM139" s="110">
        <f t="shared" ref="BM139:BM202" si="138">AI139/E139</f>
        <v>755.89117324662243</v>
      </c>
      <c r="BN139" s="110">
        <f t="shared" ref="BN139:BN202" si="139">AJ139/F139</f>
        <v>654.16150498703939</v>
      </c>
      <c r="BO139" s="273">
        <f t="shared" ref="BO139:BO202" si="140">BN139-BM139</f>
        <v>-101.72966825958304</v>
      </c>
      <c r="BP139" s="161">
        <f t="shared" ref="BP139:BP202" si="141">BO139/BM139</f>
        <v>-0.13458242649222205</v>
      </c>
    </row>
    <row r="140" spans="1:68">
      <c r="A140" s="84">
        <v>423</v>
      </c>
      <c r="B140" s="94">
        <v>2</v>
      </c>
      <c r="C140" s="94">
        <v>2</v>
      </c>
      <c r="D140" s="85" t="s">
        <v>153</v>
      </c>
      <c r="E140" s="87">
        <v>20637</v>
      </c>
      <c r="F140" s="110">
        <v>20666</v>
      </c>
      <c r="G140" s="160">
        <f t="shared" si="106"/>
        <v>29</v>
      </c>
      <c r="H140" s="161">
        <f t="shared" si="107"/>
        <v>1.405243010127441E-3</v>
      </c>
      <c r="I140" s="161"/>
      <c r="J140" s="110">
        <v>15575328.327961635</v>
      </c>
      <c r="K140" s="110">
        <v>15676854.13197062</v>
      </c>
      <c r="L140" s="160">
        <f t="shared" si="108"/>
        <v>101525.80400898494</v>
      </c>
      <c r="M140" s="161">
        <f t="shared" si="109"/>
        <v>6.5183732805632463E-3</v>
      </c>
      <c r="N140" s="161"/>
      <c r="O140" s="110">
        <v>1487500.4182869596</v>
      </c>
      <c r="P140" s="296">
        <v>1766614.3261570323</v>
      </c>
      <c r="Q140" s="160">
        <f t="shared" si="110"/>
        <v>279113.90787007264</v>
      </c>
      <c r="R140" s="161">
        <f t="shared" si="111"/>
        <v>0.18763954916497216</v>
      </c>
      <c r="S140" s="161"/>
      <c r="T140" s="110">
        <v>1263574.7450208638</v>
      </c>
      <c r="U140" s="110">
        <v>1317473.0196995386</v>
      </c>
      <c r="V140" s="160">
        <f t="shared" si="112"/>
        <v>53898.274678674759</v>
      </c>
      <c r="W140" s="161">
        <f t="shared" si="113"/>
        <v>4.2655390898766979E-2</v>
      </c>
      <c r="X140" s="162"/>
      <c r="Y140" s="86">
        <v>18326403.491269462</v>
      </c>
      <c r="Z140" s="86">
        <v>18760941.477827191</v>
      </c>
      <c r="AA140" s="160">
        <f t="shared" si="114"/>
        <v>434537.98655772954</v>
      </c>
      <c r="AB140" s="161">
        <f t="shared" si="115"/>
        <v>2.3711034560858581E-2</v>
      </c>
      <c r="AC140" s="161"/>
      <c r="AD140" s="209">
        <v>-2377042</v>
      </c>
      <c r="AE140" s="209">
        <v>-2377042</v>
      </c>
      <c r="AF140" s="297">
        <f t="shared" si="116"/>
        <v>0</v>
      </c>
      <c r="AG140" s="208">
        <f t="shared" si="117"/>
        <v>0</v>
      </c>
      <c r="AH140" s="161"/>
      <c r="AI140" s="296">
        <f t="shared" si="118"/>
        <v>15949361.491269462</v>
      </c>
      <c r="AJ140" s="296">
        <f t="shared" si="119"/>
        <v>16383899.477827191</v>
      </c>
      <c r="AK140" s="160">
        <f t="shared" si="120"/>
        <v>434537.98655772954</v>
      </c>
      <c r="AL140" s="161">
        <f t="shared" si="121"/>
        <v>2.7244851575756922E-2</v>
      </c>
      <c r="AN140" s="110">
        <f t="shared" si="122"/>
        <v>754.72831942441417</v>
      </c>
      <c r="AO140" s="110">
        <f t="shared" si="123"/>
        <v>758.58192838336493</v>
      </c>
      <c r="AP140" s="160">
        <f t="shared" si="124"/>
        <v>3.8536089589507583</v>
      </c>
      <c r="AQ140" s="161">
        <f t="shared" si="125"/>
        <v>5.1059551626334541E-3</v>
      </c>
      <c r="AR140" s="298"/>
      <c r="AS140" s="110">
        <v>72.079295357220502</v>
      </c>
      <c r="AT140" s="110">
        <f t="shared" si="126"/>
        <v>85.484095913918139</v>
      </c>
      <c r="AU140" s="110">
        <f t="shared" si="127"/>
        <v>13.404800556697637</v>
      </c>
      <c r="AV140" s="185">
        <f t="shared" si="128"/>
        <v>0.18597296894016901</v>
      </c>
      <c r="AW140" s="298"/>
      <c r="AX140" s="110">
        <v>61.228606145314913</v>
      </c>
      <c r="AY140" s="110">
        <f t="shared" si="129"/>
        <v>63.750750977428559</v>
      </c>
      <c r="AZ140" s="160">
        <f t="shared" si="130"/>
        <v>2.5221448321136464</v>
      </c>
      <c r="BA140" s="161">
        <f t="shared" si="131"/>
        <v>4.1192262749339681E-2</v>
      </c>
      <c r="BB140" s="298"/>
      <c r="BC140" s="110">
        <f t="shared" si="132"/>
        <v>888.0362209269498</v>
      </c>
      <c r="BD140" s="110">
        <f t="shared" si="133"/>
        <v>907.81677527471163</v>
      </c>
      <c r="BE140" s="160">
        <f t="shared" si="134"/>
        <v>19.780554347761836</v>
      </c>
      <c r="BF140" s="161">
        <f t="shared" si="135"/>
        <v>2.2274490478681717E-2</v>
      </c>
      <c r="BG140" s="299"/>
      <c r="BH140" s="110">
        <v>-115.18350535446044</v>
      </c>
      <c r="BI140" s="110">
        <v>-115.18350535446044</v>
      </c>
      <c r="BJ140" s="160">
        <f t="shared" si="136"/>
        <v>0</v>
      </c>
      <c r="BK140" s="161">
        <f t="shared" si="137"/>
        <v>0</v>
      </c>
      <c r="BL140" s="161"/>
      <c r="BM140" s="110">
        <f t="shared" si="138"/>
        <v>772.85271557248927</v>
      </c>
      <c r="BN140" s="110">
        <f t="shared" si="139"/>
        <v>792.79490360143188</v>
      </c>
      <c r="BO140" s="273">
        <f t="shared" si="140"/>
        <v>19.94218802894261</v>
      </c>
      <c r="BP140" s="161">
        <f t="shared" si="141"/>
        <v>2.5803348590384998E-2</v>
      </c>
    </row>
    <row r="141" spans="1:68">
      <c r="A141" s="84">
        <v>425</v>
      </c>
      <c r="B141" s="94">
        <v>17</v>
      </c>
      <c r="C141" s="94">
        <v>17</v>
      </c>
      <c r="D141" s="85" t="s">
        <v>154</v>
      </c>
      <c r="E141" s="87">
        <v>10256</v>
      </c>
      <c r="F141" s="110">
        <v>10190</v>
      </c>
      <c r="G141" s="160">
        <f t="shared" si="106"/>
        <v>-66</v>
      </c>
      <c r="H141" s="161">
        <f t="shared" si="107"/>
        <v>-6.4352574102964121E-3</v>
      </c>
      <c r="I141" s="161"/>
      <c r="J141" s="110">
        <v>14718140.330592668</v>
      </c>
      <c r="K141" s="110">
        <v>14820121.194018498</v>
      </c>
      <c r="L141" s="160">
        <f t="shared" si="108"/>
        <v>101980.86342583038</v>
      </c>
      <c r="M141" s="161">
        <f t="shared" si="109"/>
        <v>6.9289231611588953E-3</v>
      </c>
      <c r="N141" s="161"/>
      <c r="O141" s="110">
        <v>5366309.5995195089</v>
      </c>
      <c r="P141" s="296">
        <v>5629817.632355608</v>
      </c>
      <c r="Q141" s="160">
        <f t="shared" si="110"/>
        <v>263508.03283609916</v>
      </c>
      <c r="R141" s="161">
        <f t="shared" si="111"/>
        <v>4.9104142791107926E-2</v>
      </c>
      <c r="S141" s="161"/>
      <c r="T141" s="110">
        <v>356099.04423203366</v>
      </c>
      <c r="U141" s="110">
        <v>392091.35724270565</v>
      </c>
      <c r="V141" s="160">
        <f t="shared" si="112"/>
        <v>35992.313010671991</v>
      </c>
      <c r="W141" s="161">
        <f t="shared" si="113"/>
        <v>0.10107388265613948</v>
      </c>
      <c r="X141" s="162"/>
      <c r="Y141" s="86">
        <v>20440548.974344209</v>
      </c>
      <c r="Z141" s="86">
        <v>20842030.183616813</v>
      </c>
      <c r="AA141" s="160">
        <f t="shared" si="114"/>
        <v>401481.20927260444</v>
      </c>
      <c r="AB141" s="161">
        <f t="shared" si="115"/>
        <v>1.9641410305394458E-2</v>
      </c>
      <c r="AC141" s="161"/>
      <c r="AD141" s="209">
        <v>1547504</v>
      </c>
      <c r="AE141" s="209">
        <v>1547504</v>
      </c>
      <c r="AF141" s="297">
        <f t="shared" si="116"/>
        <v>0</v>
      </c>
      <c r="AG141" s="208">
        <f t="shared" si="117"/>
        <v>0</v>
      </c>
      <c r="AH141" s="161"/>
      <c r="AI141" s="296">
        <f t="shared" si="118"/>
        <v>21988052.974344209</v>
      </c>
      <c r="AJ141" s="296">
        <f t="shared" si="119"/>
        <v>22389534.183616813</v>
      </c>
      <c r="AK141" s="160">
        <f t="shared" si="120"/>
        <v>401481.20927260444</v>
      </c>
      <c r="AL141" s="161">
        <f t="shared" si="121"/>
        <v>1.8259061397616929E-2</v>
      </c>
      <c r="AN141" s="110">
        <f t="shared" si="122"/>
        <v>1435.0760852761962</v>
      </c>
      <c r="AO141" s="110">
        <f t="shared" si="123"/>
        <v>1454.378919923307</v>
      </c>
      <c r="AP141" s="160">
        <f t="shared" si="124"/>
        <v>19.302834647110785</v>
      </c>
      <c r="AQ141" s="161">
        <f t="shared" si="125"/>
        <v>1.3450739542771867E-2</v>
      </c>
      <c r="AR141" s="298"/>
      <c r="AS141" s="110">
        <v>523.236115397768</v>
      </c>
      <c r="AT141" s="110">
        <f t="shared" si="126"/>
        <v>552.48455665903907</v>
      </c>
      <c r="AU141" s="110">
        <f t="shared" si="127"/>
        <v>29.248441261271068</v>
      </c>
      <c r="AV141" s="185">
        <f t="shared" si="128"/>
        <v>5.5899125462767769E-2</v>
      </c>
      <c r="AW141" s="298"/>
      <c r="AX141" s="110">
        <v>34.721045654449462</v>
      </c>
      <c r="AY141" s="110">
        <f t="shared" si="129"/>
        <v>38.478052722542259</v>
      </c>
      <c r="AZ141" s="160">
        <f t="shared" si="130"/>
        <v>3.7570070680927969</v>
      </c>
      <c r="BA141" s="161">
        <f t="shared" si="131"/>
        <v>0.10820547011985916</v>
      </c>
      <c r="BB141" s="298"/>
      <c r="BC141" s="110">
        <f t="shared" si="132"/>
        <v>1993.0332463284135</v>
      </c>
      <c r="BD141" s="110">
        <f t="shared" si="133"/>
        <v>2045.3415293048884</v>
      </c>
      <c r="BE141" s="160">
        <f t="shared" si="134"/>
        <v>52.308282976474857</v>
      </c>
      <c r="BF141" s="161">
        <f t="shared" si="135"/>
        <v>2.6245564680287055E-2</v>
      </c>
      <c r="BG141" s="299"/>
      <c r="BH141" s="110">
        <v>150.88767550702028</v>
      </c>
      <c r="BI141" s="110">
        <v>150.88767550702028</v>
      </c>
      <c r="BJ141" s="160">
        <f t="shared" si="136"/>
        <v>0</v>
      </c>
      <c r="BK141" s="161">
        <f t="shared" si="137"/>
        <v>0</v>
      </c>
      <c r="BL141" s="161"/>
      <c r="BM141" s="110">
        <f t="shared" si="138"/>
        <v>2143.920921835434</v>
      </c>
      <c r="BN141" s="110">
        <f t="shared" si="139"/>
        <v>2197.2064949574892</v>
      </c>
      <c r="BO141" s="273">
        <f t="shared" si="140"/>
        <v>53.285573122055212</v>
      </c>
      <c r="BP141" s="161">
        <f t="shared" si="141"/>
        <v>2.4854262384098037E-2</v>
      </c>
    </row>
    <row r="142" spans="1:68">
      <c r="A142" s="84">
        <v>426</v>
      </c>
      <c r="B142" s="94">
        <v>12</v>
      </c>
      <c r="C142" s="94">
        <v>12</v>
      </c>
      <c r="D142" s="85" t="s">
        <v>155</v>
      </c>
      <c r="E142" s="87">
        <v>11969</v>
      </c>
      <c r="F142" s="110">
        <v>11913</v>
      </c>
      <c r="G142" s="160">
        <f t="shared" si="106"/>
        <v>-56</v>
      </c>
      <c r="H142" s="161">
        <f t="shared" si="107"/>
        <v>-4.6787534464032086E-3</v>
      </c>
      <c r="I142" s="161"/>
      <c r="J142" s="110">
        <v>3957227.9007872911</v>
      </c>
      <c r="K142" s="110">
        <v>3938327.3582658269</v>
      </c>
      <c r="L142" s="160">
        <f t="shared" si="108"/>
        <v>-18900.542521464173</v>
      </c>
      <c r="M142" s="161">
        <f t="shared" si="109"/>
        <v>-4.776207738175481E-3</v>
      </c>
      <c r="N142" s="161"/>
      <c r="O142" s="110">
        <v>5774867.4768797532</v>
      </c>
      <c r="P142" s="296">
        <v>6014315.9653459573</v>
      </c>
      <c r="Q142" s="160">
        <f t="shared" si="110"/>
        <v>239448.48846620414</v>
      </c>
      <c r="R142" s="161">
        <f t="shared" si="111"/>
        <v>4.1463893227828966E-2</v>
      </c>
      <c r="S142" s="161"/>
      <c r="T142" s="110">
        <v>1011866.5799908205</v>
      </c>
      <c r="U142" s="110">
        <v>1104802.5358673972</v>
      </c>
      <c r="V142" s="160">
        <f t="shared" si="112"/>
        <v>92935.955876576714</v>
      </c>
      <c r="W142" s="161">
        <f t="shared" si="113"/>
        <v>9.1846057290892846E-2</v>
      </c>
      <c r="X142" s="162"/>
      <c r="Y142" s="86">
        <v>10743961.957657864</v>
      </c>
      <c r="Z142" s="86">
        <v>11057445.859479181</v>
      </c>
      <c r="AA142" s="160">
        <f t="shared" si="114"/>
        <v>313483.90182131715</v>
      </c>
      <c r="AB142" s="161">
        <f t="shared" si="115"/>
        <v>2.9177681664991229E-2</v>
      </c>
      <c r="AC142" s="161"/>
      <c r="AD142" s="209">
        <v>-1919035</v>
      </c>
      <c r="AE142" s="209">
        <v>-1919035</v>
      </c>
      <c r="AF142" s="297">
        <f t="shared" si="116"/>
        <v>0</v>
      </c>
      <c r="AG142" s="208">
        <f t="shared" si="117"/>
        <v>0</v>
      </c>
      <c r="AH142" s="161"/>
      <c r="AI142" s="296">
        <f t="shared" si="118"/>
        <v>8824926.9576578643</v>
      </c>
      <c r="AJ142" s="296">
        <f t="shared" si="119"/>
        <v>9138410.8594791815</v>
      </c>
      <c r="AK142" s="160">
        <f t="shared" si="120"/>
        <v>313483.90182131715</v>
      </c>
      <c r="AL142" s="161">
        <f t="shared" si="121"/>
        <v>3.5522549175241648E-2</v>
      </c>
      <c r="AN142" s="110">
        <f t="shared" si="122"/>
        <v>330.62310141091916</v>
      </c>
      <c r="AO142" s="110">
        <f t="shared" si="123"/>
        <v>330.5907293096472</v>
      </c>
      <c r="AP142" s="160">
        <f t="shared" si="124"/>
        <v>-3.2372101271960219E-2</v>
      </c>
      <c r="AQ142" s="161">
        <f t="shared" si="125"/>
        <v>-9.7912399750089266E-5</v>
      </c>
      <c r="AR142" s="298"/>
      <c r="AS142" s="110">
        <v>482.48537696380259</v>
      </c>
      <c r="AT142" s="110">
        <f t="shared" si="126"/>
        <v>504.85318268664128</v>
      </c>
      <c r="AU142" s="110">
        <f t="shared" si="127"/>
        <v>22.367805722838682</v>
      </c>
      <c r="AV142" s="185">
        <f t="shared" si="128"/>
        <v>4.6359551585988847E-2</v>
      </c>
      <c r="AW142" s="298"/>
      <c r="AX142" s="110">
        <v>84.540611579147836</v>
      </c>
      <c r="AY142" s="110">
        <f t="shared" si="129"/>
        <v>92.739237460538675</v>
      </c>
      <c r="AZ142" s="160">
        <f t="shared" si="130"/>
        <v>8.1986258813908393</v>
      </c>
      <c r="BA142" s="161">
        <f t="shared" si="131"/>
        <v>9.6978549459808397E-2</v>
      </c>
      <c r="BB142" s="298"/>
      <c r="BC142" s="110">
        <f t="shared" si="132"/>
        <v>897.64908995386952</v>
      </c>
      <c r="BD142" s="110">
        <f t="shared" si="133"/>
        <v>928.1831494568271</v>
      </c>
      <c r="BE142" s="160">
        <f t="shared" si="134"/>
        <v>30.534059502957575</v>
      </c>
      <c r="BF142" s="161">
        <f t="shared" si="135"/>
        <v>3.4015585649985712E-2</v>
      </c>
      <c r="BG142" s="299"/>
      <c r="BH142" s="110">
        <v>-160.33377892889965</v>
      </c>
      <c r="BI142" s="110">
        <v>-160.33377892889965</v>
      </c>
      <c r="BJ142" s="160">
        <f t="shared" si="136"/>
        <v>0</v>
      </c>
      <c r="BK142" s="161">
        <f t="shared" si="137"/>
        <v>0</v>
      </c>
      <c r="BL142" s="161"/>
      <c r="BM142" s="110">
        <f t="shared" si="138"/>
        <v>737.3153110249699</v>
      </c>
      <c r="BN142" s="110">
        <f t="shared" si="139"/>
        <v>767.09568198431805</v>
      </c>
      <c r="BO142" s="273">
        <f t="shared" si="140"/>
        <v>29.780370959348147</v>
      </c>
      <c r="BP142" s="161">
        <f t="shared" si="141"/>
        <v>4.0390278777676987E-2</v>
      </c>
    </row>
    <row r="143" spans="1:68">
      <c r="A143" s="84">
        <v>430</v>
      </c>
      <c r="B143" s="94">
        <v>2</v>
      </c>
      <c r="C143" s="94">
        <v>2</v>
      </c>
      <c r="D143" s="85" t="s">
        <v>156</v>
      </c>
      <c r="E143" s="87">
        <v>15420</v>
      </c>
      <c r="F143" s="110">
        <v>15295</v>
      </c>
      <c r="G143" s="160">
        <f t="shared" si="106"/>
        <v>-125</v>
      </c>
      <c r="H143" s="161">
        <f t="shared" si="107"/>
        <v>-8.1063553826199748E-3</v>
      </c>
      <c r="I143" s="161"/>
      <c r="J143" s="110">
        <v>4502500.4296591543</v>
      </c>
      <c r="K143" s="110">
        <v>4109849.4761653058</v>
      </c>
      <c r="L143" s="160">
        <f t="shared" si="108"/>
        <v>-392650.95349384844</v>
      </c>
      <c r="M143" s="161">
        <f t="shared" si="109"/>
        <v>-8.7207310610645003E-2</v>
      </c>
      <c r="N143" s="161"/>
      <c r="O143" s="110">
        <v>5928569.7651897902</v>
      </c>
      <c r="P143" s="296">
        <v>6906169.1711571189</v>
      </c>
      <c r="Q143" s="160">
        <f t="shared" si="110"/>
        <v>977599.4059673287</v>
      </c>
      <c r="R143" s="161">
        <f t="shared" si="111"/>
        <v>0.16489633160891595</v>
      </c>
      <c r="S143" s="161"/>
      <c r="T143" s="110">
        <v>2343748.0859742085</v>
      </c>
      <c r="U143" s="110">
        <v>2483555.3799908408</v>
      </c>
      <c r="V143" s="160">
        <f t="shared" si="112"/>
        <v>139807.29401663225</v>
      </c>
      <c r="W143" s="161">
        <f t="shared" si="113"/>
        <v>5.9651160827943493E-2</v>
      </c>
      <c r="X143" s="162"/>
      <c r="Y143" s="86">
        <v>12774818.280823153</v>
      </c>
      <c r="Z143" s="86">
        <v>13499574.027313264</v>
      </c>
      <c r="AA143" s="160">
        <f t="shared" si="114"/>
        <v>724755.74649011157</v>
      </c>
      <c r="AB143" s="161">
        <f t="shared" si="115"/>
        <v>5.6733155067894364E-2</v>
      </c>
      <c r="AC143" s="161"/>
      <c r="AD143" s="209">
        <v>-1759653</v>
      </c>
      <c r="AE143" s="209">
        <v>-1759653</v>
      </c>
      <c r="AF143" s="297">
        <f t="shared" si="116"/>
        <v>0</v>
      </c>
      <c r="AG143" s="208">
        <f t="shared" si="117"/>
        <v>0</v>
      </c>
      <c r="AH143" s="161"/>
      <c r="AI143" s="296">
        <f t="shared" si="118"/>
        <v>11015165.280823153</v>
      </c>
      <c r="AJ143" s="296">
        <f t="shared" si="119"/>
        <v>11739921.027313264</v>
      </c>
      <c r="AK143" s="160">
        <f t="shared" si="120"/>
        <v>724755.74649011157</v>
      </c>
      <c r="AL143" s="161">
        <f t="shared" si="121"/>
        <v>6.5796175364873991E-2</v>
      </c>
      <c r="AN143" s="110">
        <f t="shared" si="122"/>
        <v>291.99094874572984</v>
      </c>
      <c r="AO143" s="110">
        <f t="shared" si="123"/>
        <v>268.70542505167089</v>
      </c>
      <c r="AP143" s="160">
        <f t="shared" si="124"/>
        <v>-23.285523694058952</v>
      </c>
      <c r="AQ143" s="161">
        <f t="shared" si="125"/>
        <v>-7.9747416123971501E-2</v>
      </c>
      <c r="AR143" s="298"/>
      <c r="AS143" s="110">
        <v>384.47274741827431</v>
      </c>
      <c r="AT143" s="110">
        <f t="shared" si="126"/>
        <v>451.531165162283</v>
      </c>
      <c r="AU143" s="110">
        <f t="shared" si="127"/>
        <v>67.058417744008693</v>
      </c>
      <c r="AV143" s="185">
        <f t="shared" si="128"/>
        <v>0.17441656969006109</v>
      </c>
      <c r="AW143" s="298"/>
      <c r="AX143" s="110">
        <v>151.99403929793829</v>
      </c>
      <c r="AY143" s="110">
        <f t="shared" si="129"/>
        <v>162.37694540639691</v>
      </c>
      <c r="AZ143" s="160">
        <f t="shared" si="130"/>
        <v>10.382906108458627</v>
      </c>
      <c r="BA143" s="161">
        <f t="shared" si="131"/>
        <v>6.8311271655239605E-2</v>
      </c>
      <c r="BB143" s="298"/>
      <c r="BC143" s="110">
        <f t="shared" si="132"/>
        <v>828.45773546194243</v>
      </c>
      <c r="BD143" s="110">
        <f t="shared" si="133"/>
        <v>882.61353562035072</v>
      </c>
      <c r="BE143" s="160">
        <f t="shared" si="134"/>
        <v>54.155800158408283</v>
      </c>
      <c r="BF143" s="161">
        <f t="shared" si="135"/>
        <v>6.5369418185480976E-2</v>
      </c>
      <c r="BG143" s="299"/>
      <c r="BH143" s="110">
        <v>-114.11498054474708</v>
      </c>
      <c r="BI143" s="110">
        <v>-114.11498054474708</v>
      </c>
      <c r="BJ143" s="160">
        <f t="shared" si="136"/>
        <v>0</v>
      </c>
      <c r="BK143" s="161">
        <f t="shared" si="137"/>
        <v>0</v>
      </c>
      <c r="BL143" s="161"/>
      <c r="BM143" s="110">
        <f t="shared" si="138"/>
        <v>714.34275491719541</v>
      </c>
      <c r="BN143" s="110">
        <f t="shared" si="139"/>
        <v>767.56593836634613</v>
      </c>
      <c r="BO143" s="273">
        <f t="shared" si="140"/>
        <v>53.223183449150724</v>
      </c>
      <c r="BP143" s="161">
        <f t="shared" si="141"/>
        <v>7.4506506971321079E-2</v>
      </c>
    </row>
    <row r="144" spans="1:68">
      <c r="A144" s="84">
        <v>433</v>
      </c>
      <c r="B144" s="94">
        <v>5</v>
      </c>
      <c r="C144" s="94">
        <v>5</v>
      </c>
      <c r="D144" s="85" t="s">
        <v>157</v>
      </c>
      <c r="E144" s="87">
        <v>7692</v>
      </c>
      <c r="F144" s="110">
        <v>7657</v>
      </c>
      <c r="G144" s="160">
        <f t="shared" si="106"/>
        <v>-35</v>
      </c>
      <c r="H144" s="161">
        <f t="shared" si="107"/>
        <v>-4.5501820072802908E-3</v>
      </c>
      <c r="I144" s="161"/>
      <c r="J144" s="110">
        <v>2423315.9170288653</v>
      </c>
      <c r="K144" s="110">
        <v>2502970.3886703369</v>
      </c>
      <c r="L144" s="160">
        <f t="shared" si="108"/>
        <v>79654.471641471609</v>
      </c>
      <c r="M144" s="161">
        <f t="shared" si="109"/>
        <v>3.2870031959816817E-2</v>
      </c>
      <c r="N144" s="161"/>
      <c r="O144" s="110">
        <v>2321834.6030742698</v>
      </c>
      <c r="P144" s="296">
        <v>2389702.3014548649</v>
      </c>
      <c r="Q144" s="160">
        <f t="shared" si="110"/>
        <v>67867.698380595073</v>
      </c>
      <c r="R144" s="161">
        <f t="shared" si="111"/>
        <v>2.9230203689243645E-2</v>
      </c>
      <c r="S144" s="161"/>
      <c r="T144" s="110">
        <v>885400.76478902367</v>
      </c>
      <c r="U144" s="110">
        <v>942666.73584324226</v>
      </c>
      <c r="V144" s="160">
        <f t="shared" si="112"/>
        <v>57265.971054218593</v>
      </c>
      <c r="W144" s="161">
        <f t="shared" si="113"/>
        <v>6.4678023028209297E-2</v>
      </c>
      <c r="X144" s="162"/>
      <c r="Y144" s="86">
        <v>5630551.2848921586</v>
      </c>
      <c r="Z144" s="86">
        <v>5835339.425968444</v>
      </c>
      <c r="AA144" s="160">
        <f t="shared" si="114"/>
        <v>204788.14107628539</v>
      </c>
      <c r="AB144" s="161">
        <f t="shared" si="115"/>
        <v>3.6370886386519731E-2</v>
      </c>
      <c r="AC144" s="161"/>
      <c r="AD144" s="209">
        <v>-856026</v>
      </c>
      <c r="AE144" s="209">
        <v>-856026</v>
      </c>
      <c r="AF144" s="297">
        <f t="shared" si="116"/>
        <v>0</v>
      </c>
      <c r="AG144" s="208">
        <f t="shared" si="117"/>
        <v>0</v>
      </c>
      <c r="AH144" s="161"/>
      <c r="AI144" s="296">
        <f t="shared" si="118"/>
        <v>4774525.2848921586</v>
      </c>
      <c r="AJ144" s="296">
        <f t="shared" si="119"/>
        <v>4979313.425968444</v>
      </c>
      <c r="AK144" s="160">
        <f t="shared" si="120"/>
        <v>204788.14107628539</v>
      </c>
      <c r="AL144" s="161">
        <f t="shared" si="121"/>
        <v>4.2891832979561006E-2</v>
      </c>
      <c r="AN144" s="110">
        <f t="shared" si="122"/>
        <v>315.04367096059093</v>
      </c>
      <c r="AO144" s="110">
        <f t="shared" si="123"/>
        <v>326.88655983679467</v>
      </c>
      <c r="AP144" s="160">
        <f t="shared" si="124"/>
        <v>11.842888876203745</v>
      </c>
      <c r="AQ144" s="161">
        <f t="shared" si="125"/>
        <v>3.7591261046742888E-2</v>
      </c>
      <c r="AR144" s="298"/>
      <c r="AS144" s="110">
        <v>301.85057242255198</v>
      </c>
      <c r="AT144" s="110">
        <f t="shared" si="126"/>
        <v>312.09380977600432</v>
      </c>
      <c r="AU144" s="110">
        <f t="shared" si="127"/>
        <v>10.243237353452344</v>
      </c>
      <c r="AV144" s="185">
        <f t="shared" si="128"/>
        <v>3.3934795191022958E-2</v>
      </c>
      <c r="AW144" s="298"/>
      <c r="AX144" s="110">
        <v>115.10670369072071</v>
      </c>
      <c r="AY144" s="110">
        <f t="shared" si="129"/>
        <v>123.11175863174118</v>
      </c>
      <c r="AZ144" s="160">
        <f t="shared" si="130"/>
        <v>8.0050549410204752</v>
      </c>
      <c r="BA144" s="161">
        <f t="shared" si="131"/>
        <v>6.9544645831655413E-2</v>
      </c>
      <c r="BB144" s="298"/>
      <c r="BC144" s="110">
        <f t="shared" si="132"/>
        <v>732.00094707386359</v>
      </c>
      <c r="BD144" s="110">
        <f t="shared" si="133"/>
        <v>762.09212824454016</v>
      </c>
      <c r="BE144" s="160">
        <f t="shared" si="134"/>
        <v>30.091181170676577</v>
      </c>
      <c r="BF144" s="161">
        <f t="shared" si="135"/>
        <v>4.1108117811820513E-2</v>
      </c>
      <c r="BG144" s="299"/>
      <c r="BH144" s="110">
        <v>-111.28783151326053</v>
      </c>
      <c r="BI144" s="110">
        <v>-111.28783151326053</v>
      </c>
      <c r="BJ144" s="160">
        <f t="shared" si="136"/>
        <v>0</v>
      </c>
      <c r="BK144" s="161">
        <f t="shared" si="137"/>
        <v>0</v>
      </c>
      <c r="BL144" s="161"/>
      <c r="BM144" s="110">
        <f t="shared" si="138"/>
        <v>620.713115560603</v>
      </c>
      <c r="BN144" s="110">
        <f t="shared" si="139"/>
        <v>650.29560218994959</v>
      </c>
      <c r="BO144" s="273">
        <f t="shared" si="140"/>
        <v>29.58248662934659</v>
      </c>
      <c r="BP144" s="161">
        <f t="shared" si="141"/>
        <v>4.7658871526548754E-2</v>
      </c>
    </row>
    <row r="145" spans="1:68">
      <c r="A145" s="84">
        <v>434</v>
      </c>
      <c r="B145" s="94">
        <v>1</v>
      </c>
      <c r="C145" s="95">
        <v>34</v>
      </c>
      <c r="D145" s="85" t="s">
        <v>158</v>
      </c>
      <c r="E145" s="87">
        <v>14458</v>
      </c>
      <c r="F145" s="110">
        <v>14352</v>
      </c>
      <c r="G145" s="160">
        <f t="shared" si="106"/>
        <v>-106</v>
      </c>
      <c r="H145" s="161">
        <f t="shared" si="107"/>
        <v>-7.3315811315534654E-3</v>
      </c>
      <c r="I145" s="161"/>
      <c r="J145" s="110">
        <v>7465458.3568938794</v>
      </c>
      <c r="K145" s="110">
        <v>7201825.2959707109</v>
      </c>
      <c r="L145" s="160">
        <f t="shared" si="108"/>
        <v>-263633.06092316844</v>
      </c>
      <c r="M145" s="161">
        <f t="shared" si="109"/>
        <v>-3.531371395029214E-2</v>
      </c>
      <c r="N145" s="161"/>
      <c r="O145" s="110">
        <v>-42579.199514508313</v>
      </c>
      <c r="P145" s="296">
        <v>-400130.93193693104</v>
      </c>
      <c r="Q145" s="160">
        <f t="shared" si="110"/>
        <v>-357551.73242242273</v>
      </c>
      <c r="R145" s="161">
        <f t="shared" si="111"/>
        <v>8.3973333575844133</v>
      </c>
      <c r="S145" s="161"/>
      <c r="T145" s="110">
        <v>1772412.2345274654</v>
      </c>
      <c r="U145" s="110">
        <v>1872813.4183812139</v>
      </c>
      <c r="V145" s="160">
        <f t="shared" si="112"/>
        <v>100401.18385374849</v>
      </c>
      <c r="W145" s="161">
        <f t="shared" si="113"/>
        <v>5.6646632142276977E-2</v>
      </c>
      <c r="X145" s="162"/>
      <c r="Y145" s="86">
        <v>9195291.391906837</v>
      </c>
      <c r="Z145" s="86">
        <v>8674507.7824149933</v>
      </c>
      <c r="AA145" s="160">
        <f t="shared" si="114"/>
        <v>-520783.60949184373</v>
      </c>
      <c r="AB145" s="161">
        <f t="shared" si="115"/>
        <v>-5.6635900625205557E-2</v>
      </c>
      <c r="AC145" s="161"/>
      <c r="AD145" s="209">
        <v>471036</v>
      </c>
      <c r="AE145" s="209">
        <v>471036</v>
      </c>
      <c r="AF145" s="297">
        <f t="shared" si="116"/>
        <v>0</v>
      </c>
      <c r="AG145" s="208">
        <f t="shared" si="117"/>
        <v>0</v>
      </c>
      <c r="AH145" s="161"/>
      <c r="AI145" s="296">
        <f t="shared" si="118"/>
        <v>9666327.391906837</v>
      </c>
      <c r="AJ145" s="296">
        <f t="shared" si="119"/>
        <v>9145543.7824149933</v>
      </c>
      <c r="AK145" s="160">
        <f t="shared" si="120"/>
        <v>-520783.60949184373</v>
      </c>
      <c r="AL145" s="161">
        <f t="shared" si="121"/>
        <v>-5.3876057408098081E-2</v>
      </c>
      <c r="AN145" s="110">
        <f t="shared" si="122"/>
        <v>516.35484554529535</v>
      </c>
      <c r="AO145" s="110">
        <f t="shared" si="123"/>
        <v>501.79942140264149</v>
      </c>
      <c r="AP145" s="160">
        <f t="shared" si="124"/>
        <v>-14.555424142653862</v>
      </c>
      <c r="AQ145" s="161">
        <f t="shared" si="125"/>
        <v>-2.8188801302489259E-2</v>
      </c>
      <c r="AR145" s="298"/>
      <c r="AS145" s="110">
        <v>-2.9450269411058456</v>
      </c>
      <c r="AT145" s="110">
        <f t="shared" si="126"/>
        <v>-27.879802949897648</v>
      </c>
      <c r="AU145" s="110">
        <f t="shared" si="127"/>
        <v>-24.934776008791804</v>
      </c>
      <c r="AV145" s="185">
        <f t="shared" si="128"/>
        <v>8.4667395264740417</v>
      </c>
      <c r="AW145" s="298"/>
      <c r="AX145" s="110">
        <v>122.59041599996303</v>
      </c>
      <c r="AY145" s="110">
        <f t="shared" si="129"/>
        <v>130.49145891730865</v>
      </c>
      <c r="AZ145" s="160">
        <f t="shared" si="130"/>
        <v>7.9010429173456203</v>
      </c>
      <c r="BA145" s="161">
        <f t="shared" si="131"/>
        <v>6.4450739096504922E-2</v>
      </c>
      <c r="BB145" s="298"/>
      <c r="BC145" s="110">
        <f t="shared" si="132"/>
        <v>636.00023460415252</v>
      </c>
      <c r="BD145" s="110">
        <f t="shared" si="133"/>
        <v>604.41107737005245</v>
      </c>
      <c r="BE145" s="160">
        <f t="shared" si="134"/>
        <v>-31.589157234100071</v>
      </c>
      <c r="BF145" s="161">
        <f t="shared" si="135"/>
        <v>-4.9668467895709514E-2</v>
      </c>
      <c r="BG145" s="299"/>
      <c r="BH145" s="110">
        <v>32.579609904551113</v>
      </c>
      <c r="BI145" s="110">
        <v>32.579609904551113</v>
      </c>
      <c r="BJ145" s="160">
        <f t="shared" si="136"/>
        <v>0</v>
      </c>
      <c r="BK145" s="161">
        <f t="shared" si="137"/>
        <v>0</v>
      </c>
      <c r="BL145" s="161"/>
      <c r="BM145" s="110">
        <f t="shared" si="138"/>
        <v>668.57984450870367</v>
      </c>
      <c r="BN145" s="110">
        <f t="shared" si="139"/>
        <v>637.2313114837649</v>
      </c>
      <c r="BO145" s="273">
        <f t="shared" si="140"/>
        <v>-31.348533024938774</v>
      </c>
      <c r="BP145" s="161">
        <f t="shared" si="141"/>
        <v>-4.6888241221173507E-2</v>
      </c>
    </row>
    <row r="146" spans="1:68">
      <c r="A146" s="84">
        <v>435</v>
      </c>
      <c r="B146" s="94">
        <v>13</v>
      </c>
      <c r="C146" s="94">
        <v>13</v>
      </c>
      <c r="D146" s="85" t="s">
        <v>159</v>
      </c>
      <c r="E146" s="87">
        <v>702</v>
      </c>
      <c r="F146" s="110">
        <v>711</v>
      </c>
      <c r="G146" s="160">
        <f t="shared" si="106"/>
        <v>9</v>
      </c>
      <c r="H146" s="161">
        <f t="shared" si="107"/>
        <v>1.282051282051282E-2</v>
      </c>
      <c r="I146" s="161"/>
      <c r="J146" s="110">
        <v>972195.44294430106</v>
      </c>
      <c r="K146" s="110">
        <v>1030245.7859280026</v>
      </c>
      <c r="L146" s="160">
        <f t="shared" si="108"/>
        <v>58050.342983701499</v>
      </c>
      <c r="M146" s="161">
        <f t="shared" si="109"/>
        <v>5.9710568903610171E-2</v>
      </c>
      <c r="N146" s="161"/>
      <c r="O146" s="110">
        <v>39218.63958050459</v>
      </c>
      <c r="P146" s="296">
        <v>49506.993266775753</v>
      </c>
      <c r="Q146" s="160">
        <f t="shared" si="110"/>
        <v>10288.353686271163</v>
      </c>
      <c r="R146" s="161">
        <f t="shared" si="111"/>
        <v>0.26233326286476943</v>
      </c>
      <c r="S146" s="161"/>
      <c r="T146" s="110">
        <v>127921.0533019718</v>
      </c>
      <c r="U146" s="110">
        <v>132922.21990192358</v>
      </c>
      <c r="V146" s="160">
        <f t="shared" si="112"/>
        <v>5001.1665999517863</v>
      </c>
      <c r="W146" s="161">
        <f t="shared" si="113"/>
        <v>3.9095727175932328E-2</v>
      </c>
      <c r="X146" s="162"/>
      <c r="Y146" s="86">
        <v>1139335.1358267774</v>
      </c>
      <c r="Z146" s="86">
        <v>1212674.9990967019</v>
      </c>
      <c r="AA146" s="160">
        <f t="shared" si="114"/>
        <v>73339.863269924419</v>
      </c>
      <c r="AB146" s="161">
        <f t="shared" si="115"/>
        <v>6.4370755332410712E-2</v>
      </c>
      <c r="AC146" s="161"/>
      <c r="AD146" s="209">
        <v>-196172</v>
      </c>
      <c r="AE146" s="209">
        <v>-196172</v>
      </c>
      <c r="AF146" s="297">
        <f t="shared" si="116"/>
        <v>0</v>
      </c>
      <c r="AG146" s="208">
        <f t="shared" si="117"/>
        <v>0</v>
      </c>
      <c r="AH146" s="161"/>
      <c r="AI146" s="296">
        <f t="shared" si="118"/>
        <v>943163.13582677743</v>
      </c>
      <c r="AJ146" s="296">
        <f t="shared" si="119"/>
        <v>1016502.9990967019</v>
      </c>
      <c r="AK146" s="160">
        <f t="shared" si="120"/>
        <v>73339.863269924419</v>
      </c>
      <c r="AL146" s="161">
        <f t="shared" si="121"/>
        <v>7.7759467566164628E-2</v>
      </c>
      <c r="AN146" s="110">
        <f t="shared" si="122"/>
        <v>1384.8937933679501</v>
      </c>
      <c r="AO146" s="110">
        <f t="shared" si="123"/>
        <v>1449.0095442025352</v>
      </c>
      <c r="AP146" s="160">
        <f t="shared" si="124"/>
        <v>64.115750834585015</v>
      </c>
      <c r="AQ146" s="161">
        <f t="shared" si="125"/>
        <v>4.6296511069387258E-2</v>
      </c>
      <c r="AR146" s="298"/>
      <c r="AS146" s="110">
        <v>55.86700794943674</v>
      </c>
      <c r="AT146" s="110">
        <f t="shared" si="126"/>
        <v>69.630088982806967</v>
      </c>
      <c r="AU146" s="110">
        <f t="shared" si="127"/>
        <v>13.763081033370227</v>
      </c>
      <c r="AV146" s="185">
        <f t="shared" si="128"/>
        <v>0.24635436080319009</v>
      </c>
      <c r="AW146" s="298"/>
      <c r="AX146" s="110">
        <v>182.22372265238147</v>
      </c>
      <c r="AY146" s="110">
        <f t="shared" si="129"/>
        <v>186.95108284377437</v>
      </c>
      <c r="AZ146" s="160">
        <f t="shared" si="130"/>
        <v>4.7273601913929042</v>
      </c>
      <c r="BA146" s="161">
        <f t="shared" si="131"/>
        <v>2.5942616705350918E-2</v>
      </c>
      <c r="BB146" s="298"/>
      <c r="BC146" s="110">
        <f t="shared" si="132"/>
        <v>1622.9845239697684</v>
      </c>
      <c r="BD146" s="110">
        <f t="shared" si="133"/>
        <v>1705.5907160291165</v>
      </c>
      <c r="BE146" s="160">
        <f t="shared" si="134"/>
        <v>82.606192059348132</v>
      </c>
      <c r="BF146" s="161">
        <f t="shared" si="135"/>
        <v>5.0897707796557431E-2</v>
      </c>
      <c r="BG146" s="299"/>
      <c r="BH146" s="110">
        <v>-279.44729344729348</v>
      </c>
      <c r="BI146" s="110">
        <v>-279.44729344729348</v>
      </c>
      <c r="BJ146" s="160">
        <f t="shared" si="136"/>
        <v>0</v>
      </c>
      <c r="BK146" s="161">
        <f t="shared" si="137"/>
        <v>0</v>
      </c>
      <c r="BL146" s="161"/>
      <c r="BM146" s="110">
        <f t="shared" si="138"/>
        <v>1343.5372305224751</v>
      </c>
      <c r="BN146" s="110">
        <f t="shared" si="139"/>
        <v>1429.6807300938142</v>
      </c>
      <c r="BO146" s="273">
        <f t="shared" si="140"/>
        <v>86.143499571339134</v>
      </c>
      <c r="BP146" s="161">
        <f t="shared" si="141"/>
        <v>6.4116942660263784E-2</v>
      </c>
    </row>
    <row r="147" spans="1:68">
      <c r="A147" s="84">
        <v>436</v>
      </c>
      <c r="B147" s="94">
        <v>17</v>
      </c>
      <c r="C147" s="94">
        <v>17</v>
      </c>
      <c r="D147" s="85" t="s">
        <v>160</v>
      </c>
      <c r="E147" s="87">
        <v>2033</v>
      </c>
      <c r="F147" s="110">
        <v>2008</v>
      </c>
      <c r="G147" s="160">
        <f t="shared" si="106"/>
        <v>-25</v>
      </c>
      <c r="H147" s="161">
        <f t="shared" si="107"/>
        <v>-1.2297097884899164E-2</v>
      </c>
      <c r="I147" s="161"/>
      <c r="J147" s="110">
        <v>2262121.4864355419</v>
      </c>
      <c r="K147" s="110">
        <v>2400267.1040770011</v>
      </c>
      <c r="L147" s="160">
        <f t="shared" si="108"/>
        <v>138145.61764145922</v>
      </c>
      <c r="M147" s="161">
        <f t="shared" si="109"/>
        <v>6.1069053306742289E-2</v>
      </c>
      <c r="N147" s="161"/>
      <c r="O147" s="110">
        <v>1322122.3210168818</v>
      </c>
      <c r="P147" s="296">
        <v>1494831.1105030368</v>
      </c>
      <c r="Q147" s="160">
        <f t="shared" si="110"/>
        <v>172708.78948615491</v>
      </c>
      <c r="R147" s="161">
        <f t="shared" si="111"/>
        <v>0.13062996270520544</v>
      </c>
      <c r="S147" s="161"/>
      <c r="T147" s="110">
        <v>203860.20739878633</v>
      </c>
      <c r="U147" s="110">
        <v>217285.85947662604</v>
      </c>
      <c r="V147" s="160">
        <f t="shared" si="112"/>
        <v>13425.65207783971</v>
      </c>
      <c r="W147" s="161">
        <f t="shared" si="113"/>
        <v>6.5857149117761762E-2</v>
      </c>
      <c r="X147" s="162"/>
      <c r="Y147" s="86">
        <v>3788104.0148512102</v>
      </c>
      <c r="Z147" s="86">
        <v>4112384.0740566636</v>
      </c>
      <c r="AA147" s="160">
        <f t="shared" si="114"/>
        <v>324280.05920545338</v>
      </c>
      <c r="AB147" s="161">
        <f t="shared" si="115"/>
        <v>8.5604845572908719E-2</v>
      </c>
      <c r="AC147" s="161"/>
      <c r="AD147" s="209">
        <v>-234161</v>
      </c>
      <c r="AE147" s="209">
        <v>-234161</v>
      </c>
      <c r="AF147" s="297">
        <f t="shared" si="116"/>
        <v>0</v>
      </c>
      <c r="AG147" s="208">
        <f t="shared" si="117"/>
        <v>0</v>
      </c>
      <c r="AH147" s="161"/>
      <c r="AI147" s="296">
        <f t="shared" si="118"/>
        <v>3553943.0148512102</v>
      </c>
      <c r="AJ147" s="296">
        <f t="shared" si="119"/>
        <v>3878223.0740566636</v>
      </c>
      <c r="AK147" s="160">
        <f t="shared" si="120"/>
        <v>324280.05920545338</v>
      </c>
      <c r="AL147" s="161">
        <f t="shared" si="121"/>
        <v>9.1245148796801887E-2</v>
      </c>
      <c r="AN147" s="110">
        <f t="shared" si="122"/>
        <v>1112.7011738492581</v>
      </c>
      <c r="AO147" s="110">
        <f t="shared" si="123"/>
        <v>1195.352143464642</v>
      </c>
      <c r="AP147" s="160">
        <f t="shared" si="124"/>
        <v>82.650969615383929</v>
      </c>
      <c r="AQ147" s="161">
        <f t="shared" si="125"/>
        <v>7.4279574388748659E-2</v>
      </c>
      <c r="AR147" s="298"/>
      <c r="AS147" s="110">
        <v>650.33070389418685</v>
      </c>
      <c r="AT147" s="110">
        <f t="shared" si="126"/>
        <v>744.43780403537687</v>
      </c>
      <c r="AU147" s="110">
        <f t="shared" si="127"/>
        <v>94.107100141190017</v>
      </c>
      <c r="AV147" s="185">
        <f t="shared" si="128"/>
        <v>0.14470653096597738</v>
      </c>
      <c r="AW147" s="298"/>
      <c r="AX147" s="110">
        <v>100.27555700874881</v>
      </c>
      <c r="AY147" s="110">
        <f t="shared" si="129"/>
        <v>108.21008938078985</v>
      </c>
      <c r="AZ147" s="160">
        <f t="shared" si="130"/>
        <v>7.9345323720410477</v>
      </c>
      <c r="BA147" s="161">
        <f t="shared" si="131"/>
        <v>7.9127282946419117E-2</v>
      </c>
      <c r="BB147" s="298"/>
      <c r="BC147" s="110">
        <f t="shared" si="132"/>
        <v>1863.3074347521938</v>
      </c>
      <c r="BD147" s="110">
        <f t="shared" si="133"/>
        <v>2048.0000368808087</v>
      </c>
      <c r="BE147" s="160">
        <f t="shared" si="134"/>
        <v>184.69260212861491</v>
      </c>
      <c r="BF147" s="161">
        <f t="shared" si="135"/>
        <v>9.9120842156236913E-2</v>
      </c>
      <c r="BG147" s="299"/>
      <c r="BH147" s="110">
        <v>-115.18002951303492</v>
      </c>
      <c r="BI147" s="110">
        <v>-115.18002951303492</v>
      </c>
      <c r="BJ147" s="160">
        <f t="shared" si="136"/>
        <v>0</v>
      </c>
      <c r="BK147" s="161">
        <f t="shared" si="137"/>
        <v>0</v>
      </c>
      <c r="BL147" s="161"/>
      <c r="BM147" s="110">
        <f t="shared" si="138"/>
        <v>1748.1274052391589</v>
      </c>
      <c r="BN147" s="110">
        <f t="shared" si="139"/>
        <v>1931.3859930561073</v>
      </c>
      <c r="BO147" s="273">
        <f t="shared" si="140"/>
        <v>183.25858781694842</v>
      </c>
      <c r="BP147" s="161">
        <f t="shared" si="141"/>
        <v>0.10483136827883381</v>
      </c>
    </row>
    <row r="148" spans="1:68">
      <c r="A148" s="84">
        <v>440</v>
      </c>
      <c r="B148" s="94">
        <v>15</v>
      </c>
      <c r="C148" s="94">
        <v>15</v>
      </c>
      <c r="D148" s="85" t="s">
        <v>161</v>
      </c>
      <c r="E148" s="87">
        <v>5843</v>
      </c>
      <c r="F148" s="110">
        <v>5884</v>
      </c>
      <c r="G148" s="160">
        <f t="shared" si="106"/>
        <v>41</v>
      </c>
      <c r="H148" s="161">
        <f t="shared" si="107"/>
        <v>7.0169433510183128E-3</v>
      </c>
      <c r="I148" s="161"/>
      <c r="J148" s="110">
        <v>8928938.6573633812</v>
      </c>
      <c r="K148" s="110">
        <v>9484435.1065184642</v>
      </c>
      <c r="L148" s="160">
        <f t="shared" si="108"/>
        <v>555496.44915508293</v>
      </c>
      <c r="M148" s="161">
        <f t="shared" si="109"/>
        <v>6.2213043506238512E-2</v>
      </c>
      <c r="N148" s="161"/>
      <c r="O148" s="110">
        <v>3241521.0641968925</v>
      </c>
      <c r="P148" s="296">
        <v>3425666.338381195</v>
      </c>
      <c r="Q148" s="160">
        <f t="shared" si="110"/>
        <v>184145.27418430243</v>
      </c>
      <c r="R148" s="161">
        <f t="shared" si="111"/>
        <v>5.6808291705463768E-2</v>
      </c>
      <c r="S148" s="161"/>
      <c r="T148" s="110">
        <v>365603.40882456768</v>
      </c>
      <c r="U148" s="110">
        <v>395218.2397678956</v>
      </c>
      <c r="V148" s="160">
        <f t="shared" si="112"/>
        <v>29614.830943327921</v>
      </c>
      <c r="W148" s="161">
        <f t="shared" si="113"/>
        <v>8.1002611651081177E-2</v>
      </c>
      <c r="X148" s="162"/>
      <c r="Y148" s="86">
        <v>12536063.13038484</v>
      </c>
      <c r="Z148" s="86">
        <v>13305319.684667556</v>
      </c>
      <c r="AA148" s="160">
        <f t="shared" si="114"/>
        <v>769256.55428271554</v>
      </c>
      <c r="AB148" s="161">
        <f t="shared" si="115"/>
        <v>6.1363487586321722E-2</v>
      </c>
      <c r="AC148" s="161"/>
      <c r="AD148" s="209">
        <v>-1541762</v>
      </c>
      <c r="AE148" s="209">
        <v>-1541762</v>
      </c>
      <c r="AF148" s="297">
        <f t="shared" si="116"/>
        <v>0</v>
      </c>
      <c r="AG148" s="208">
        <f t="shared" si="117"/>
        <v>0</v>
      </c>
      <c r="AH148" s="161"/>
      <c r="AI148" s="296">
        <f t="shared" si="118"/>
        <v>10994301.13038484</v>
      </c>
      <c r="AJ148" s="296">
        <f t="shared" si="119"/>
        <v>11763557.684667556</v>
      </c>
      <c r="AK148" s="160">
        <f t="shared" si="120"/>
        <v>769256.55428271554</v>
      </c>
      <c r="AL148" s="161">
        <f t="shared" si="121"/>
        <v>6.9968663324740929E-2</v>
      </c>
      <c r="AN148" s="110">
        <f t="shared" si="122"/>
        <v>1528.1428474008867</v>
      </c>
      <c r="AO148" s="110">
        <f t="shared" si="123"/>
        <v>1611.9026353702352</v>
      </c>
      <c r="AP148" s="160">
        <f t="shared" si="124"/>
        <v>83.759787969348508</v>
      </c>
      <c r="AQ148" s="161">
        <f t="shared" si="125"/>
        <v>5.4811491027694031E-2</v>
      </c>
      <c r="AR148" s="298"/>
      <c r="AS148" s="110">
        <v>554.76999216102899</v>
      </c>
      <c r="AT148" s="110">
        <f t="shared" si="126"/>
        <v>582.2002614515967</v>
      </c>
      <c r="AU148" s="110">
        <f t="shared" si="127"/>
        <v>27.430269290567708</v>
      </c>
      <c r="AV148" s="185">
        <f t="shared" si="128"/>
        <v>4.9444399802009702E-2</v>
      </c>
      <c r="AW148" s="298"/>
      <c r="AX148" s="110">
        <v>62.571180699053173</v>
      </c>
      <c r="AY148" s="110">
        <f t="shared" si="129"/>
        <v>67.168293638323519</v>
      </c>
      <c r="AZ148" s="160">
        <f t="shared" si="130"/>
        <v>4.597112939270346</v>
      </c>
      <c r="BA148" s="161">
        <f t="shared" si="131"/>
        <v>7.3470132542023614E-2</v>
      </c>
      <c r="BB148" s="298"/>
      <c r="BC148" s="110">
        <f t="shared" si="132"/>
        <v>2145.4840202609689</v>
      </c>
      <c r="BD148" s="110">
        <f t="shared" si="133"/>
        <v>2261.2711904601556</v>
      </c>
      <c r="BE148" s="160">
        <f t="shared" si="134"/>
        <v>115.78717019918668</v>
      </c>
      <c r="BF148" s="161">
        <f t="shared" si="135"/>
        <v>5.3967854855009705E-2</v>
      </c>
      <c r="BG148" s="299"/>
      <c r="BH148" s="110">
        <v>-263.86479548177306</v>
      </c>
      <c r="BI148" s="110">
        <v>-263.86479548177306</v>
      </c>
      <c r="BJ148" s="160">
        <f t="shared" si="136"/>
        <v>0</v>
      </c>
      <c r="BK148" s="161">
        <f t="shared" si="137"/>
        <v>0</v>
      </c>
      <c r="BL148" s="161"/>
      <c r="BM148" s="110">
        <f t="shared" si="138"/>
        <v>1881.6192247791955</v>
      </c>
      <c r="BN148" s="110">
        <f t="shared" si="139"/>
        <v>1999.2450177885037</v>
      </c>
      <c r="BO148" s="273">
        <f t="shared" si="140"/>
        <v>117.62579300930815</v>
      </c>
      <c r="BP148" s="161">
        <f t="shared" si="141"/>
        <v>6.2513069307692321E-2</v>
      </c>
    </row>
    <row r="149" spans="1:68">
      <c r="A149" s="84">
        <v>441</v>
      </c>
      <c r="B149" s="94">
        <v>9</v>
      </c>
      <c r="C149" s="94">
        <v>9</v>
      </c>
      <c r="D149" s="85" t="s">
        <v>162</v>
      </c>
      <c r="E149" s="87">
        <v>4396</v>
      </c>
      <c r="F149" s="110">
        <v>4358</v>
      </c>
      <c r="G149" s="160">
        <f t="shared" si="106"/>
        <v>-38</v>
      </c>
      <c r="H149" s="161">
        <f t="shared" si="107"/>
        <v>-8.6442220200181989E-3</v>
      </c>
      <c r="I149" s="161"/>
      <c r="J149" s="110">
        <v>-237542.59202964779</v>
      </c>
      <c r="K149" s="110">
        <v>-300034.3413229112</v>
      </c>
      <c r="L149" s="160">
        <f t="shared" si="108"/>
        <v>-62491.74929326342</v>
      </c>
      <c r="M149" s="161">
        <f t="shared" si="109"/>
        <v>0.26307597622519752</v>
      </c>
      <c r="N149" s="161"/>
      <c r="O149" s="110">
        <v>1295499.4783797709</v>
      </c>
      <c r="P149" s="296">
        <v>1355057.6538781887</v>
      </c>
      <c r="Q149" s="160">
        <f t="shared" si="110"/>
        <v>59558.175498417811</v>
      </c>
      <c r="R149" s="161">
        <f t="shared" si="111"/>
        <v>4.5973137382428614E-2</v>
      </c>
      <c r="S149" s="161"/>
      <c r="T149" s="110">
        <v>600688.33024082507</v>
      </c>
      <c r="U149" s="110">
        <v>640404.47215122322</v>
      </c>
      <c r="V149" s="160">
        <f t="shared" si="112"/>
        <v>39716.141910398146</v>
      </c>
      <c r="W149" s="161">
        <f t="shared" si="113"/>
        <v>6.611771847552847E-2</v>
      </c>
      <c r="X149" s="162"/>
      <c r="Y149" s="86">
        <v>1658645.2165909482</v>
      </c>
      <c r="Z149" s="86">
        <v>1695427.7847065008</v>
      </c>
      <c r="AA149" s="160">
        <f t="shared" si="114"/>
        <v>36782.568115552654</v>
      </c>
      <c r="AB149" s="161">
        <f t="shared" si="115"/>
        <v>2.2176272386419511E-2</v>
      </c>
      <c r="AC149" s="161"/>
      <c r="AD149" s="209">
        <v>-15469</v>
      </c>
      <c r="AE149" s="209">
        <v>-15469</v>
      </c>
      <c r="AF149" s="297">
        <f t="shared" si="116"/>
        <v>0</v>
      </c>
      <c r="AG149" s="208">
        <f t="shared" si="117"/>
        <v>0</v>
      </c>
      <c r="AH149" s="161"/>
      <c r="AI149" s="296">
        <f t="shared" si="118"/>
        <v>1643176.2165909482</v>
      </c>
      <c r="AJ149" s="296">
        <f t="shared" si="119"/>
        <v>1679958.7847065008</v>
      </c>
      <c r="AK149" s="160">
        <f t="shared" si="120"/>
        <v>36782.568115552654</v>
      </c>
      <c r="AL149" s="161">
        <f t="shared" si="121"/>
        <v>2.2385041691915686E-2</v>
      </c>
      <c r="AN149" s="110">
        <f t="shared" si="122"/>
        <v>-54.036076439865283</v>
      </c>
      <c r="AO149" s="110">
        <f t="shared" si="123"/>
        <v>-68.846796999291229</v>
      </c>
      <c r="AP149" s="160">
        <f t="shared" si="124"/>
        <v>-14.810720559425945</v>
      </c>
      <c r="AQ149" s="161">
        <f t="shared" si="125"/>
        <v>0.27408948863835886</v>
      </c>
      <c r="AR149" s="298"/>
      <c r="AS149" s="110">
        <v>294.6996083666449</v>
      </c>
      <c r="AT149" s="110">
        <f t="shared" si="126"/>
        <v>310.93567092202585</v>
      </c>
      <c r="AU149" s="110">
        <f t="shared" si="127"/>
        <v>16.236062555380954</v>
      </c>
      <c r="AV149" s="185">
        <f t="shared" si="128"/>
        <v>5.5093600718943495E-2</v>
      </c>
      <c r="AW149" s="298"/>
      <c r="AX149" s="110">
        <v>136.64429714304484</v>
      </c>
      <c r="AY149" s="110">
        <f t="shared" si="129"/>
        <v>146.94916754273135</v>
      </c>
      <c r="AZ149" s="160">
        <f t="shared" si="130"/>
        <v>10.304870399686507</v>
      </c>
      <c r="BA149" s="161">
        <f t="shared" si="131"/>
        <v>7.5413834423685808E-2</v>
      </c>
      <c r="BB149" s="298"/>
      <c r="BC149" s="110">
        <f t="shared" si="132"/>
        <v>377.30782906982444</v>
      </c>
      <c r="BD149" s="110">
        <f t="shared" si="133"/>
        <v>389.03804146546599</v>
      </c>
      <c r="BE149" s="160">
        <f t="shared" si="134"/>
        <v>11.730212395641558</v>
      </c>
      <c r="BF149" s="161">
        <f t="shared" si="135"/>
        <v>3.1089236670651672E-2</v>
      </c>
      <c r="BG149" s="299"/>
      <c r="BH149" s="110">
        <v>-3.5188808007279344</v>
      </c>
      <c r="BI149" s="110">
        <v>-3.5188808007279344</v>
      </c>
      <c r="BJ149" s="160">
        <f t="shared" si="136"/>
        <v>0</v>
      </c>
      <c r="BK149" s="161">
        <f t="shared" si="137"/>
        <v>0</v>
      </c>
      <c r="BL149" s="161"/>
      <c r="BM149" s="110">
        <f t="shared" si="138"/>
        <v>373.78894826909647</v>
      </c>
      <c r="BN149" s="110">
        <f t="shared" si="139"/>
        <v>385.48847744527325</v>
      </c>
      <c r="BO149" s="273">
        <f t="shared" si="140"/>
        <v>11.699529176176782</v>
      </c>
      <c r="BP149" s="161">
        <f t="shared" si="141"/>
        <v>3.1299826360179354E-2</v>
      </c>
    </row>
    <row r="150" spans="1:68">
      <c r="A150" s="84">
        <v>444</v>
      </c>
      <c r="B150" s="94">
        <v>1</v>
      </c>
      <c r="C150" s="95">
        <v>33</v>
      </c>
      <c r="D150" s="85" t="s">
        <v>163</v>
      </c>
      <c r="E150" s="87">
        <v>45645</v>
      </c>
      <c r="F150" s="110">
        <v>45687</v>
      </c>
      <c r="G150" s="160">
        <f t="shared" si="106"/>
        <v>42</v>
      </c>
      <c r="H150" s="161">
        <f t="shared" si="107"/>
        <v>9.2014459415050941E-4</v>
      </c>
      <c r="I150" s="161"/>
      <c r="J150" s="110">
        <v>20916821.35324439</v>
      </c>
      <c r="K150" s="110">
        <v>20232121.790402051</v>
      </c>
      <c r="L150" s="160">
        <f t="shared" si="108"/>
        <v>-684699.56284233928</v>
      </c>
      <c r="M150" s="161">
        <f t="shared" si="109"/>
        <v>-3.2734398371487554E-2</v>
      </c>
      <c r="N150" s="161"/>
      <c r="O150" s="110">
        <v>5494981.8894271795</v>
      </c>
      <c r="P150" s="296">
        <v>3036349.3081261604</v>
      </c>
      <c r="Q150" s="160">
        <f t="shared" si="110"/>
        <v>-2458632.5813010191</v>
      </c>
      <c r="R150" s="161">
        <f t="shared" si="111"/>
        <v>-0.4474323356791477</v>
      </c>
      <c r="S150" s="161"/>
      <c r="T150" s="110">
        <v>4201507.5930032702</v>
      </c>
      <c r="U150" s="110">
        <v>4410000.6818873715</v>
      </c>
      <c r="V150" s="160">
        <f t="shared" si="112"/>
        <v>208493.08888410125</v>
      </c>
      <c r="W150" s="161">
        <f t="shared" si="113"/>
        <v>4.9623399284414664E-2</v>
      </c>
      <c r="X150" s="162"/>
      <c r="Y150" s="86">
        <v>30613310.835674837</v>
      </c>
      <c r="Z150" s="86">
        <v>27678471.78041558</v>
      </c>
      <c r="AA150" s="160">
        <f t="shared" si="114"/>
        <v>-2934839.0552592576</v>
      </c>
      <c r="AB150" s="161">
        <f t="shared" si="115"/>
        <v>-9.5868070951645637E-2</v>
      </c>
      <c r="AC150" s="161"/>
      <c r="AD150" s="209">
        <v>409451</v>
      </c>
      <c r="AE150" s="209">
        <v>409451</v>
      </c>
      <c r="AF150" s="297">
        <f t="shared" si="116"/>
        <v>0</v>
      </c>
      <c r="AG150" s="208">
        <f t="shared" si="117"/>
        <v>0</v>
      </c>
      <c r="AH150" s="161"/>
      <c r="AI150" s="296">
        <f t="shared" si="118"/>
        <v>31022761.835674837</v>
      </c>
      <c r="AJ150" s="296">
        <f t="shared" si="119"/>
        <v>28087922.78041558</v>
      </c>
      <c r="AK150" s="160">
        <f t="shared" si="120"/>
        <v>-2934839.0552592576</v>
      </c>
      <c r="AL150" s="161">
        <f t="shared" si="121"/>
        <v>-9.4602765247171497E-2</v>
      </c>
      <c r="AN150" s="110">
        <f t="shared" si="122"/>
        <v>458.25000226189923</v>
      </c>
      <c r="AO150" s="110">
        <f t="shared" si="123"/>
        <v>442.84198547512534</v>
      </c>
      <c r="AP150" s="160">
        <f t="shared" si="124"/>
        <v>-15.408016786773885</v>
      </c>
      <c r="AQ150" s="161">
        <f t="shared" si="125"/>
        <v>-3.3623604387824725E-2</v>
      </c>
      <c r="AR150" s="298"/>
      <c r="AS150" s="110">
        <v>120.38518763122312</v>
      </c>
      <c r="AT150" s="110">
        <f t="shared" si="126"/>
        <v>66.459809313944021</v>
      </c>
      <c r="AU150" s="110">
        <f t="shared" si="127"/>
        <v>-53.925378317279097</v>
      </c>
      <c r="AV150" s="185">
        <f t="shared" si="128"/>
        <v>-0.44794031041816479</v>
      </c>
      <c r="AW150" s="298"/>
      <c r="AX150" s="110">
        <v>92.047488071054232</v>
      </c>
      <c r="AY150" s="110">
        <f t="shared" si="129"/>
        <v>96.52637909881085</v>
      </c>
      <c r="AZ150" s="160">
        <f t="shared" si="130"/>
        <v>4.4788910277566174</v>
      </c>
      <c r="BA150" s="161">
        <f t="shared" si="131"/>
        <v>4.8658481851229077E-2</v>
      </c>
      <c r="BB150" s="298"/>
      <c r="BC150" s="110">
        <f t="shared" si="132"/>
        <v>670.68267796417649</v>
      </c>
      <c r="BD150" s="110">
        <f t="shared" si="133"/>
        <v>605.8281738878801</v>
      </c>
      <c r="BE150" s="160">
        <f t="shared" si="134"/>
        <v>-64.854504076296394</v>
      </c>
      <c r="BF150" s="161">
        <f t="shared" si="135"/>
        <v>-9.6699238264448664E-2</v>
      </c>
      <c r="BG150" s="299"/>
      <c r="BH150" s="110">
        <v>8.9703362909409581</v>
      </c>
      <c r="BI150" s="110">
        <v>8.9703362909409581</v>
      </c>
      <c r="BJ150" s="160">
        <f t="shared" si="136"/>
        <v>0</v>
      </c>
      <c r="BK150" s="161">
        <f t="shared" si="137"/>
        <v>0</v>
      </c>
      <c r="BL150" s="161"/>
      <c r="BM150" s="110">
        <f t="shared" si="138"/>
        <v>679.65301425511745</v>
      </c>
      <c r="BN150" s="110">
        <f t="shared" si="139"/>
        <v>614.79026376027275</v>
      </c>
      <c r="BO150" s="273">
        <f t="shared" si="140"/>
        <v>-64.862750494844704</v>
      </c>
      <c r="BP150" s="161">
        <f t="shared" si="141"/>
        <v>-9.5435095753871768E-2</v>
      </c>
    </row>
    <row r="151" spans="1:68">
      <c r="A151" s="84">
        <v>445</v>
      </c>
      <c r="B151" s="94">
        <v>2</v>
      </c>
      <c r="C151" s="94">
        <v>2</v>
      </c>
      <c r="D151" s="85" t="s">
        <v>164</v>
      </c>
      <c r="E151" s="87">
        <v>14999</v>
      </c>
      <c r="F151" s="110">
        <v>14868</v>
      </c>
      <c r="G151" s="160">
        <f t="shared" si="106"/>
        <v>-131</v>
      </c>
      <c r="H151" s="161">
        <f t="shared" si="107"/>
        <v>-8.7339155943729589E-3</v>
      </c>
      <c r="I151" s="161"/>
      <c r="J151" s="110">
        <v>7508068.3199046338</v>
      </c>
      <c r="K151" s="110">
        <v>7848335.7823835751</v>
      </c>
      <c r="L151" s="160">
        <f t="shared" si="108"/>
        <v>340267.46247894131</v>
      </c>
      <c r="M151" s="161">
        <f t="shared" si="109"/>
        <v>4.5320240570648311E-2</v>
      </c>
      <c r="N151" s="161"/>
      <c r="O151" s="110">
        <v>222396.63819043568</v>
      </c>
      <c r="P151" s="296">
        <v>-25984.723011537011</v>
      </c>
      <c r="Q151" s="160">
        <f t="shared" si="110"/>
        <v>-248381.3612019727</v>
      </c>
      <c r="R151" s="161">
        <f t="shared" si="111"/>
        <v>-1.1168395494777514</v>
      </c>
      <c r="S151" s="161"/>
      <c r="T151" s="110">
        <v>1492895.8871405553</v>
      </c>
      <c r="U151" s="110">
        <v>1568237.7776918521</v>
      </c>
      <c r="V151" s="160">
        <f t="shared" si="112"/>
        <v>75341.890551296761</v>
      </c>
      <c r="W151" s="161">
        <f t="shared" si="113"/>
        <v>5.046694226990215E-2</v>
      </c>
      <c r="X151" s="162"/>
      <c r="Y151" s="86">
        <v>9223360.8452356234</v>
      </c>
      <c r="Z151" s="86">
        <v>9390588.83706389</v>
      </c>
      <c r="AA151" s="160">
        <f t="shared" si="114"/>
        <v>167227.99182826653</v>
      </c>
      <c r="AB151" s="161">
        <f t="shared" si="115"/>
        <v>1.8130917204074157E-2</v>
      </c>
      <c r="AC151" s="161"/>
      <c r="AD151" s="209">
        <v>6790</v>
      </c>
      <c r="AE151" s="209">
        <v>6790</v>
      </c>
      <c r="AF151" s="297">
        <f t="shared" si="116"/>
        <v>0</v>
      </c>
      <c r="AG151" s="208">
        <f t="shared" si="117"/>
        <v>0</v>
      </c>
      <c r="AH151" s="161"/>
      <c r="AI151" s="296">
        <f t="shared" si="118"/>
        <v>9230150.8452356234</v>
      </c>
      <c r="AJ151" s="296">
        <f t="shared" si="119"/>
        <v>9397378.83706389</v>
      </c>
      <c r="AK151" s="160">
        <f t="shared" si="120"/>
        <v>167227.99182826653</v>
      </c>
      <c r="AL151" s="161">
        <f t="shared" si="121"/>
        <v>1.8117579510045115E-2</v>
      </c>
      <c r="AN151" s="110">
        <f t="shared" si="122"/>
        <v>500.57125941093631</v>
      </c>
      <c r="AO151" s="110">
        <f t="shared" si="123"/>
        <v>527.86762055310567</v>
      </c>
      <c r="AP151" s="160">
        <f t="shared" si="124"/>
        <v>27.29636114216936</v>
      </c>
      <c r="AQ151" s="161">
        <f t="shared" si="125"/>
        <v>5.4530420252835235E-2</v>
      </c>
      <c r="AR151" s="298"/>
      <c r="AS151" s="110">
        <v>14.827431041431808</v>
      </c>
      <c r="AT151" s="110">
        <f t="shared" si="126"/>
        <v>-1.7476945797374908</v>
      </c>
      <c r="AU151" s="110">
        <f t="shared" si="127"/>
        <v>-16.575125621169299</v>
      </c>
      <c r="AV151" s="185">
        <f t="shared" si="128"/>
        <v>-1.1178690074399245</v>
      </c>
      <c r="AW151" s="298"/>
      <c r="AX151" s="110">
        <v>99.533028011237775</v>
      </c>
      <c r="AY151" s="110">
        <f t="shared" si="129"/>
        <v>105.47738617782163</v>
      </c>
      <c r="AZ151" s="160">
        <f t="shared" si="130"/>
        <v>5.9443581665838536</v>
      </c>
      <c r="BA151" s="161">
        <f t="shared" si="131"/>
        <v>5.9722468866442065E-2</v>
      </c>
      <c r="BB151" s="298"/>
      <c r="BC151" s="110">
        <f t="shared" si="132"/>
        <v>614.93171846360576</v>
      </c>
      <c r="BD151" s="110">
        <f t="shared" si="133"/>
        <v>631.59731215118984</v>
      </c>
      <c r="BE151" s="160">
        <f t="shared" si="134"/>
        <v>16.665593687584078</v>
      </c>
      <c r="BF151" s="161">
        <f t="shared" si="135"/>
        <v>2.7101535320413657E-2</v>
      </c>
      <c r="BG151" s="299"/>
      <c r="BH151" s="110">
        <v>0.45269684645643044</v>
      </c>
      <c r="BI151" s="110">
        <v>0.45269684645643044</v>
      </c>
      <c r="BJ151" s="160">
        <f t="shared" si="136"/>
        <v>0</v>
      </c>
      <c r="BK151" s="161">
        <f t="shared" si="137"/>
        <v>0</v>
      </c>
      <c r="BL151" s="161"/>
      <c r="BM151" s="110">
        <f t="shared" si="138"/>
        <v>615.3844153100622</v>
      </c>
      <c r="BN151" s="110">
        <f t="shared" si="139"/>
        <v>632.05399765024822</v>
      </c>
      <c r="BO151" s="273">
        <f t="shared" si="140"/>
        <v>16.669582340186025</v>
      </c>
      <c r="BP151" s="161">
        <f t="shared" si="141"/>
        <v>2.7088080109710019E-2</v>
      </c>
    </row>
    <row r="152" spans="1:68">
      <c r="A152" s="84">
        <v>475</v>
      </c>
      <c r="B152" s="94">
        <v>15</v>
      </c>
      <c r="C152" s="94">
        <v>15</v>
      </c>
      <c r="D152" s="85" t="s">
        <v>165</v>
      </c>
      <c r="E152" s="87">
        <v>5456</v>
      </c>
      <c r="F152" s="110">
        <v>5415</v>
      </c>
      <c r="G152" s="160">
        <f t="shared" si="106"/>
        <v>-41</v>
      </c>
      <c r="H152" s="161">
        <f t="shared" si="107"/>
        <v>-7.5146627565982407E-3</v>
      </c>
      <c r="I152" s="161"/>
      <c r="J152" s="110">
        <v>3661299.0871975552</v>
      </c>
      <c r="K152" s="110">
        <v>3747524.0735302903</v>
      </c>
      <c r="L152" s="160">
        <f t="shared" si="108"/>
        <v>86224.986332735047</v>
      </c>
      <c r="M152" s="161">
        <f t="shared" si="109"/>
        <v>2.3550380419408372E-2</v>
      </c>
      <c r="N152" s="161"/>
      <c r="O152" s="110">
        <v>1748169.680549806</v>
      </c>
      <c r="P152" s="296">
        <v>1830203.3550245364</v>
      </c>
      <c r="Q152" s="160">
        <f t="shared" si="110"/>
        <v>82033.674474730389</v>
      </c>
      <c r="R152" s="161">
        <f t="shared" si="111"/>
        <v>4.6925464608750383E-2</v>
      </c>
      <c r="S152" s="161"/>
      <c r="T152" s="110">
        <v>698922.16530801659</v>
      </c>
      <c r="U152" s="110">
        <v>748587.75846548215</v>
      </c>
      <c r="V152" s="160">
        <f t="shared" si="112"/>
        <v>49665.59315746557</v>
      </c>
      <c r="W152" s="161">
        <f t="shared" si="113"/>
        <v>7.1060263392244583E-2</v>
      </c>
      <c r="X152" s="162"/>
      <c r="Y152" s="86">
        <v>6108390.9330553776</v>
      </c>
      <c r="Z152" s="86">
        <v>6326315.1870203083</v>
      </c>
      <c r="AA152" s="160">
        <f t="shared" si="114"/>
        <v>217924.25396493077</v>
      </c>
      <c r="AB152" s="161">
        <f t="shared" si="115"/>
        <v>3.5676212664392533E-2</v>
      </c>
      <c r="AC152" s="161"/>
      <c r="AD152" s="209">
        <v>58675</v>
      </c>
      <c r="AE152" s="209">
        <v>58675</v>
      </c>
      <c r="AF152" s="297">
        <f t="shared" si="116"/>
        <v>0</v>
      </c>
      <c r="AG152" s="208">
        <f t="shared" si="117"/>
        <v>0</v>
      </c>
      <c r="AH152" s="161"/>
      <c r="AI152" s="296">
        <f t="shared" si="118"/>
        <v>6167065.9330553776</v>
      </c>
      <c r="AJ152" s="296">
        <f t="shared" si="119"/>
        <v>6384990.1870203083</v>
      </c>
      <c r="AK152" s="160">
        <f t="shared" si="120"/>
        <v>217924.25396493077</v>
      </c>
      <c r="AL152" s="161">
        <f t="shared" si="121"/>
        <v>3.5336780298854946E-2</v>
      </c>
      <c r="AN152" s="110">
        <f t="shared" si="122"/>
        <v>671.05921686172201</v>
      </c>
      <c r="AO152" s="110">
        <f t="shared" si="123"/>
        <v>692.06354081815152</v>
      </c>
      <c r="AP152" s="160">
        <f t="shared" si="124"/>
        <v>21.004323956429516</v>
      </c>
      <c r="AQ152" s="161">
        <f t="shared" si="125"/>
        <v>3.13002540292322E-2</v>
      </c>
      <c r="AR152" s="298"/>
      <c r="AS152" s="110">
        <v>320.41233147907002</v>
      </c>
      <c r="AT152" s="110">
        <f t="shared" si="126"/>
        <v>337.98769252530678</v>
      </c>
      <c r="AU152" s="110">
        <f t="shared" si="127"/>
        <v>17.575361046236765</v>
      </c>
      <c r="AV152" s="185">
        <f t="shared" si="128"/>
        <v>5.4852324082242207E-2</v>
      </c>
      <c r="AW152" s="298"/>
      <c r="AX152" s="110">
        <v>128.10156988783297</v>
      </c>
      <c r="AY152" s="110">
        <f t="shared" si="129"/>
        <v>138.24335336389328</v>
      </c>
      <c r="AZ152" s="160">
        <f t="shared" si="130"/>
        <v>10.141783476060311</v>
      </c>
      <c r="BA152" s="161">
        <f t="shared" si="131"/>
        <v>7.9169860954401733E-2</v>
      </c>
      <c r="BB152" s="298"/>
      <c r="BC152" s="110">
        <f t="shared" si="132"/>
        <v>1119.5731182286249</v>
      </c>
      <c r="BD152" s="110">
        <f t="shared" si="133"/>
        <v>1168.2945867073515</v>
      </c>
      <c r="BE152" s="160">
        <f t="shared" si="134"/>
        <v>48.721468478726592</v>
      </c>
      <c r="BF152" s="161">
        <f t="shared" si="135"/>
        <v>4.3517897746431347E-2</v>
      </c>
      <c r="BG152" s="299"/>
      <c r="BH152" s="110">
        <v>10.754215542521994</v>
      </c>
      <c r="BI152" s="110">
        <v>10.754215542521994</v>
      </c>
      <c r="BJ152" s="160">
        <f t="shared" si="136"/>
        <v>0</v>
      </c>
      <c r="BK152" s="161">
        <f t="shared" si="137"/>
        <v>0</v>
      </c>
      <c r="BL152" s="161"/>
      <c r="BM152" s="110">
        <f t="shared" si="138"/>
        <v>1130.3273337711469</v>
      </c>
      <c r="BN152" s="110">
        <f t="shared" si="139"/>
        <v>1179.1302284432702</v>
      </c>
      <c r="BO152" s="273">
        <f t="shared" si="140"/>
        <v>48.80289467212333</v>
      </c>
      <c r="BP152" s="161">
        <f t="shared" si="141"/>
        <v>4.3175895348209169E-2</v>
      </c>
    </row>
    <row r="153" spans="1:68">
      <c r="A153" s="84">
        <v>480</v>
      </c>
      <c r="B153" s="94">
        <v>2</v>
      </c>
      <c r="C153" s="94">
        <v>2</v>
      </c>
      <c r="D153" s="85" t="s">
        <v>166</v>
      </c>
      <c r="E153" s="87">
        <v>1930</v>
      </c>
      <c r="F153" s="110">
        <v>1910</v>
      </c>
      <c r="G153" s="160">
        <f t="shared" si="106"/>
        <v>-20</v>
      </c>
      <c r="H153" s="161">
        <f t="shared" si="107"/>
        <v>-1.0362694300518135E-2</v>
      </c>
      <c r="I153" s="161"/>
      <c r="J153" s="110">
        <v>858321.92171480763</v>
      </c>
      <c r="K153" s="110">
        <v>754814.89663704368</v>
      </c>
      <c r="L153" s="160">
        <f t="shared" si="108"/>
        <v>-103507.02507776394</v>
      </c>
      <c r="M153" s="161">
        <f t="shared" si="109"/>
        <v>-0.12059231211405079</v>
      </c>
      <c r="N153" s="161"/>
      <c r="O153" s="110">
        <v>1052408.5341524717</v>
      </c>
      <c r="P153" s="296">
        <v>1055960.918530901</v>
      </c>
      <c r="Q153" s="160">
        <f t="shared" si="110"/>
        <v>3552.3843784292694</v>
      </c>
      <c r="R153" s="161">
        <f t="shared" si="111"/>
        <v>3.3754803986743463E-3</v>
      </c>
      <c r="S153" s="161"/>
      <c r="T153" s="110">
        <v>329099.48435964069</v>
      </c>
      <c r="U153" s="110">
        <v>345321.35118928045</v>
      </c>
      <c r="V153" s="160">
        <f t="shared" si="112"/>
        <v>16221.866829639766</v>
      </c>
      <c r="W153" s="161">
        <f t="shared" si="113"/>
        <v>4.9291681089091204E-2</v>
      </c>
      <c r="X153" s="162"/>
      <c r="Y153" s="86">
        <v>2239829.9402269199</v>
      </c>
      <c r="Z153" s="86">
        <v>2156097.1663572253</v>
      </c>
      <c r="AA153" s="160">
        <f t="shared" si="114"/>
        <v>-83732.773869694676</v>
      </c>
      <c r="AB153" s="161">
        <f t="shared" si="115"/>
        <v>-3.7383540761675688E-2</v>
      </c>
      <c r="AC153" s="161"/>
      <c r="AD153" s="209">
        <v>-467460</v>
      </c>
      <c r="AE153" s="209">
        <v>-467460</v>
      </c>
      <c r="AF153" s="297">
        <f t="shared" si="116"/>
        <v>0</v>
      </c>
      <c r="AG153" s="208">
        <f t="shared" si="117"/>
        <v>0</v>
      </c>
      <c r="AH153" s="161"/>
      <c r="AI153" s="296">
        <f t="shared" si="118"/>
        <v>1772369.9402269199</v>
      </c>
      <c r="AJ153" s="296">
        <f t="shared" si="119"/>
        <v>1688637.1663572253</v>
      </c>
      <c r="AK153" s="160">
        <f t="shared" si="120"/>
        <v>-83732.773869694676</v>
      </c>
      <c r="AL153" s="161">
        <f t="shared" si="121"/>
        <v>-4.7243395393500191E-2</v>
      </c>
      <c r="AN153" s="110">
        <f t="shared" si="122"/>
        <v>444.72638430819046</v>
      </c>
      <c r="AO153" s="110">
        <f t="shared" si="123"/>
        <v>395.19104535970871</v>
      </c>
      <c r="AP153" s="160">
        <f t="shared" si="124"/>
        <v>-49.535338948481751</v>
      </c>
      <c r="AQ153" s="161">
        <f t="shared" si="125"/>
        <v>-0.11138385464927646</v>
      </c>
      <c r="AR153" s="298"/>
      <c r="AS153" s="110">
        <v>545.28939593392317</v>
      </c>
      <c r="AT153" s="110">
        <f t="shared" si="126"/>
        <v>552.85911964968636</v>
      </c>
      <c r="AU153" s="110">
        <f t="shared" si="127"/>
        <v>7.5697237157631889</v>
      </c>
      <c r="AV153" s="185">
        <f t="shared" si="128"/>
        <v>1.3882029931644717E-2</v>
      </c>
      <c r="AW153" s="298"/>
      <c r="AX153" s="110">
        <v>170.51786754385529</v>
      </c>
      <c r="AY153" s="110">
        <f t="shared" si="129"/>
        <v>180.79651894726726</v>
      </c>
      <c r="AZ153" s="160">
        <f t="shared" si="130"/>
        <v>10.27865140341197</v>
      </c>
      <c r="BA153" s="161">
        <f t="shared" si="131"/>
        <v>6.0279028535050239E-2</v>
      </c>
      <c r="BB153" s="298"/>
      <c r="BC153" s="110">
        <f t="shared" si="132"/>
        <v>1160.5336477859689</v>
      </c>
      <c r="BD153" s="110">
        <f t="shared" si="133"/>
        <v>1128.8466839566624</v>
      </c>
      <c r="BE153" s="160">
        <f t="shared" si="134"/>
        <v>-31.686963829306478</v>
      </c>
      <c r="BF153" s="161">
        <f t="shared" si="135"/>
        <v>-2.7303787261797975E-2</v>
      </c>
      <c r="BG153" s="299"/>
      <c r="BH153" s="110">
        <v>-242.20725388601036</v>
      </c>
      <c r="BI153" s="110">
        <v>-242.20725388601036</v>
      </c>
      <c r="BJ153" s="160">
        <f t="shared" si="136"/>
        <v>0</v>
      </c>
      <c r="BK153" s="161">
        <f t="shared" si="137"/>
        <v>0</v>
      </c>
      <c r="BL153" s="161"/>
      <c r="BM153" s="110">
        <f t="shared" si="138"/>
        <v>918.32639389995848</v>
      </c>
      <c r="BN153" s="110">
        <f t="shared" si="139"/>
        <v>884.10322845928022</v>
      </c>
      <c r="BO153" s="273">
        <f t="shared" si="140"/>
        <v>-34.223165440678258</v>
      </c>
      <c r="BP153" s="161">
        <f t="shared" si="141"/>
        <v>-3.7266886444741014E-2</v>
      </c>
    </row>
    <row r="154" spans="1:68">
      <c r="A154" s="84">
        <v>481</v>
      </c>
      <c r="B154" s="94">
        <v>2</v>
      </c>
      <c r="C154" s="94">
        <v>2</v>
      </c>
      <c r="D154" s="85" t="s">
        <v>167</v>
      </c>
      <c r="E154" s="87">
        <v>9619</v>
      </c>
      <c r="F154" s="110">
        <v>9592</v>
      </c>
      <c r="G154" s="160">
        <f t="shared" si="106"/>
        <v>-27</v>
      </c>
      <c r="H154" s="161">
        <f t="shared" si="107"/>
        <v>-2.8069445888345983E-3</v>
      </c>
      <c r="I154" s="161"/>
      <c r="J154" s="110">
        <v>5913672.5441793436</v>
      </c>
      <c r="K154" s="110">
        <v>5849176.2804093976</v>
      </c>
      <c r="L154" s="160">
        <f t="shared" si="108"/>
        <v>-64496.263769946061</v>
      </c>
      <c r="M154" s="161">
        <f t="shared" si="109"/>
        <v>-1.0906296094028382E-2</v>
      </c>
      <c r="N154" s="161"/>
      <c r="O154" s="110">
        <v>690763.18438697048</v>
      </c>
      <c r="P154" s="296">
        <v>824683.3476596548</v>
      </c>
      <c r="Q154" s="160">
        <f t="shared" si="110"/>
        <v>133920.16327268432</v>
      </c>
      <c r="R154" s="161">
        <f t="shared" si="111"/>
        <v>0.19387275740749566</v>
      </c>
      <c r="S154" s="161"/>
      <c r="T154" s="110">
        <v>482772.1634941037</v>
      </c>
      <c r="U154" s="110">
        <v>509086.65893585712</v>
      </c>
      <c r="V154" s="160">
        <f t="shared" si="112"/>
        <v>26314.495441753417</v>
      </c>
      <c r="W154" s="161">
        <f t="shared" si="113"/>
        <v>5.450706861659145E-2</v>
      </c>
      <c r="X154" s="162"/>
      <c r="Y154" s="86">
        <v>7087207.8920604177</v>
      </c>
      <c r="Z154" s="86">
        <v>7182946.2870049095</v>
      </c>
      <c r="AA154" s="160">
        <f t="shared" si="114"/>
        <v>95738.394944491796</v>
      </c>
      <c r="AB154" s="161">
        <f t="shared" si="115"/>
        <v>1.35086195300895E-2</v>
      </c>
      <c r="AC154" s="161"/>
      <c r="AD154" s="209">
        <v>-2008987</v>
      </c>
      <c r="AE154" s="209">
        <v>-2008987</v>
      </c>
      <c r="AF154" s="297">
        <f t="shared" si="116"/>
        <v>0</v>
      </c>
      <c r="AG154" s="208">
        <f t="shared" si="117"/>
        <v>0</v>
      </c>
      <c r="AH154" s="161"/>
      <c r="AI154" s="296">
        <f t="shared" si="118"/>
        <v>5078220.8920604177</v>
      </c>
      <c r="AJ154" s="296">
        <f t="shared" si="119"/>
        <v>5173959.2870049095</v>
      </c>
      <c r="AK154" s="160">
        <f t="shared" si="120"/>
        <v>95738.394944491796</v>
      </c>
      <c r="AL154" s="161">
        <f t="shared" si="121"/>
        <v>1.8852743309014916E-2</v>
      </c>
      <c r="AN154" s="110">
        <f t="shared" si="122"/>
        <v>614.79078326014587</v>
      </c>
      <c r="AO154" s="110">
        <f t="shared" si="123"/>
        <v>609.79736034293137</v>
      </c>
      <c r="AP154" s="160">
        <f t="shared" si="124"/>
        <v>-4.9934229172145024</v>
      </c>
      <c r="AQ154" s="161">
        <f t="shared" si="125"/>
        <v>-8.1221499299893671E-3</v>
      </c>
      <c r="AR154" s="298"/>
      <c r="AS154" s="110">
        <v>71.812369725228237</v>
      </c>
      <c r="AT154" s="110">
        <f t="shared" si="126"/>
        <v>85.976162183033239</v>
      </c>
      <c r="AU154" s="110">
        <f t="shared" si="127"/>
        <v>14.163792457805002</v>
      </c>
      <c r="AV154" s="185">
        <f t="shared" si="128"/>
        <v>0.19723332501070706</v>
      </c>
      <c r="AW154" s="298"/>
      <c r="AX154" s="110">
        <v>50.189433776286904</v>
      </c>
      <c r="AY154" s="110">
        <f t="shared" si="129"/>
        <v>53.074088713079348</v>
      </c>
      <c r="AZ154" s="160">
        <f t="shared" si="130"/>
        <v>2.8846549367924439</v>
      </c>
      <c r="BA154" s="161">
        <f t="shared" si="131"/>
        <v>5.7475343309319464E-2</v>
      </c>
      <c r="BB154" s="298"/>
      <c r="BC154" s="110">
        <f t="shared" si="132"/>
        <v>736.79258676166103</v>
      </c>
      <c r="BD154" s="110">
        <f t="shared" si="133"/>
        <v>748.84761123904389</v>
      </c>
      <c r="BE154" s="160">
        <f t="shared" si="134"/>
        <v>12.055024477382858</v>
      </c>
      <c r="BF154" s="161">
        <f t="shared" si="135"/>
        <v>1.6361489914504854E-2</v>
      </c>
      <c r="BG154" s="299"/>
      <c r="BH154" s="110">
        <v>-208.85611809959454</v>
      </c>
      <c r="BI154" s="110">
        <v>-208.85611809959454</v>
      </c>
      <c r="BJ154" s="160">
        <f t="shared" si="136"/>
        <v>0</v>
      </c>
      <c r="BK154" s="161">
        <f t="shared" si="137"/>
        <v>0</v>
      </c>
      <c r="BL154" s="161"/>
      <c r="BM154" s="110">
        <f t="shared" si="138"/>
        <v>527.93646866206655</v>
      </c>
      <c r="BN154" s="110">
        <f t="shared" si="139"/>
        <v>539.40359539250517</v>
      </c>
      <c r="BO154" s="273">
        <f t="shared" si="140"/>
        <v>11.467126730438622</v>
      </c>
      <c r="BP154" s="161">
        <f t="shared" si="141"/>
        <v>2.1720656577295019E-2</v>
      </c>
    </row>
    <row r="155" spans="1:68">
      <c r="A155" s="84">
        <v>483</v>
      </c>
      <c r="B155" s="94">
        <v>17</v>
      </c>
      <c r="C155" s="94">
        <v>17</v>
      </c>
      <c r="D155" s="85" t="s">
        <v>168</v>
      </c>
      <c r="E155" s="87">
        <v>1055</v>
      </c>
      <c r="F155" s="110">
        <v>1059</v>
      </c>
      <c r="G155" s="160">
        <f t="shared" si="106"/>
        <v>4</v>
      </c>
      <c r="H155" s="161">
        <f t="shared" si="107"/>
        <v>3.7914691943127963E-3</v>
      </c>
      <c r="I155" s="161"/>
      <c r="J155" s="110">
        <v>835828.7138149559</v>
      </c>
      <c r="K155" s="110">
        <v>840539.41688494373</v>
      </c>
      <c r="L155" s="160">
        <f t="shared" si="108"/>
        <v>4710.7030699878233</v>
      </c>
      <c r="M155" s="161">
        <f t="shared" si="109"/>
        <v>5.6359670254529275E-3</v>
      </c>
      <c r="N155" s="161"/>
      <c r="O155" s="110">
        <v>959113.26098123938</v>
      </c>
      <c r="P155" s="296">
        <v>977072.33485587128</v>
      </c>
      <c r="Q155" s="160">
        <f t="shared" si="110"/>
        <v>17959.073874631897</v>
      </c>
      <c r="R155" s="161">
        <f t="shared" si="111"/>
        <v>1.8724664338660608E-2</v>
      </c>
      <c r="S155" s="161"/>
      <c r="T155" s="110">
        <v>163739.84523403109</v>
      </c>
      <c r="U155" s="110">
        <v>176482.15308939927</v>
      </c>
      <c r="V155" s="160">
        <f t="shared" si="112"/>
        <v>12742.307855368184</v>
      </c>
      <c r="W155" s="161">
        <f t="shared" si="113"/>
        <v>7.7820446435354698E-2</v>
      </c>
      <c r="X155" s="162"/>
      <c r="Y155" s="86">
        <v>1958681.8200302264</v>
      </c>
      <c r="Z155" s="86">
        <v>1994093.9048302143</v>
      </c>
      <c r="AA155" s="160">
        <f t="shared" si="114"/>
        <v>35412.084799987962</v>
      </c>
      <c r="AB155" s="161">
        <f t="shared" si="115"/>
        <v>1.8079549438735017E-2</v>
      </c>
      <c r="AC155" s="161"/>
      <c r="AD155" s="209">
        <v>-203286</v>
      </c>
      <c r="AE155" s="209">
        <v>-203286</v>
      </c>
      <c r="AF155" s="297">
        <f t="shared" si="116"/>
        <v>0</v>
      </c>
      <c r="AG155" s="208">
        <f t="shared" si="117"/>
        <v>0</v>
      </c>
      <c r="AH155" s="161"/>
      <c r="AI155" s="296">
        <f t="shared" si="118"/>
        <v>1755395.8200302264</v>
      </c>
      <c r="AJ155" s="296">
        <f t="shared" si="119"/>
        <v>1790807.9048302143</v>
      </c>
      <c r="AK155" s="160">
        <f t="shared" si="120"/>
        <v>35412.084799987962</v>
      </c>
      <c r="AL155" s="161">
        <f t="shared" si="121"/>
        <v>2.0173276246822896E-2</v>
      </c>
      <c r="AN155" s="110">
        <f t="shared" si="122"/>
        <v>792.2547050378729</v>
      </c>
      <c r="AO155" s="110">
        <f t="shared" si="123"/>
        <v>793.71049753063619</v>
      </c>
      <c r="AP155" s="160">
        <f t="shared" si="124"/>
        <v>1.4557924927632939</v>
      </c>
      <c r="AQ155" s="161">
        <f t="shared" si="125"/>
        <v>1.8375308893794468E-3</v>
      </c>
      <c r="AR155" s="298"/>
      <c r="AS155" s="110">
        <v>909.11209571681457</v>
      </c>
      <c r="AT155" s="110">
        <f t="shared" si="126"/>
        <v>922.63676568070946</v>
      </c>
      <c r="AU155" s="110">
        <f t="shared" si="127"/>
        <v>13.524669963894894</v>
      </c>
      <c r="AV155" s="185">
        <f t="shared" si="128"/>
        <v>1.4876790252395657E-2</v>
      </c>
      <c r="AW155" s="298"/>
      <c r="AX155" s="110">
        <v>155.20364477159345</v>
      </c>
      <c r="AY155" s="110">
        <f t="shared" si="129"/>
        <v>166.64981405986711</v>
      </c>
      <c r="AZ155" s="160">
        <f t="shared" si="130"/>
        <v>11.446169288273666</v>
      </c>
      <c r="BA155" s="161">
        <f t="shared" si="131"/>
        <v>7.3749358818979427E-2</v>
      </c>
      <c r="BB155" s="298"/>
      <c r="BC155" s="110">
        <f t="shared" si="132"/>
        <v>1856.570445526281</v>
      </c>
      <c r="BD155" s="110">
        <f t="shared" si="133"/>
        <v>1882.9970772712127</v>
      </c>
      <c r="BE155" s="160">
        <f t="shared" si="134"/>
        <v>26.426631744931683</v>
      </c>
      <c r="BF155" s="161">
        <f t="shared" si="135"/>
        <v>1.4234112047087199E-2</v>
      </c>
      <c r="BG155" s="299"/>
      <c r="BH155" s="110">
        <v>-192.68815165876777</v>
      </c>
      <c r="BI155" s="110">
        <v>-192.68815165876777</v>
      </c>
      <c r="BJ155" s="160">
        <f t="shared" si="136"/>
        <v>0</v>
      </c>
      <c r="BK155" s="161">
        <f t="shared" si="137"/>
        <v>0</v>
      </c>
      <c r="BL155" s="161"/>
      <c r="BM155" s="110">
        <f t="shared" si="138"/>
        <v>1663.8822938675132</v>
      </c>
      <c r="BN155" s="110">
        <f t="shared" si="139"/>
        <v>1691.03673732787</v>
      </c>
      <c r="BO155" s="273">
        <f t="shared" si="140"/>
        <v>27.154443460356788</v>
      </c>
      <c r="BP155" s="161">
        <f t="shared" si="141"/>
        <v>1.6319930538619555E-2</v>
      </c>
    </row>
    <row r="156" spans="1:68">
      <c r="A156" s="84">
        <v>484</v>
      </c>
      <c r="B156" s="94">
        <v>4</v>
      </c>
      <c r="C156" s="94">
        <v>4</v>
      </c>
      <c r="D156" s="85" t="s">
        <v>169</v>
      </c>
      <c r="E156" s="87">
        <v>2966</v>
      </c>
      <c r="F156" s="110">
        <v>2904</v>
      </c>
      <c r="G156" s="160">
        <f t="shared" si="106"/>
        <v>-62</v>
      </c>
      <c r="H156" s="161">
        <f t="shared" si="107"/>
        <v>-2.0903573836817263E-2</v>
      </c>
      <c r="I156" s="161"/>
      <c r="J156" s="110">
        <v>762669.03103378555</v>
      </c>
      <c r="K156" s="110">
        <v>807071.55361014849</v>
      </c>
      <c r="L156" s="160">
        <f t="shared" si="108"/>
        <v>44402.522576362942</v>
      </c>
      <c r="M156" s="161">
        <f t="shared" si="109"/>
        <v>5.8219910301295495E-2</v>
      </c>
      <c r="N156" s="161"/>
      <c r="O156" s="110">
        <v>546487.16973821854</v>
      </c>
      <c r="P156" s="296">
        <v>-40934.522674436332</v>
      </c>
      <c r="Q156" s="160">
        <f t="shared" si="110"/>
        <v>-587421.69241265487</v>
      </c>
      <c r="R156" s="161">
        <f t="shared" si="111"/>
        <v>-1.0749048192550339</v>
      </c>
      <c r="S156" s="161"/>
      <c r="T156" s="110">
        <v>398203.89091149514</v>
      </c>
      <c r="U156" s="110">
        <v>424408.16990982427</v>
      </c>
      <c r="V156" s="160">
        <f t="shared" si="112"/>
        <v>26204.27899832913</v>
      </c>
      <c r="W156" s="161">
        <f t="shared" si="113"/>
        <v>6.5806185214180385E-2</v>
      </c>
      <c r="X156" s="162"/>
      <c r="Y156" s="86">
        <v>1707360.0916834993</v>
      </c>
      <c r="Z156" s="86">
        <v>1190545.2008455363</v>
      </c>
      <c r="AA156" s="160">
        <f t="shared" si="114"/>
        <v>-516814.89083796297</v>
      </c>
      <c r="AB156" s="161">
        <f t="shared" si="115"/>
        <v>-0.30269823768011977</v>
      </c>
      <c r="AC156" s="161"/>
      <c r="AD156" s="209">
        <v>491614</v>
      </c>
      <c r="AE156" s="209">
        <v>491614</v>
      </c>
      <c r="AF156" s="297">
        <f t="shared" si="116"/>
        <v>0</v>
      </c>
      <c r="AG156" s="208">
        <f t="shared" si="117"/>
        <v>0</v>
      </c>
      <c r="AH156" s="161"/>
      <c r="AI156" s="296">
        <f t="shared" si="118"/>
        <v>2198974.0916834995</v>
      </c>
      <c r="AJ156" s="296">
        <f t="shared" si="119"/>
        <v>1682159.2008455363</v>
      </c>
      <c r="AK156" s="160">
        <f t="shared" si="120"/>
        <v>-516814.8908379632</v>
      </c>
      <c r="AL156" s="161">
        <f t="shared" si="121"/>
        <v>-0.23502545700404226</v>
      </c>
      <c r="AN156" s="110">
        <f t="shared" si="122"/>
        <v>257.13723231078404</v>
      </c>
      <c r="AO156" s="110">
        <f t="shared" si="123"/>
        <v>277.91720165638725</v>
      </c>
      <c r="AP156" s="160">
        <f t="shared" si="124"/>
        <v>20.779969345603206</v>
      </c>
      <c r="AQ156" s="161">
        <f t="shared" si="125"/>
        <v>8.0812759625910141E-2</v>
      </c>
      <c r="AR156" s="298"/>
      <c r="AS156" s="110">
        <v>184.25056295961514</v>
      </c>
      <c r="AT156" s="110">
        <f t="shared" si="126"/>
        <v>-14.095910011858241</v>
      </c>
      <c r="AU156" s="110">
        <f t="shared" si="127"/>
        <v>-198.34647297147339</v>
      </c>
      <c r="AV156" s="185">
        <f t="shared" si="128"/>
        <v>-1.0765040268286608</v>
      </c>
      <c r="AW156" s="298"/>
      <c r="AX156" s="110">
        <v>134.25620057703816</v>
      </c>
      <c r="AY156" s="110">
        <f t="shared" si="129"/>
        <v>146.14606401853453</v>
      </c>
      <c r="AZ156" s="160">
        <f t="shared" si="130"/>
        <v>11.889863441496374</v>
      </c>
      <c r="BA156" s="161">
        <f t="shared" si="131"/>
        <v>8.8561000463243389E-2</v>
      </c>
      <c r="BB156" s="298"/>
      <c r="BC156" s="110">
        <f t="shared" si="132"/>
        <v>575.6439958474374</v>
      </c>
      <c r="BD156" s="110">
        <f t="shared" si="133"/>
        <v>409.96735566306347</v>
      </c>
      <c r="BE156" s="160">
        <f t="shared" si="134"/>
        <v>-165.67664018437392</v>
      </c>
      <c r="BF156" s="161">
        <f t="shared" si="135"/>
        <v>-0.28781094110166505</v>
      </c>
      <c r="BG156" s="299"/>
      <c r="BH156" s="110">
        <v>165.74983142279163</v>
      </c>
      <c r="BI156" s="110">
        <v>165.74983142279163</v>
      </c>
      <c r="BJ156" s="160">
        <f t="shared" si="136"/>
        <v>0</v>
      </c>
      <c r="BK156" s="161">
        <f t="shared" si="137"/>
        <v>0</v>
      </c>
      <c r="BL156" s="161"/>
      <c r="BM156" s="110">
        <f t="shared" si="138"/>
        <v>741.39382727022905</v>
      </c>
      <c r="BN156" s="110">
        <f t="shared" si="139"/>
        <v>579.25592315617644</v>
      </c>
      <c r="BO156" s="273">
        <f t="shared" si="140"/>
        <v>-162.13790411405262</v>
      </c>
      <c r="BP156" s="161">
        <f t="shared" si="141"/>
        <v>-0.21869335587947283</v>
      </c>
    </row>
    <row r="157" spans="1:68">
      <c r="A157" s="84">
        <v>489</v>
      </c>
      <c r="B157" s="94">
        <v>8</v>
      </c>
      <c r="C157" s="94">
        <v>8</v>
      </c>
      <c r="D157" s="85" t="s">
        <v>170</v>
      </c>
      <c r="E157" s="87">
        <v>1752</v>
      </c>
      <c r="F157" s="110">
        <v>1703</v>
      </c>
      <c r="G157" s="160">
        <f t="shared" si="106"/>
        <v>-49</v>
      </c>
      <c r="H157" s="161">
        <f t="shared" si="107"/>
        <v>-2.7968036529680364E-2</v>
      </c>
      <c r="I157" s="161"/>
      <c r="J157" s="110">
        <v>1135498.9084794295</v>
      </c>
      <c r="K157" s="110">
        <v>1146973.504880948</v>
      </c>
      <c r="L157" s="160">
        <f t="shared" si="108"/>
        <v>11474.596401518444</v>
      </c>
      <c r="M157" s="161">
        <f t="shared" si="109"/>
        <v>1.0105334594186723E-2</v>
      </c>
      <c r="N157" s="161"/>
      <c r="O157" s="110">
        <v>1004254.5715895647</v>
      </c>
      <c r="P157" s="296">
        <v>925311.520975405</v>
      </c>
      <c r="Q157" s="160">
        <f t="shared" si="110"/>
        <v>-78943.050614159671</v>
      </c>
      <c r="R157" s="161">
        <f t="shared" si="111"/>
        <v>-7.860860467800132E-2</v>
      </c>
      <c r="S157" s="161"/>
      <c r="T157" s="110">
        <v>315360.43582549703</v>
      </c>
      <c r="U157" s="110">
        <v>336664.42926293507</v>
      </c>
      <c r="V157" s="160">
        <f t="shared" si="112"/>
        <v>21303.993437438039</v>
      </c>
      <c r="W157" s="161">
        <f t="shared" si="113"/>
        <v>6.7554426672680301E-2</v>
      </c>
      <c r="X157" s="162"/>
      <c r="Y157" s="86">
        <v>2455113.9158944911</v>
      </c>
      <c r="Z157" s="86">
        <v>2408949.4551192881</v>
      </c>
      <c r="AA157" s="160">
        <f t="shared" si="114"/>
        <v>-46164.460775203072</v>
      </c>
      <c r="AB157" s="161">
        <f t="shared" si="115"/>
        <v>-1.8803388501174134E-2</v>
      </c>
      <c r="AC157" s="161"/>
      <c r="AD157" s="209">
        <v>-479371</v>
      </c>
      <c r="AE157" s="209">
        <v>-479371</v>
      </c>
      <c r="AF157" s="297">
        <f t="shared" si="116"/>
        <v>0</v>
      </c>
      <c r="AG157" s="208">
        <f t="shared" si="117"/>
        <v>0</v>
      </c>
      <c r="AH157" s="161"/>
      <c r="AI157" s="296">
        <f t="shared" si="118"/>
        <v>1975742.9158944911</v>
      </c>
      <c r="AJ157" s="296">
        <f t="shared" si="119"/>
        <v>1929578.4551192881</v>
      </c>
      <c r="AK157" s="160">
        <f t="shared" si="120"/>
        <v>-46164.460775203072</v>
      </c>
      <c r="AL157" s="161">
        <f t="shared" si="121"/>
        <v>-2.3365621308227103E-2</v>
      </c>
      <c r="AN157" s="110">
        <f t="shared" si="122"/>
        <v>648.11581534214019</v>
      </c>
      <c r="AO157" s="110">
        <f t="shared" si="123"/>
        <v>673.50176446326952</v>
      </c>
      <c r="AP157" s="160">
        <f t="shared" si="124"/>
        <v>25.385949121129329</v>
      </c>
      <c r="AQ157" s="161">
        <f t="shared" si="125"/>
        <v>3.9168846863778646E-2</v>
      </c>
      <c r="AR157" s="298"/>
      <c r="AS157" s="110">
        <v>573.2046641492949</v>
      </c>
      <c r="AT157" s="110">
        <f t="shared" si="126"/>
        <v>543.34205576946863</v>
      </c>
      <c r="AU157" s="110">
        <f t="shared" si="127"/>
        <v>-29.86260837982627</v>
      </c>
      <c r="AV157" s="185">
        <f t="shared" si="128"/>
        <v>-5.209763675622911E-2</v>
      </c>
      <c r="AW157" s="298"/>
      <c r="AX157" s="110">
        <v>180.00024875884534</v>
      </c>
      <c r="AY157" s="110">
        <f t="shared" si="129"/>
        <v>197.68903656073698</v>
      </c>
      <c r="AZ157" s="160">
        <f t="shared" si="130"/>
        <v>17.688787801891635</v>
      </c>
      <c r="BA157" s="161">
        <f t="shared" si="131"/>
        <v>9.8270907534078591E-2</v>
      </c>
      <c r="BB157" s="298"/>
      <c r="BC157" s="110">
        <f t="shared" si="132"/>
        <v>1401.3207282502804</v>
      </c>
      <c r="BD157" s="110">
        <f t="shared" si="133"/>
        <v>1414.532856793475</v>
      </c>
      <c r="BE157" s="160">
        <f t="shared" si="134"/>
        <v>13.212128543194694</v>
      </c>
      <c r="BF157" s="161">
        <f t="shared" si="135"/>
        <v>9.4283401913933338E-3</v>
      </c>
      <c r="BG157" s="299"/>
      <c r="BH157" s="110">
        <v>-273.61358447488584</v>
      </c>
      <c r="BI157" s="110">
        <v>-273.61358447488584</v>
      </c>
      <c r="BJ157" s="160">
        <f t="shared" si="136"/>
        <v>0</v>
      </c>
      <c r="BK157" s="161">
        <f t="shared" si="137"/>
        <v>0</v>
      </c>
      <c r="BL157" s="161"/>
      <c r="BM157" s="110">
        <f t="shared" si="138"/>
        <v>1127.7071437753946</v>
      </c>
      <c r="BN157" s="110">
        <f t="shared" si="139"/>
        <v>1133.0466559713964</v>
      </c>
      <c r="BO157" s="273">
        <f t="shared" si="140"/>
        <v>5.3395121960018059</v>
      </c>
      <c r="BP157" s="161">
        <f t="shared" si="141"/>
        <v>4.7348393822583398E-3</v>
      </c>
    </row>
    <row r="158" spans="1:68">
      <c r="A158" s="84">
        <v>491</v>
      </c>
      <c r="B158" s="94">
        <v>10</v>
      </c>
      <c r="C158" s="94">
        <v>10</v>
      </c>
      <c r="D158" s="85" t="s">
        <v>171</v>
      </c>
      <c r="E158" s="87">
        <v>51919</v>
      </c>
      <c r="F158" s="110">
        <v>51890</v>
      </c>
      <c r="G158" s="160">
        <f t="shared" si="106"/>
        <v>-29</v>
      </c>
      <c r="H158" s="161">
        <f t="shared" si="107"/>
        <v>-5.5856237600878289E-4</v>
      </c>
      <c r="I158" s="161"/>
      <c r="J158" s="110">
        <v>-5878583.0454623289</v>
      </c>
      <c r="K158" s="110">
        <v>-4682926.1726913676</v>
      </c>
      <c r="L158" s="160">
        <f t="shared" si="108"/>
        <v>1195656.8727709614</v>
      </c>
      <c r="M158" s="161">
        <f t="shared" si="109"/>
        <v>-0.20339201870999976</v>
      </c>
      <c r="N158" s="161"/>
      <c r="O158" s="110">
        <v>11804599.064073771</v>
      </c>
      <c r="P158" s="296">
        <v>12075496.172654364</v>
      </c>
      <c r="Q158" s="160">
        <f t="shared" si="110"/>
        <v>270897.10858059302</v>
      </c>
      <c r="R158" s="161">
        <f t="shared" si="111"/>
        <v>2.2948437902058347E-2</v>
      </c>
      <c r="S158" s="161"/>
      <c r="T158" s="110">
        <v>4892585.8809719933</v>
      </c>
      <c r="U158" s="110">
        <v>5330515.8836150886</v>
      </c>
      <c r="V158" s="160">
        <f t="shared" si="112"/>
        <v>437930.00264309533</v>
      </c>
      <c r="W158" s="161">
        <f t="shared" si="113"/>
        <v>8.9508904554189098E-2</v>
      </c>
      <c r="X158" s="162"/>
      <c r="Y158" s="86">
        <v>10818601.899583437</v>
      </c>
      <c r="Z158" s="86">
        <v>12723085.883578084</v>
      </c>
      <c r="AA158" s="160">
        <f t="shared" si="114"/>
        <v>1904483.9839946479</v>
      </c>
      <c r="AB158" s="161">
        <f t="shared" si="115"/>
        <v>0.17603790227903468</v>
      </c>
      <c r="AC158" s="161"/>
      <c r="AD158" s="209">
        <v>3321120</v>
      </c>
      <c r="AE158" s="209">
        <v>3321120</v>
      </c>
      <c r="AF158" s="297">
        <f t="shared" si="116"/>
        <v>0</v>
      </c>
      <c r="AG158" s="208">
        <f t="shared" si="117"/>
        <v>0</v>
      </c>
      <c r="AH158" s="161"/>
      <c r="AI158" s="296">
        <f t="shared" si="118"/>
        <v>14139721.899583437</v>
      </c>
      <c r="AJ158" s="296">
        <f t="shared" si="119"/>
        <v>16044205.883578084</v>
      </c>
      <c r="AK158" s="160">
        <f t="shared" si="120"/>
        <v>1904483.9839946479</v>
      </c>
      <c r="AL158" s="161">
        <f t="shared" si="121"/>
        <v>0.13469034239285532</v>
      </c>
      <c r="AN158" s="110">
        <f t="shared" si="122"/>
        <v>-113.22604529097882</v>
      </c>
      <c r="AO158" s="110">
        <f t="shared" si="123"/>
        <v>-90.247180048012481</v>
      </c>
      <c r="AP158" s="160">
        <f t="shared" si="124"/>
        <v>22.978865242966336</v>
      </c>
      <c r="AQ158" s="161">
        <f t="shared" si="125"/>
        <v>-0.20294681478906298</v>
      </c>
      <c r="AR158" s="298"/>
      <c r="AS158" s="110">
        <v>227.36568624345173</v>
      </c>
      <c r="AT158" s="110">
        <f t="shared" si="126"/>
        <v>232.71335850172218</v>
      </c>
      <c r="AU158" s="110">
        <f t="shared" si="127"/>
        <v>5.3476722582704497</v>
      </c>
      <c r="AV158" s="185">
        <f t="shared" si="128"/>
        <v>2.352013774208845E-2</v>
      </c>
      <c r="AW158" s="298"/>
      <c r="AX158" s="110">
        <v>94.234979120784175</v>
      </c>
      <c r="AY158" s="110">
        <f t="shared" si="129"/>
        <v>102.72722843736922</v>
      </c>
      <c r="AZ158" s="160">
        <f t="shared" si="130"/>
        <v>8.4922493165850454</v>
      </c>
      <c r="BA158" s="161">
        <f t="shared" si="131"/>
        <v>9.0117803344554687E-2</v>
      </c>
      <c r="BB158" s="298"/>
      <c r="BC158" s="110">
        <f t="shared" si="132"/>
        <v>208.37462007325712</v>
      </c>
      <c r="BD158" s="110">
        <f t="shared" si="133"/>
        <v>245.19340689107889</v>
      </c>
      <c r="BE158" s="160">
        <f t="shared" si="134"/>
        <v>36.818786817821774</v>
      </c>
      <c r="BF158" s="161">
        <f t="shared" si="135"/>
        <v>0.17669515992339949</v>
      </c>
      <c r="BG158" s="299"/>
      <c r="BH158" s="110">
        <v>63.967333731389282</v>
      </c>
      <c r="BI158" s="110">
        <v>63.967333731389282</v>
      </c>
      <c r="BJ158" s="160">
        <f t="shared" si="136"/>
        <v>0</v>
      </c>
      <c r="BK158" s="161">
        <f t="shared" si="137"/>
        <v>0</v>
      </c>
      <c r="BL158" s="161"/>
      <c r="BM158" s="110">
        <f t="shared" si="138"/>
        <v>272.34195380464638</v>
      </c>
      <c r="BN158" s="110">
        <f t="shared" si="139"/>
        <v>309.19649033682953</v>
      </c>
      <c r="BO158" s="273">
        <f t="shared" si="140"/>
        <v>36.854536532183147</v>
      </c>
      <c r="BP158" s="161">
        <f t="shared" si="141"/>
        <v>0.13532449193861359</v>
      </c>
    </row>
    <row r="159" spans="1:68">
      <c r="A159" s="84">
        <v>494</v>
      </c>
      <c r="B159" s="94">
        <v>17</v>
      </c>
      <c r="C159" s="94">
        <v>17</v>
      </c>
      <c r="D159" s="85" t="s">
        <v>172</v>
      </c>
      <c r="E159" s="87">
        <v>8827</v>
      </c>
      <c r="F159" s="110">
        <v>8749</v>
      </c>
      <c r="G159" s="160">
        <f t="shared" si="106"/>
        <v>-78</v>
      </c>
      <c r="H159" s="161">
        <f t="shared" si="107"/>
        <v>-8.836524300441826E-3</v>
      </c>
      <c r="I159" s="161"/>
      <c r="J159" s="110">
        <v>4983612.3238772666</v>
      </c>
      <c r="K159" s="110">
        <v>5019514.1775961267</v>
      </c>
      <c r="L159" s="160">
        <f t="shared" si="108"/>
        <v>35901.853718860075</v>
      </c>
      <c r="M159" s="161">
        <f t="shared" si="109"/>
        <v>7.2039820486936102E-3</v>
      </c>
      <c r="N159" s="161"/>
      <c r="O159" s="110">
        <v>5112019.6003646376</v>
      </c>
      <c r="P159" s="296">
        <v>5378663.3100968311</v>
      </c>
      <c r="Q159" s="160">
        <f t="shared" si="110"/>
        <v>266643.7097321935</v>
      </c>
      <c r="R159" s="161">
        <f t="shared" si="111"/>
        <v>5.2160150112330154E-2</v>
      </c>
      <c r="S159" s="161"/>
      <c r="T159" s="110">
        <v>629374.5882569591</v>
      </c>
      <c r="U159" s="110">
        <v>692860.38198446122</v>
      </c>
      <c r="V159" s="160">
        <f t="shared" si="112"/>
        <v>63485.79372750211</v>
      </c>
      <c r="W159" s="161">
        <f t="shared" si="113"/>
        <v>0.10087123775258357</v>
      </c>
      <c r="X159" s="162"/>
      <c r="Y159" s="86">
        <v>10725006.512498863</v>
      </c>
      <c r="Z159" s="86">
        <v>11091037.869677419</v>
      </c>
      <c r="AA159" s="160">
        <f t="shared" si="114"/>
        <v>366031.3571785558</v>
      </c>
      <c r="AB159" s="161">
        <f t="shared" si="115"/>
        <v>3.412877714824554E-2</v>
      </c>
      <c r="AC159" s="161"/>
      <c r="AD159" s="209">
        <v>-194822</v>
      </c>
      <c r="AE159" s="209">
        <v>-194822</v>
      </c>
      <c r="AF159" s="297">
        <f t="shared" si="116"/>
        <v>0</v>
      </c>
      <c r="AG159" s="208">
        <f t="shared" si="117"/>
        <v>0</v>
      </c>
      <c r="AH159" s="161"/>
      <c r="AI159" s="296">
        <f t="shared" si="118"/>
        <v>10530184.512498863</v>
      </c>
      <c r="AJ159" s="296">
        <f t="shared" si="119"/>
        <v>10896215.869677419</v>
      </c>
      <c r="AK159" s="160">
        <f t="shared" si="120"/>
        <v>366031.3571785558</v>
      </c>
      <c r="AL159" s="161">
        <f t="shared" si="121"/>
        <v>3.4760203559974924E-2</v>
      </c>
      <c r="AN159" s="110">
        <f t="shared" si="122"/>
        <v>564.58732569131826</v>
      </c>
      <c r="AO159" s="110">
        <f t="shared" si="123"/>
        <v>573.72433164888866</v>
      </c>
      <c r="AP159" s="160">
        <f t="shared" si="124"/>
        <v>9.137005957570409</v>
      </c>
      <c r="AQ159" s="161">
        <f t="shared" si="125"/>
        <v>1.6183512349276442E-2</v>
      </c>
      <c r="AR159" s="298"/>
      <c r="AS159" s="110">
        <v>579.13442849944909</v>
      </c>
      <c r="AT159" s="110">
        <f t="shared" si="126"/>
        <v>614.7746382554385</v>
      </c>
      <c r="AU159" s="110">
        <f t="shared" si="127"/>
        <v>35.640209755989417</v>
      </c>
      <c r="AV159" s="185">
        <f t="shared" si="128"/>
        <v>6.1540478345129712E-2</v>
      </c>
      <c r="AW159" s="298"/>
      <c r="AX159" s="110">
        <v>71.301074912989591</v>
      </c>
      <c r="AY159" s="110">
        <f t="shared" si="129"/>
        <v>79.193094294714967</v>
      </c>
      <c r="AZ159" s="160">
        <f t="shared" si="130"/>
        <v>7.8920193817253761</v>
      </c>
      <c r="BA159" s="161">
        <f t="shared" si="131"/>
        <v>0.11068584016939712</v>
      </c>
      <c r="BB159" s="298"/>
      <c r="BC159" s="110">
        <f t="shared" si="132"/>
        <v>1215.022829103757</v>
      </c>
      <c r="BD159" s="110">
        <f t="shared" si="133"/>
        <v>1267.6920641990421</v>
      </c>
      <c r="BE159" s="160">
        <f t="shared" si="134"/>
        <v>52.669235095285103</v>
      </c>
      <c r="BF159" s="161">
        <f t="shared" si="135"/>
        <v>4.3348350198601421E-2</v>
      </c>
      <c r="BG159" s="299"/>
      <c r="BH159" s="110">
        <v>-22.071145349495865</v>
      </c>
      <c r="BI159" s="110">
        <v>-22.071145349495865</v>
      </c>
      <c r="BJ159" s="160">
        <f t="shared" si="136"/>
        <v>0</v>
      </c>
      <c r="BK159" s="161">
        <f t="shared" si="137"/>
        <v>0</v>
      </c>
      <c r="BL159" s="161"/>
      <c r="BM159" s="110">
        <f t="shared" si="138"/>
        <v>1192.9516837542612</v>
      </c>
      <c r="BN159" s="110">
        <f t="shared" si="139"/>
        <v>1245.4241478657468</v>
      </c>
      <c r="BO159" s="273">
        <f t="shared" si="140"/>
        <v>52.472464111485579</v>
      </c>
      <c r="BP159" s="161">
        <f t="shared" si="141"/>
        <v>4.3985405969127665E-2</v>
      </c>
    </row>
    <row r="160" spans="1:68">
      <c r="A160" s="84">
        <v>495</v>
      </c>
      <c r="B160" s="94">
        <v>13</v>
      </c>
      <c r="C160" s="94">
        <v>13</v>
      </c>
      <c r="D160" s="85" t="s">
        <v>173</v>
      </c>
      <c r="E160" s="87">
        <v>1430</v>
      </c>
      <c r="F160" s="110">
        <v>1393</v>
      </c>
      <c r="G160" s="160">
        <f t="shared" si="106"/>
        <v>-37</v>
      </c>
      <c r="H160" s="161">
        <f t="shared" si="107"/>
        <v>-2.5874125874125874E-2</v>
      </c>
      <c r="I160" s="161"/>
      <c r="J160" s="110">
        <v>790761.87487896928</v>
      </c>
      <c r="K160" s="110">
        <v>612835.37148308603</v>
      </c>
      <c r="L160" s="160">
        <f t="shared" si="108"/>
        <v>-177926.50339588325</v>
      </c>
      <c r="M160" s="161">
        <f t="shared" si="109"/>
        <v>-0.22500642614202404</v>
      </c>
      <c r="N160" s="161"/>
      <c r="O160" s="110">
        <v>443570.12131373712</v>
      </c>
      <c r="P160" s="296">
        <v>268693.38785777224</v>
      </c>
      <c r="Q160" s="160">
        <f t="shared" si="110"/>
        <v>-174876.73345596489</v>
      </c>
      <c r="R160" s="161">
        <f t="shared" si="111"/>
        <v>-0.3942482260482883</v>
      </c>
      <c r="S160" s="161"/>
      <c r="T160" s="110">
        <v>222401.37340045162</v>
      </c>
      <c r="U160" s="110">
        <v>239212.52469147622</v>
      </c>
      <c r="V160" s="160">
        <f t="shared" si="112"/>
        <v>16811.151291024609</v>
      </c>
      <c r="W160" s="161">
        <f t="shared" si="113"/>
        <v>7.5589242251462074E-2</v>
      </c>
      <c r="X160" s="162"/>
      <c r="Y160" s="86">
        <v>1456733.3695931581</v>
      </c>
      <c r="Z160" s="86">
        <v>1120741.2840323346</v>
      </c>
      <c r="AA160" s="160">
        <f t="shared" si="114"/>
        <v>-335992.08556082356</v>
      </c>
      <c r="AB160" s="161">
        <f t="shared" si="115"/>
        <v>-0.23064762061066857</v>
      </c>
      <c r="AC160" s="161"/>
      <c r="AD160" s="209">
        <v>-323273</v>
      </c>
      <c r="AE160" s="209">
        <v>-323273</v>
      </c>
      <c r="AF160" s="297">
        <f t="shared" si="116"/>
        <v>0</v>
      </c>
      <c r="AG160" s="208">
        <f t="shared" si="117"/>
        <v>0</v>
      </c>
      <c r="AH160" s="161"/>
      <c r="AI160" s="296">
        <f t="shared" si="118"/>
        <v>1133460.3695931581</v>
      </c>
      <c r="AJ160" s="296">
        <f t="shared" si="119"/>
        <v>797468.28403233457</v>
      </c>
      <c r="AK160" s="160">
        <f t="shared" si="120"/>
        <v>-335992.08556082356</v>
      </c>
      <c r="AL160" s="161">
        <f t="shared" si="121"/>
        <v>-0.29643037778323372</v>
      </c>
      <c r="AN160" s="110">
        <f t="shared" si="122"/>
        <v>552.98033208319532</v>
      </c>
      <c r="AO160" s="110">
        <f t="shared" si="123"/>
        <v>439.93924729582631</v>
      </c>
      <c r="AP160" s="160">
        <f t="shared" si="124"/>
        <v>-113.04108478736902</v>
      </c>
      <c r="AQ160" s="161">
        <f t="shared" si="125"/>
        <v>-0.20442152863107996</v>
      </c>
      <c r="AR160" s="298"/>
      <c r="AS160" s="110">
        <v>310.18889602359241</v>
      </c>
      <c r="AT160" s="110">
        <f t="shared" si="126"/>
        <v>192.88828991943447</v>
      </c>
      <c r="AU160" s="110">
        <f t="shared" si="127"/>
        <v>-117.30060610415794</v>
      </c>
      <c r="AV160" s="185">
        <f t="shared" si="128"/>
        <v>-0.37815862401224143</v>
      </c>
      <c r="AW160" s="298"/>
      <c r="AX160" s="110">
        <v>155.52543594437176</v>
      </c>
      <c r="AY160" s="110">
        <f t="shared" si="129"/>
        <v>171.72471262848256</v>
      </c>
      <c r="AZ160" s="160">
        <f t="shared" si="130"/>
        <v>16.199276684110799</v>
      </c>
      <c r="BA160" s="161">
        <f t="shared" si="131"/>
        <v>0.10415837503201049</v>
      </c>
      <c r="BB160" s="298"/>
      <c r="BC160" s="110">
        <f t="shared" si="132"/>
        <v>1018.6946640511595</v>
      </c>
      <c r="BD160" s="110">
        <f t="shared" si="133"/>
        <v>804.55224984374343</v>
      </c>
      <c r="BE160" s="160">
        <f t="shared" si="134"/>
        <v>-214.1424142074161</v>
      </c>
      <c r="BF160" s="161">
        <f t="shared" si="135"/>
        <v>-0.21021256100018379</v>
      </c>
      <c r="BG160" s="299"/>
      <c r="BH160" s="110">
        <v>-226.06503496503495</v>
      </c>
      <c r="BI160" s="110">
        <v>-226.06503496503495</v>
      </c>
      <c r="BJ160" s="160">
        <f t="shared" si="136"/>
        <v>0</v>
      </c>
      <c r="BK160" s="161">
        <f t="shared" si="137"/>
        <v>0</v>
      </c>
      <c r="BL160" s="161"/>
      <c r="BM160" s="110">
        <f t="shared" si="138"/>
        <v>792.62962908612462</v>
      </c>
      <c r="BN160" s="110">
        <f t="shared" si="139"/>
        <v>572.4826159600392</v>
      </c>
      <c r="BO160" s="273">
        <f t="shared" si="140"/>
        <v>-220.14701312608543</v>
      </c>
      <c r="BP160" s="161">
        <f t="shared" si="141"/>
        <v>-0.27774259887295349</v>
      </c>
    </row>
    <row r="161" spans="1:68">
      <c r="A161" s="84">
        <v>498</v>
      </c>
      <c r="B161" s="94">
        <v>19</v>
      </c>
      <c r="C161" s="94">
        <v>19</v>
      </c>
      <c r="D161" s="85" t="s">
        <v>174</v>
      </c>
      <c r="E161" s="87">
        <v>2325</v>
      </c>
      <c r="F161" s="110">
        <v>2313</v>
      </c>
      <c r="G161" s="160">
        <f t="shared" si="106"/>
        <v>-12</v>
      </c>
      <c r="H161" s="161">
        <f t="shared" si="107"/>
        <v>-5.1612903225806452E-3</v>
      </c>
      <c r="I161" s="161"/>
      <c r="J161" s="110">
        <v>3799575.9604782616</v>
      </c>
      <c r="K161" s="110">
        <v>3702018.5387504594</v>
      </c>
      <c r="L161" s="160">
        <f t="shared" si="108"/>
        <v>-97557.421727802139</v>
      </c>
      <c r="M161" s="161">
        <f t="shared" si="109"/>
        <v>-2.5675870871528082E-2</v>
      </c>
      <c r="N161" s="161"/>
      <c r="O161" s="110">
        <v>204439.13686473353</v>
      </c>
      <c r="P161" s="296">
        <v>424169.24250299949</v>
      </c>
      <c r="Q161" s="160">
        <f t="shared" si="110"/>
        <v>219730.10563826596</v>
      </c>
      <c r="R161" s="161">
        <f t="shared" si="111"/>
        <v>1.0747947237893576</v>
      </c>
      <c r="S161" s="161"/>
      <c r="T161" s="110">
        <v>264607.76835489785</v>
      </c>
      <c r="U161" s="110">
        <v>284078.78172034613</v>
      </c>
      <c r="V161" s="160">
        <f t="shared" si="112"/>
        <v>19471.013365448278</v>
      </c>
      <c r="W161" s="161">
        <f t="shared" si="113"/>
        <v>7.3584435885999083E-2</v>
      </c>
      <c r="X161" s="162"/>
      <c r="Y161" s="86">
        <v>4268622.8656978933</v>
      </c>
      <c r="Z161" s="86">
        <v>4410266.5629738048</v>
      </c>
      <c r="AA161" s="160">
        <f t="shared" si="114"/>
        <v>141643.69727591146</v>
      </c>
      <c r="AB161" s="161">
        <f t="shared" si="115"/>
        <v>3.3182527886017305E-2</v>
      </c>
      <c r="AC161" s="161"/>
      <c r="AD161" s="209">
        <v>251834</v>
      </c>
      <c r="AE161" s="209">
        <v>251834</v>
      </c>
      <c r="AF161" s="297">
        <f t="shared" si="116"/>
        <v>0</v>
      </c>
      <c r="AG161" s="208">
        <f t="shared" si="117"/>
        <v>0</v>
      </c>
      <c r="AH161" s="161"/>
      <c r="AI161" s="296">
        <f t="shared" si="118"/>
        <v>4520456.8656978933</v>
      </c>
      <c r="AJ161" s="296">
        <f t="shared" si="119"/>
        <v>4662100.5629738048</v>
      </c>
      <c r="AK161" s="160">
        <f t="shared" si="120"/>
        <v>141643.69727591146</v>
      </c>
      <c r="AL161" s="161">
        <f t="shared" si="121"/>
        <v>3.1333934043421892E-2</v>
      </c>
      <c r="AN161" s="110">
        <f t="shared" si="122"/>
        <v>1634.2262195605426</v>
      </c>
      <c r="AO161" s="110">
        <f t="shared" si="123"/>
        <v>1600.526821768465</v>
      </c>
      <c r="AP161" s="160">
        <f t="shared" si="124"/>
        <v>-33.699397792077662</v>
      </c>
      <c r="AQ161" s="161">
        <f t="shared" si="125"/>
        <v>-2.0621011576438735E-2</v>
      </c>
      <c r="AR161" s="298"/>
      <c r="AS161" s="110">
        <v>87.930811554724102</v>
      </c>
      <c r="AT161" s="110">
        <f t="shared" si="126"/>
        <v>183.38488651232143</v>
      </c>
      <c r="AU161" s="110">
        <f t="shared" si="127"/>
        <v>95.454074957597328</v>
      </c>
      <c r="AV161" s="185">
        <f t="shared" si="128"/>
        <v>1.0855588987506513</v>
      </c>
      <c r="AW161" s="298"/>
      <c r="AX161" s="110">
        <v>113.80979284081629</v>
      </c>
      <c r="AY161" s="110">
        <f t="shared" si="129"/>
        <v>122.81832326863214</v>
      </c>
      <c r="AZ161" s="160">
        <f t="shared" si="130"/>
        <v>9.008530427815856</v>
      </c>
      <c r="BA161" s="161">
        <f t="shared" si="131"/>
        <v>7.9154264347145648E-2</v>
      </c>
      <c r="BB161" s="298"/>
      <c r="BC161" s="110">
        <f t="shared" si="132"/>
        <v>1835.9668239560831</v>
      </c>
      <c r="BD161" s="110">
        <f t="shared" si="133"/>
        <v>1906.7300315494183</v>
      </c>
      <c r="BE161" s="160">
        <f t="shared" si="134"/>
        <v>70.76320759333521</v>
      </c>
      <c r="BF161" s="161">
        <f t="shared" si="135"/>
        <v>3.8542748523558226E-2</v>
      </c>
      <c r="BG161" s="299"/>
      <c r="BH161" s="110">
        <v>87.84215053763441</v>
      </c>
      <c r="BI161" s="110">
        <v>87.84215053763441</v>
      </c>
      <c r="BJ161" s="160">
        <f t="shared" si="136"/>
        <v>0</v>
      </c>
      <c r="BK161" s="161">
        <f t="shared" si="137"/>
        <v>0</v>
      </c>
      <c r="BL161" s="161"/>
      <c r="BM161" s="110">
        <f t="shared" si="138"/>
        <v>1944.2825228808144</v>
      </c>
      <c r="BN161" s="110">
        <f t="shared" si="139"/>
        <v>2015.6076796255102</v>
      </c>
      <c r="BO161" s="273">
        <f t="shared" si="140"/>
        <v>71.325156744695732</v>
      </c>
      <c r="BP161" s="161">
        <f t="shared" si="141"/>
        <v>3.6684564051429273E-2</v>
      </c>
    </row>
    <row r="162" spans="1:68">
      <c r="A162" s="84">
        <v>499</v>
      </c>
      <c r="B162" s="94">
        <v>15</v>
      </c>
      <c r="C162" s="94">
        <v>15</v>
      </c>
      <c r="D162" s="85" t="s">
        <v>175</v>
      </c>
      <c r="E162" s="87">
        <v>19763</v>
      </c>
      <c r="F162" s="110">
        <v>19738</v>
      </c>
      <c r="G162" s="160">
        <f t="shared" si="106"/>
        <v>-25</v>
      </c>
      <c r="H162" s="161">
        <f t="shared" si="107"/>
        <v>-1.2649901330769619E-3</v>
      </c>
      <c r="I162" s="161"/>
      <c r="J162" s="110">
        <v>17309603.759778433</v>
      </c>
      <c r="K162" s="110">
        <v>17746746.281673882</v>
      </c>
      <c r="L162" s="160">
        <f t="shared" si="108"/>
        <v>437142.52189544961</v>
      </c>
      <c r="M162" s="161">
        <f t="shared" si="109"/>
        <v>2.5254334412392415E-2</v>
      </c>
      <c r="N162" s="161"/>
      <c r="O162" s="110">
        <v>4296120.4627032205</v>
      </c>
      <c r="P162" s="296">
        <v>4231315.6996376049</v>
      </c>
      <c r="Q162" s="160">
        <f t="shared" si="110"/>
        <v>-64804.763065615669</v>
      </c>
      <c r="R162" s="161">
        <f t="shared" si="111"/>
        <v>-1.5084484624725579E-2</v>
      </c>
      <c r="S162" s="161"/>
      <c r="T162" s="110">
        <v>1301791.442668926</v>
      </c>
      <c r="U162" s="110">
        <v>1407349.6977041881</v>
      </c>
      <c r="V162" s="160">
        <f t="shared" si="112"/>
        <v>105558.25503526209</v>
      </c>
      <c r="W162" s="161">
        <f t="shared" si="113"/>
        <v>8.1086917285957197E-2</v>
      </c>
      <c r="X162" s="162"/>
      <c r="Y162" s="86">
        <v>22907515.665150579</v>
      </c>
      <c r="Z162" s="86">
        <v>23385411.679015674</v>
      </c>
      <c r="AA162" s="160">
        <f t="shared" si="114"/>
        <v>477896.01386509463</v>
      </c>
      <c r="AB162" s="161">
        <f t="shared" si="115"/>
        <v>2.0861974770669801E-2</v>
      </c>
      <c r="AC162" s="161"/>
      <c r="AD162" s="209">
        <v>-1054078</v>
      </c>
      <c r="AE162" s="209">
        <v>-1054078</v>
      </c>
      <c r="AF162" s="297">
        <f t="shared" si="116"/>
        <v>0</v>
      </c>
      <c r="AG162" s="208">
        <f t="shared" si="117"/>
        <v>0</v>
      </c>
      <c r="AH162" s="161"/>
      <c r="AI162" s="296">
        <f t="shared" si="118"/>
        <v>21853437.665150579</v>
      </c>
      <c r="AJ162" s="296">
        <f t="shared" si="119"/>
        <v>22331333.679015674</v>
      </c>
      <c r="AK162" s="160">
        <f t="shared" si="120"/>
        <v>477896.01386509463</v>
      </c>
      <c r="AL162" s="161">
        <f t="shared" si="121"/>
        <v>2.1868230581735423E-2</v>
      </c>
      <c r="AN162" s="110">
        <f t="shared" si="122"/>
        <v>875.85911854366407</v>
      </c>
      <c r="AO162" s="110">
        <f t="shared" si="123"/>
        <v>899.11573014864132</v>
      </c>
      <c r="AP162" s="160">
        <f t="shared" si="124"/>
        <v>23.256611604977252</v>
      </c>
      <c r="AQ162" s="161">
        <f t="shared" si="125"/>
        <v>2.6552913719328761E-2</v>
      </c>
      <c r="AR162" s="298"/>
      <c r="AS162" s="110">
        <v>217.38199983318427</v>
      </c>
      <c r="AT162" s="110">
        <f t="shared" si="126"/>
        <v>214.37408550195588</v>
      </c>
      <c r="AU162" s="110">
        <f t="shared" si="127"/>
        <v>-3.0079143312283918</v>
      </c>
      <c r="AV162" s="185">
        <f t="shared" si="128"/>
        <v>-1.3836998157789609E-2</v>
      </c>
      <c r="AW162" s="298"/>
      <c r="AX162" s="110">
        <v>65.870133212008597</v>
      </c>
      <c r="AY162" s="110">
        <f t="shared" si="129"/>
        <v>71.301534993625907</v>
      </c>
      <c r="AZ162" s="160">
        <f t="shared" si="130"/>
        <v>5.4314017816173106</v>
      </c>
      <c r="BA162" s="161">
        <f t="shared" si="131"/>
        <v>8.2456213715795659E-2</v>
      </c>
      <c r="BB162" s="298"/>
      <c r="BC162" s="110">
        <f t="shared" si="132"/>
        <v>1159.1112515888569</v>
      </c>
      <c r="BD162" s="110">
        <f t="shared" si="133"/>
        <v>1184.791350644223</v>
      </c>
      <c r="BE162" s="160">
        <f t="shared" si="134"/>
        <v>25.680099055366099</v>
      </c>
      <c r="BF162" s="161">
        <f t="shared" si="135"/>
        <v>2.2154990748441954E-2</v>
      </c>
      <c r="BG162" s="299"/>
      <c r="BH162" s="110">
        <v>-53.335930779739918</v>
      </c>
      <c r="BI162" s="110">
        <v>-53.335930779739918</v>
      </c>
      <c r="BJ162" s="160">
        <f t="shared" si="136"/>
        <v>0</v>
      </c>
      <c r="BK162" s="161">
        <f t="shared" si="137"/>
        <v>0</v>
      </c>
      <c r="BL162" s="161"/>
      <c r="BM162" s="110">
        <f t="shared" si="138"/>
        <v>1105.7753208091169</v>
      </c>
      <c r="BN162" s="110">
        <f t="shared" si="139"/>
        <v>1131.3878649820485</v>
      </c>
      <c r="BO162" s="273">
        <f t="shared" si="140"/>
        <v>25.612544172931621</v>
      </c>
      <c r="BP162" s="161">
        <f t="shared" si="141"/>
        <v>2.3162521075430074E-2</v>
      </c>
    </row>
    <row r="163" spans="1:68">
      <c r="A163" s="84">
        <v>500</v>
      </c>
      <c r="B163" s="94">
        <v>13</v>
      </c>
      <c r="C163" s="94">
        <v>13</v>
      </c>
      <c r="D163" s="85" t="s">
        <v>176</v>
      </c>
      <c r="E163" s="87">
        <v>10551</v>
      </c>
      <c r="F163" s="110">
        <v>10614</v>
      </c>
      <c r="G163" s="160">
        <f t="shared" si="106"/>
        <v>63</v>
      </c>
      <c r="H163" s="161">
        <f t="shared" si="107"/>
        <v>5.9709980096673302E-3</v>
      </c>
      <c r="I163" s="161"/>
      <c r="J163" s="110">
        <v>11953531.445108065</v>
      </c>
      <c r="K163" s="110">
        <v>11839358.95892459</v>
      </c>
      <c r="L163" s="160">
        <f t="shared" si="108"/>
        <v>-114172.4861834757</v>
      </c>
      <c r="M163" s="161">
        <f t="shared" si="109"/>
        <v>-9.5513603413157309E-3</v>
      </c>
      <c r="N163" s="161"/>
      <c r="O163" s="110">
        <v>1056245.4831775068</v>
      </c>
      <c r="P163" s="296">
        <v>1143405.7431279952</v>
      </c>
      <c r="Q163" s="160">
        <f t="shared" si="110"/>
        <v>87160.25995048834</v>
      </c>
      <c r="R163" s="161">
        <f t="shared" si="111"/>
        <v>8.2518942176475721E-2</v>
      </c>
      <c r="S163" s="161"/>
      <c r="T163" s="110">
        <v>406941.35251360852</v>
      </c>
      <c r="U163" s="110">
        <v>428495.4967638778</v>
      </c>
      <c r="V163" s="160">
        <f t="shared" si="112"/>
        <v>21554.144250269281</v>
      </c>
      <c r="W163" s="161">
        <f t="shared" si="113"/>
        <v>5.2966217655524422E-2</v>
      </c>
      <c r="X163" s="162"/>
      <c r="Y163" s="86">
        <v>13416718.28079918</v>
      </c>
      <c r="Z163" s="86">
        <v>13411260.198816463</v>
      </c>
      <c r="AA163" s="160">
        <f t="shared" si="114"/>
        <v>-5458.081982716918</v>
      </c>
      <c r="AB163" s="161">
        <f t="shared" si="115"/>
        <v>-4.0681199891690669E-4</v>
      </c>
      <c r="AC163" s="161"/>
      <c r="AD163" s="209">
        <v>-629542</v>
      </c>
      <c r="AE163" s="209">
        <v>-629542</v>
      </c>
      <c r="AF163" s="297">
        <f t="shared" si="116"/>
        <v>0</v>
      </c>
      <c r="AG163" s="208">
        <f t="shared" si="117"/>
        <v>0</v>
      </c>
      <c r="AH163" s="161"/>
      <c r="AI163" s="296">
        <f t="shared" si="118"/>
        <v>12787176.28079918</v>
      </c>
      <c r="AJ163" s="296">
        <f t="shared" si="119"/>
        <v>12781718.198816463</v>
      </c>
      <c r="AK163" s="160">
        <f t="shared" si="120"/>
        <v>-5458.081982716918</v>
      </c>
      <c r="AL163" s="161">
        <f t="shared" si="121"/>
        <v>-4.2684028614766199E-4</v>
      </c>
      <c r="AN163" s="110">
        <f t="shared" si="122"/>
        <v>1132.9287693212079</v>
      </c>
      <c r="AO163" s="110">
        <f t="shared" si="123"/>
        <v>1115.4474240554541</v>
      </c>
      <c r="AP163" s="160">
        <f t="shared" si="124"/>
        <v>-17.481345265753816</v>
      </c>
      <c r="AQ163" s="161">
        <f t="shared" si="125"/>
        <v>-1.5430224511138268E-2</v>
      </c>
      <c r="AR163" s="298"/>
      <c r="AS163" s="110">
        <v>100.10856631385715</v>
      </c>
      <c r="AT163" s="110">
        <f t="shared" si="126"/>
        <v>107.72618646391513</v>
      </c>
      <c r="AU163" s="110">
        <f t="shared" si="127"/>
        <v>7.6176201500579737</v>
      </c>
      <c r="AV163" s="185">
        <f t="shared" si="128"/>
        <v>7.6093589495383002E-2</v>
      </c>
      <c r="AW163" s="298"/>
      <c r="AX163" s="110">
        <v>38.568984220795045</v>
      </c>
      <c r="AY163" s="110">
        <f t="shared" si="129"/>
        <v>40.370783565468045</v>
      </c>
      <c r="AZ163" s="160">
        <f t="shared" si="130"/>
        <v>1.8017993446730003</v>
      </c>
      <c r="BA163" s="161">
        <f t="shared" si="131"/>
        <v>4.6716276849768139E-2</v>
      </c>
      <c r="BB163" s="298"/>
      <c r="BC163" s="110">
        <f t="shared" si="132"/>
        <v>1271.6063198558602</v>
      </c>
      <c r="BD163" s="110">
        <f t="shared" si="133"/>
        <v>1263.5443940848372</v>
      </c>
      <c r="BE163" s="160">
        <f t="shared" si="134"/>
        <v>-8.0619257710229704</v>
      </c>
      <c r="BF163" s="161">
        <f t="shared" si="135"/>
        <v>-6.3399541549438113E-3</v>
      </c>
      <c r="BG163" s="299"/>
      <c r="BH163" s="110">
        <v>-59.66657188892048</v>
      </c>
      <c r="BI163" s="110">
        <v>-59.66657188892048</v>
      </c>
      <c r="BJ163" s="160">
        <f t="shared" si="136"/>
        <v>0</v>
      </c>
      <c r="BK163" s="161">
        <f t="shared" si="137"/>
        <v>0</v>
      </c>
      <c r="BL163" s="161"/>
      <c r="BM163" s="110">
        <f t="shared" si="138"/>
        <v>1211.9397479669396</v>
      </c>
      <c r="BN163" s="110">
        <f t="shared" si="139"/>
        <v>1204.2319765231264</v>
      </c>
      <c r="BO163" s="273">
        <f t="shared" si="140"/>
        <v>-7.7077714438132716</v>
      </c>
      <c r="BP163" s="161">
        <f t="shared" si="141"/>
        <v>-6.3598635631377373E-3</v>
      </c>
    </row>
    <row r="164" spans="1:68">
      <c r="A164" s="84">
        <v>503</v>
      </c>
      <c r="B164" s="94">
        <v>2</v>
      </c>
      <c r="C164" s="94">
        <v>2</v>
      </c>
      <c r="D164" s="85" t="s">
        <v>177</v>
      </c>
      <c r="E164" s="87">
        <v>7515</v>
      </c>
      <c r="F164" s="110">
        <v>7477</v>
      </c>
      <c r="G164" s="160">
        <f t="shared" si="106"/>
        <v>-38</v>
      </c>
      <c r="H164" s="161">
        <f t="shared" si="107"/>
        <v>-5.0565535595475716E-3</v>
      </c>
      <c r="I164" s="161"/>
      <c r="J164" s="110">
        <v>916602.22005174309</v>
      </c>
      <c r="K164" s="110">
        <v>800601.61619639862</v>
      </c>
      <c r="L164" s="160">
        <f t="shared" si="108"/>
        <v>-116000.60385534447</v>
      </c>
      <c r="M164" s="161">
        <f t="shared" si="109"/>
        <v>-0.12655501079715487</v>
      </c>
      <c r="N164" s="161"/>
      <c r="O164" s="110">
        <v>2943628.8619255815</v>
      </c>
      <c r="P164" s="296">
        <v>3007077.2645053365</v>
      </c>
      <c r="Q164" s="160">
        <f t="shared" si="110"/>
        <v>63448.402579755057</v>
      </c>
      <c r="R164" s="161">
        <f t="shared" si="111"/>
        <v>2.1554484466581206E-2</v>
      </c>
      <c r="S164" s="161"/>
      <c r="T164" s="110">
        <v>840801.54334379546</v>
      </c>
      <c r="U164" s="110">
        <v>900560.19508145121</v>
      </c>
      <c r="V164" s="160">
        <f t="shared" si="112"/>
        <v>59758.651737655746</v>
      </c>
      <c r="W164" s="161">
        <f t="shared" si="113"/>
        <v>7.1073432501087858E-2</v>
      </c>
      <c r="X164" s="162"/>
      <c r="Y164" s="86">
        <v>4701032.62532112</v>
      </c>
      <c r="Z164" s="86">
        <v>4708239.0757831866</v>
      </c>
      <c r="AA164" s="160">
        <f t="shared" si="114"/>
        <v>7206.4504620665684</v>
      </c>
      <c r="AB164" s="161">
        <f t="shared" si="115"/>
        <v>1.5329505316024705E-3</v>
      </c>
      <c r="AC164" s="161"/>
      <c r="AD164" s="209">
        <v>-197444</v>
      </c>
      <c r="AE164" s="209">
        <v>-197444</v>
      </c>
      <c r="AF164" s="297">
        <f t="shared" si="116"/>
        <v>0</v>
      </c>
      <c r="AG164" s="208">
        <f t="shared" si="117"/>
        <v>0</v>
      </c>
      <c r="AH164" s="161"/>
      <c r="AI164" s="296">
        <f t="shared" si="118"/>
        <v>4503588.62532112</v>
      </c>
      <c r="AJ164" s="296">
        <f t="shared" si="119"/>
        <v>4510795.0757831866</v>
      </c>
      <c r="AK164" s="160">
        <f t="shared" si="120"/>
        <v>7206.4504620665684</v>
      </c>
      <c r="AL164" s="161">
        <f t="shared" si="121"/>
        <v>1.6001573548589212E-3</v>
      </c>
      <c r="AN164" s="110">
        <f t="shared" si="122"/>
        <v>121.96968996031178</v>
      </c>
      <c r="AO164" s="110">
        <f t="shared" si="123"/>
        <v>107.07524624801373</v>
      </c>
      <c r="AP164" s="160">
        <f t="shared" si="124"/>
        <v>-14.894443712298056</v>
      </c>
      <c r="AQ164" s="161">
        <f t="shared" si="125"/>
        <v>-0.12211594304408431</v>
      </c>
      <c r="AR164" s="298"/>
      <c r="AS164" s="110">
        <v>391.70044736202016</v>
      </c>
      <c r="AT164" s="110">
        <f t="shared" si="126"/>
        <v>402.17697799991129</v>
      </c>
      <c r="AU164" s="110">
        <f t="shared" si="127"/>
        <v>10.47653063789113</v>
      </c>
      <c r="AV164" s="185">
        <f t="shared" si="128"/>
        <v>2.6746282033751258E-2</v>
      </c>
      <c r="AW164" s="298"/>
      <c r="AX164" s="110">
        <v>111.88310623337264</v>
      </c>
      <c r="AY164" s="110">
        <f t="shared" si="129"/>
        <v>120.44405444448994</v>
      </c>
      <c r="AZ164" s="160">
        <f t="shared" si="130"/>
        <v>8.5609482111172923</v>
      </c>
      <c r="BA164" s="161">
        <f t="shared" si="131"/>
        <v>7.6516897852838855E-2</v>
      </c>
      <c r="BB164" s="298"/>
      <c r="BC164" s="110">
        <f t="shared" si="132"/>
        <v>625.55324355570463</v>
      </c>
      <c r="BD164" s="110">
        <f t="shared" si="133"/>
        <v>629.69627869241492</v>
      </c>
      <c r="BE164" s="160">
        <f t="shared" si="134"/>
        <v>4.1430351367102958</v>
      </c>
      <c r="BF164" s="161">
        <f t="shared" si="135"/>
        <v>6.6229936130790187E-3</v>
      </c>
      <c r="BG164" s="299"/>
      <c r="BH164" s="110">
        <v>-26.27332002661344</v>
      </c>
      <c r="BI164" s="110">
        <v>-26.27332002661344</v>
      </c>
      <c r="BJ164" s="160">
        <f t="shared" si="136"/>
        <v>0</v>
      </c>
      <c r="BK164" s="161">
        <f t="shared" si="137"/>
        <v>0</v>
      </c>
      <c r="BL164" s="161"/>
      <c r="BM164" s="110">
        <f t="shared" si="138"/>
        <v>599.27992352909121</v>
      </c>
      <c r="BN164" s="110">
        <f t="shared" si="139"/>
        <v>603.28943102623873</v>
      </c>
      <c r="BO164" s="273">
        <f t="shared" si="140"/>
        <v>4.0095074971475242</v>
      </c>
      <c r="BP164" s="161">
        <f t="shared" si="141"/>
        <v>6.6905419983636213E-3</v>
      </c>
    </row>
    <row r="165" spans="1:68">
      <c r="A165" s="84">
        <v>504</v>
      </c>
      <c r="B165" s="94">
        <v>1</v>
      </c>
      <c r="C165" s="95">
        <v>34</v>
      </c>
      <c r="D165" s="85" t="s">
        <v>178</v>
      </c>
      <c r="E165" s="87">
        <v>1715</v>
      </c>
      <c r="F165" s="110">
        <v>1677</v>
      </c>
      <c r="G165" s="160">
        <f t="shared" si="106"/>
        <v>-38</v>
      </c>
      <c r="H165" s="161">
        <f t="shared" si="107"/>
        <v>-2.2157434402332362E-2</v>
      </c>
      <c r="I165" s="161"/>
      <c r="J165" s="110">
        <v>-85644.392256094841</v>
      </c>
      <c r="K165" s="110">
        <v>-185806.69701805245</v>
      </c>
      <c r="L165" s="160">
        <f t="shared" si="108"/>
        <v>-100162.30476195761</v>
      </c>
      <c r="M165" s="161">
        <f t="shared" si="109"/>
        <v>1.1695138715264759</v>
      </c>
      <c r="N165" s="161"/>
      <c r="O165" s="110">
        <v>800289.95998893166</v>
      </c>
      <c r="P165" s="296">
        <v>757695.38919628027</v>
      </c>
      <c r="Q165" s="160">
        <f t="shared" si="110"/>
        <v>-42594.570792651386</v>
      </c>
      <c r="R165" s="161">
        <f t="shared" si="111"/>
        <v>-5.3223922480847424E-2</v>
      </c>
      <c r="S165" s="161"/>
      <c r="T165" s="110">
        <v>255763.08552089083</v>
      </c>
      <c r="U165" s="110">
        <v>273741.32354085543</v>
      </c>
      <c r="V165" s="160">
        <f t="shared" si="112"/>
        <v>17978.2380199646</v>
      </c>
      <c r="W165" s="161">
        <f t="shared" si="113"/>
        <v>7.0292544302669235E-2</v>
      </c>
      <c r="X165" s="162"/>
      <c r="Y165" s="86">
        <v>970408.65325372771</v>
      </c>
      <c r="Z165" s="86">
        <v>845630.01571908325</v>
      </c>
      <c r="AA165" s="160">
        <f t="shared" si="114"/>
        <v>-124778.63753464445</v>
      </c>
      <c r="AB165" s="161">
        <f t="shared" si="115"/>
        <v>-0.12858359941068995</v>
      </c>
      <c r="AC165" s="161"/>
      <c r="AD165" s="209">
        <v>-459037</v>
      </c>
      <c r="AE165" s="209">
        <v>-459037</v>
      </c>
      <c r="AF165" s="297">
        <f t="shared" si="116"/>
        <v>0</v>
      </c>
      <c r="AG165" s="208">
        <f t="shared" si="117"/>
        <v>0</v>
      </c>
      <c r="AH165" s="161"/>
      <c r="AI165" s="296">
        <f t="shared" si="118"/>
        <v>511371.65325372771</v>
      </c>
      <c r="AJ165" s="296">
        <f t="shared" si="119"/>
        <v>386593.01571908325</v>
      </c>
      <c r="AK165" s="160">
        <f t="shared" si="120"/>
        <v>-124778.63753464445</v>
      </c>
      <c r="AL165" s="161">
        <f t="shared" si="121"/>
        <v>-0.24400773242065674</v>
      </c>
      <c r="AN165" s="110">
        <f t="shared" si="122"/>
        <v>-49.938421140580083</v>
      </c>
      <c r="AO165" s="110">
        <f t="shared" si="123"/>
        <v>-110.79707633753873</v>
      </c>
      <c r="AP165" s="160">
        <f t="shared" si="124"/>
        <v>-60.858655196958644</v>
      </c>
      <c r="AQ165" s="161">
        <f t="shared" si="125"/>
        <v>1.2186739950315479</v>
      </c>
      <c r="AR165" s="298"/>
      <c r="AS165" s="110">
        <v>466.64137608684064</v>
      </c>
      <c r="AT165" s="110">
        <f t="shared" si="126"/>
        <v>451.81597447601683</v>
      </c>
      <c r="AU165" s="110">
        <f t="shared" si="127"/>
        <v>-14.825401610823803</v>
      </c>
      <c r="AV165" s="185">
        <f t="shared" si="128"/>
        <v>-3.1770439507843466E-2</v>
      </c>
      <c r="AW165" s="298"/>
      <c r="AX165" s="110">
        <v>149.13299447282265</v>
      </c>
      <c r="AY165" s="110">
        <f t="shared" si="129"/>
        <v>163.23275106789234</v>
      </c>
      <c r="AZ165" s="160">
        <f t="shared" si="130"/>
        <v>14.099756595069692</v>
      </c>
      <c r="BA165" s="161">
        <f t="shared" si="131"/>
        <v>9.4544850017339199E-2</v>
      </c>
      <c r="BB165" s="298"/>
      <c r="BC165" s="110">
        <f t="shared" si="132"/>
        <v>565.83594941908325</v>
      </c>
      <c r="BD165" s="110">
        <f t="shared" si="133"/>
        <v>504.25164920637047</v>
      </c>
      <c r="BE165" s="160">
        <f t="shared" si="134"/>
        <v>-61.584300212712776</v>
      </c>
      <c r="BF165" s="161">
        <f t="shared" si="135"/>
        <v>-0.10883772986841582</v>
      </c>
      <c r="BG165" s="299"/>
      <c r="BH165" s="110">
        <v>-267.66005830903788</v>
      </c>
      <c r="BI165" s="110">
        <v>-267.66005830903788</v>
      </c>
      <c r="BJ165" s="160">
        <f t="shared" si="136"/>
        <v>0</v>
      </c>
      <c r="BK165" s="161">
        <f t="shared" si="137"/>
        <v>0</v>
      </c>
      <c r="BL165" s="161"/>
      <c r="BM165" s="110">
        <f t="shared" si="138"/>
        <v>298.17589111004531</v>
      </c>
      <c r="BN165" s="110">
        <f t="shared" si="139"/>
        <v>230.52654485335913</v>
      </c>
      <c r="BO165" s="273">
        <f t="shared" si="140"/>
        <v>-67.649346256686187</v>
      </c>
      <c r="BP165" s="161">
        <f t="shared" si="141"/>
        <v>-0.22687731729363525</v>
      </c>
    </row>
    <row r="166" spans="1:68">
      <c r="A166" s="84">
        <v>505</v>
      </c>
      <c r="B166" s="94">
        <v>1</v>
      </c>
      <c r="C166" s="95">
        <v>35</v>
      </c>
      <c r="D166" s="85" t="s">
        <v>179</v>
      </c>
      <c r="E166" s="87">
        <v>20957</v>
      </c>
      <c r="F166" s="110">
        <v>20934</v>
      </c>
      <c r="G166" s="160">
        <f t="shared" si="106"/>
        <v>-23</v>
      </c>
      <c r="H166" s="161">
        <f t="shared" si="107"/>
        <v>-1.0974853270983443E-3</v>
      </c>
      <c r="I166" s="161"/>
      <c r="J166" s="110">
        <v>11736761.681415055</v>
      </c>
      <c r="K166" s="110">
        <v>11528848.611262908</v>
      </c>
      <c r="L166" s="160">
        <f t="shared" si="108"/>
        <v>-207913.07015214674</v>
      </c>
      <c r="M166" s="161">
        <f t="shared" si="109"/>
        <v>-1.7714687900783847E-2</v>
      </c>
      <c r="N166" s="161"/>
      <c r="O166" s="110">
        <v>3663261.5419362383</v>
      </c>
      <c r="P166" s="296">
        <v>3994879.3763481835</v>
      </c>
      <c r="Q166" s="160">
        <f t="shared" si="110"/>
        <v>331617.83441194519</v>
      </c>
      <c r="R166" s="161">
        <f t="shared" si="111"/>
        <v>9.0525295727770141E-2</v>
      </c>
      <c r="S166" s="161"/>
      <c r="T166" s="110">
        <v>1633431.2201996678</v>
      </c>
      <c r="U166" s="110">
        <v>1723313.8910692544</v>
      </c>
      <c r="V166" s="160">
        <f t="shared" si="112"/>
        <v>89882.670869586524</v>
      </c>
      <c r="W166" s="161">
        <f t="shared" si="113"/>
        <v>5.5026908851784663E-2</v>
      </c>
      <c r="X166" s="162"/>
      <c r="Y166" s="86">
        <v>17033454.443550959</v>
      </c>
      <c r="Z166" s="86">
        <v>17247041.878680348</v>
      </c>
      <c r="AA166" s="160">
        <f t="shared" si="114"/>
        <v>213587.43512938917</v>
      </c>
      <c r="AB166" s="161">
        <f t="shared" si="115"/>
        <v>1.2539290596468267E-2</v>
      </c>
      <c r="AC166" s="161"/>
      <c r="AD166" s="209">
        <v>-1868498</v>
      </c>
      <c r="AE166" s="209">
        <v>-1868498</v>
      </c>
      <c r="AF166" s="297">
        <f t="shared" si="116"/>
        <v>0</v>
      </c>
      <c r="AG166" s="208">
        <f t="shared" si="117"/>
        <v>0</v>
      </c>
      <c r="AH166" s="161"/>
      <c r="AI166" s="296">
        <f t="shared" si="118"/>
        <v>15164956.443550959</v>
      </c>
      <c r="AJ166" s="296">
        <f t="shared" si="119"/>
        <v>15378543.878680348</v>
      </c>
      <c r="AK166" s="160">
        <f t="shared" si="120"/>
        <v>213587.43512938917</v>
      </c>
      <c r="AL166" s="161">
        <f t="shared" si="121"/>
        <v>1.408427620115053E-2</v>
      </c>
      <c r="AN166" s="110">
        <f t="shared" si="122"/>
        <v>560.04016230448326</v>
      </c>
      <c r="AO166" s="110">
        <f t="shared" si="123"/>
        <v>550.72363672795018</v>
      </c>
      <c r="AP166" s="160">
        <f t="shared" si="124"/>
        <v>-9.3165255765330812</v>
      </c>
      <c r="AQ166" s="161">
        <f t="shared" si="125"/>
        <v>-1.6635459746666994E-2</v>
      </c>
      <c r="AR166" s="298"/>
      <c r="AS166" s="110">
        <v>174.79894746081206</v>
      </c>
      <c r="AT166" s="110">
        <f t="shared" si="126"/>
        <v>190.83210931251475</v>
      </c>
      <c r="AU166" s="110">
        <f t="shared" si="127"/>
        <v>16.033161851702687</v>
      </c>
      <c r="AV166" s="185">
        <f t="shared" si="128"/>
        <v>9.1723446191214281E-2</v>
      </c>
      <c r="AW166" s="298"/>
      <c r="AX166" s="110">
        <v>77.942034651890438</v>
      </c>
      <c r="AY166" s="110">
        <f t="shared" si="129"/>
        <v>82.321290296610982</v>
      </c>
      <c r="AZ166" s="160">
        <f t="shared" si="130"/>
        <v>4.3792556447205442</v>
      </c>
      <c r="BA166" s="161">
        <f t="shared" si="131"/>
        <v>5.6186057552634443E-2</v>
      </c>
      <c r="BB166" s="298"/>
      <c r="BC166" s="110">
        <f t="shared" si="132"/>
        <v>812.7811444171856</v>
      </c>
      <c r="BD166" s="110">
        <f t="shared" si="133"/>
        <v>823.87703633707599</v>
      </c>
      <c r="BE166" s="160">
        <f t="shared" si="134"/>
        <v>11.095891919890391</v>
      </c>
      <c r="BF166" s="161">
        <f t="shared" si="135"/>
        <v>1.3651758528240505E-2</v>
      </c>
      <c r="BG166" s="299"/>
      <c r="BH166" s="110">
        <v>-89.158658204895744</v>
      </c>
      <c r="BI166" s="110">
        <v>-89.158658204895744</v>
      </c>
      <c r="BJ166" s="160">
        <f t="shared" si="136"/>
        <v>0</v>
      </c>
      <c r="BK166" s="161">
        <f t="shared" si="137"/>
        <v>0</v>
      </c>
      <c r="BL166" s="161"/>
      <c r="BM166" s="110">
        <f t="shared" si="138"/>
        <v>723.62248621228991</v>
      </c>
      <c r="BN166" s="110">
        <f t="shared" si="139"/>
        <v>734.62042030573934</v>
      </c>
      <c r="BO166" s="273">
        <f t="shared" si="140"/>
        <v>10.99793409344943</v>
      </c>
      <c r="BP166" s="161">
        <f t="shared" si="141"/>
        <v>1.5198441594893936E-2</v>
      </c>
    </row>
    <row r="167" spans="1:68">
      <c r="A167" s="84">
        <v>507</v>
      </c>
      <c r="B167" s="94">
        <v>10</v>
      </c>
      <c r="C167" s="94">
        <v>10</v>
      </c>
      <c r="D167" s="85" t="s">
        <v>180</v>
      </c>
      <c r="E167" s="48">
        <v>7099</v>
      </c>
      <c r="F167" s="110">
        <v>7057</v>
      </c>
      <c r="G167" s="160">
        <f t="shared" si="106"/>
        <v>-42</v>
      </c>
      <c r="H167" s="161">
        <f t="shared" si="107"/>
        <v>-5.9163262431328354E-3</v>
      </c>
      <c r="I167" s="161"/>
      <c r="J167" s="110">
        <v>-811357.4875015961</v>
      </c>
      <c r="K167" s="110">
        <v>-949619.85016771243</v>
      </c>
      <c r="L167" s="160">
        <f t="shared" si="108"/>
        <v>-138262.36266611633</v>
      </c>
      <c r="M167" s="161">
        <f t="shared" si="109"/>
        <v>0.17040868519235097</v>
      </c>
      <c r="N167" s="161"/>
      <c r="O167" s="110">
        <v>1745876.6207233013</v>
      </c>
      <c r="P167" s="296">
        <v>1558880.5247785586</v>
      </c>
      <c r="Q167" s="160">
        <f t="shared" si="110"/>
        <v>-186996.09594474267</v>
      </c>
      <c r="R167" s="161">
        <f t="shared" si="111"/>
        <v>-0.10710727993325887</v>
      </c>
      <c r="S167" s="161"/>
      <c r="T167" s="110">
        <v>1061708.5253858869</v>
      </c>
      <c r="U167" s="110">
        <v>1132521.9539467234</v>
      </c>
      <c r="V167" s="160">
        <f t="shared" si="112"/>
        <v>70813.428560836473</v>
      </c>
      <c r="W167" s="161">
        <f t="shared" si="113"/>
        <v>6.6697616970814791E-2</v>
      </c>
      <c r="X167" s="162"/>
      <c r="Y167" s="86">
        <v>1996227.6586075921</v>
      </c>
      <c r="Z167" s="86">
        <v>1741782.6285575696</v>
      </c>
      <c r="AA167" s="160">
        <f t="shared" si="114"/>
        <v>-254445.03005002253</v>
      </c>
      <c r="AB167" s="161">
        <f t="shared" si="115"/>
        <v>-0.12746293187196039</v>
      </c>
      <c r="AC167" s="161"/>
      <c r="AD167" s="209">
        <v>-56521</v>
      </c>
      <c r="AE167" s="209">
        <v>-56521</v>
      </c>
      <c r="AF167" s="297">
        <f t="shared" si="116"/>
        <v>0</v>
      </c>
      <c r="AG167" s="208">
        <f t="shared" si="117"/>
        <v>0</v>
      </c>
      <c r="AH167" s="161"/>
      <c r="AI167" s="296">
        <f t="shared" si="118"/>
        <v>1939706.6586075921</v>
      </c>
      <c r="AJ167" s="296">
        <f t="shared" si="119"/>
        <v>1685261.6285575696</v>
      </c>
      <c r="AK167" s="160">
        <f t="shared" si="120"/>
        <v>-254445.03005002253</v>
      </c>
      <c r="AL167" s="161">
        <f t="shared" si="121"/>
        <v>-0.13117706686261238</v>
      </c>
      <c r="AN167" s="110">
        <f t="shared" si="122"/>
        <v>-114.2917999016194</v>
      </c>
      <c r="AO167" s="110">
        <f t="shared" si="123"/>
        <v>-134.56424120273664</v>
      </c>
      <c r="AP167" s="160">
        <f t="shared" si="124"/>
        <v>-20.27244130111724</v>
      </c>
      <c r="AQ167" s="161">
        <f t="shared" si="125"/>
        <v>0.17737441634979448</v>
      </c>
      <c r="AR167" s="298"/>
      <c r="AS167" s="110">
        <v>245.93275401088906</v>
      </c>
      <c r="AT167" s="110">
        <f t="shared" si="126"/>
        <v>220.89847311585075</v>
      </c>
      <c r="AU167" s="110">
        <f t="shared" si="127"/>
        <v>-25.034280895038307</v>
      </c>
      <c r="AV167" s="185">
        <f t="shared" si="128"/>
        <v>-0.10179319544370197</v>
      </c>
      <c r="AW167" s="298"/>
      <c r="AX167" s="110">
        <v>149.5574764594854</v>
      </c>
      <c r="AY167" s="110">
        <f t="shared" si="129"/>
        <v>160.48206801002172</v>
      </c>
      <c r="AZ167" s="160">
        <f t="shared" si="130"/>
        <v>10.92459155053632</v>
      </c>
      <c r="BA167" s="161">
        <f t="shared" si="131"/>
        <v>7.3046107818593428E-2</v>
      </c>
      <c r="BB167" s="298"/>
      <c r="BC167" s="110">
        <f t="shared" si="132"/>
        <v>281.19843056875504</v>
      </c>
      <c r="BD167" s="110">
        <f t="shared" si="133"/>
        <v>246.81629992313583</v>
      </c>
      <c r="BE167" s="160">
        <f t="shared" si="134"/>
        <v>-34.382130645619213</v>
      </c>
      <c r="BF167" s="161">
        <f t="shared" si="135"/>
        <v>-0.12226999480785698</v>
      </c>
      <c r="BG167" s="299"/>
      <c r="BH167" s="110">
        <v>-7.961825609240738</v>
      </c>
      <c r="BI167" s="110">
        <v>-7.961825609240738</v>
      </c>
      <c r="BJ167" s="160">
        <f t="shared" si="136"/>
        <v>0</v>
      </c>
      <c r="BK167" s="161">
        <f t="shared" si="137"/>
        <v>0</v>
      </c>
      <c r="BL167" s="161"/>
      <c r="BM167" s="110">
        <f t="shared" si="138"/>
        <v>273.2366049595143</v>
      </c>
      <c r="BN167" s="110">
        <f t="shared" si="139"/>
        <v>238.80708921036836</v>
      </c>
      <c r="BO167" s="273">
        <f t="shared" si="140"/>
        <v>-34.429515749145935</v>
      </c>
      <c r="BP167" s="161">
        <f t="shared" si="141"/>
        <v>-0.12600623461211349</v>
      </c>
    </row>
    <row r="168" spans="1:68">
      <c r="A168" s="84">
        <v>508</v>
      </c>
      <c r="B168" s="94">
        <v>6</v>
      </c>
      <c r="C168" s="94">
        <v>6</v>
      </c>
      <c r="D168" s="85" t="s">
        <v>181</v>
      </c>
      <c r="E168" s="87">
        <v>9271</v>
      </c>
      <c r="F168" s="110">
        <v>9270</v>
      </c>
      <c r="G168" s="160">
        <f t="shared" si="106"/>
        <v>-1</v>
      </c>
      <c r="H168" s="161">
        <f t="shared" si="107"/>
        <v>-1.0786322942508899E-4</v>
      </c>
      <c r="I168" s="161"/>
      <c r="J168" s="110">
        <v>-1136283.2194244647</v>
      </c>
      <c r="K168" s="110">
        <v>-945328.65045822505</v>
      </c>
      <c r="L168" s="160">
        <f t="shared" si="108"/>
        <v>190954.56896623969</v>
      </c>
      <c r="M168" s="161">
        <f t="shared" si="109"/>
        <v>-0.16805191320431492</v>
      </c>
      <c r="N168" s="161"/>
      <c r="O168" s="110">
        <v>1965067.2179423189</v>
      </c>
      <c r="P168" s="296">
        <v>139284.82498618303</v>
      </c>
      <c r="Q168" s="160">
        <f t="shared" si="110"/>
        <v>-1825782.3929561358</v>
      </c>
      <c r="R168" s="161">
        <f t="shared" si="111"/>
        <v>-0.92911956206158053</v>
      </c>
      <c r="S168" s="161"/>
      <c r="T168" s="110">
        <v>929977.24598900147</v>
      </c>
      <c r="U168" s="110">
        <v>1019829.2773033574</v>
      </c>
      <c r="V168" s="160">
        <f t="shared" si="112"/>
        <v>89852.031314355903</v>
      </c>
      <c r="W168" s="161">
        <f t="shared" si="113"/>
        <v>9.6617451342910124E-2</v>
      </c>
      <c r="X168" s="162"/>
      <c r="Y168" s="86">
        <v>1758761.2445068555</v>
      </c>
      <c r="Z168" s="86">
        <v>213785.45183131541</v>
      </c>
      <c r="AA168" s="160">
        <f t="shared" si="114"/>
        <v>-1544975.7926755401</v>
      </c>
      <c r="AB168" s="161">
        <f t="shared" si="115"/>
        <v>-0.87844543851586898</v>
      </c>
      <c r="AC168" s="161"/>
      <c r="AD168" s="209">
        <v>-405139</v>
      </c>
      <c r="AE168" s="209">
        <v>-405139</v>
      </c>
      <c r="AF168" s="297">
        <f t="shared" si="116"/>
        <v>0</v>
      </c>
      <c r="AG168" s="208">
        <f t="shared" si="117"/>
        <v>0</v>
      </c>
      <c r="AH168" s="161"/>
      <c r="AI168" s="296">
        <f t="shared" si="118"/>
        <v>1353622.2445068555</v>
      </c>
      <c r="AJ168" s="296">
        <f t="shared" si="119"/>
        <v>-191353.54816868459</v>
      </c>
      <c r="AK168" s="160">
        <f t="shared" si="120"/>
        <v>-1544975.7926755401</v>
      </c>
      <c r="AL168" s="161">
        <f t="shared" si="121"/>
        <v>-1.1413640688495019</v>
      </c>
      <c r="AN168" s="110">
        <f t="shared" si="122"/>
        <v>-122.56317758865977</v>
      </c>
      <c r="AO168" s="110">
        <f t="shared" si="123"/>
        <v>-101.97720069668016</v>
      </c>
      <c r="AP168" s="160">
        <f t="shared" si="124"/>
        <v>20.585976891979612</v>
      </c>
      <c r="AQ168" s="161">
        <f t="shared" si="125"/>
        <v>-0.16796216691663468</v>
      </c>
      <c r="AR168" s="298"/>
      <c r="AS168" s="110">
        <v>211.95849616463369</v>
      </c>
      <c r="AT168" s="110">
        <f t="shared" si="126"/>
        <v>15.025331713719853</v>
      </c>
      <c r="AU168" s="110">
        <f t="shared" si="127"/>
        <v>-196.93316445091384</v>
      </c>
      <c r="AV168" s="185">
        <f t="shared" si="128"/>
        <v>-0.92911191584389574</v>
      </c>
      <c r="AW168" s="298"/>
      <c r="AX168" s="110">
        <v>100.31034904422408</v>
      </c>
      <c r="AY168" s="110">
        <f t="shared" si="129"/>
        <v>110.01394577166747</v>
      </c>
      <c r="AZ168" s="160">
        <f t="shared" si="130"/>
        <v>9.703596727443383</v>
      </c>
      <c r="BA168" s="161">
        <f t="shared" si="131"/>
        <v>9.673574880260194E-2</v>
      </c>
      <c r="BB168" s="298"/>
      <c r="BC168" s="110">
        <f t="shared" si="132"/>
        <v>189.70566762019797</v>
      </c>
      <c r="BD168" s="110">
        <f t="shared" si="133"/>
        <v>23.062076788707163</v>
      </c>
      <c r="BE168" s="160">
        <f t="shared" si="134"/>
        <v>-166.6435908314908</v>
      </c>
      <c r="BF168" s="161">
        <f t="shared" si="135"/>
        <v>-0.8784323258339396</v>
      </c>
      <c r="BG168" s="299"/>
      <c r="BH168" s="110">
        <v>-24.406428648473735</v>
      </c>
      <c r="BI168" s="110">
        <v>-24.406428648473735</v>
      </c>
      <c r="BJ168" s="160">
        <f t="shared" si="136"/>
        <v>0</v>
      </c>
      <c r="BK168" s="161">
        <f t="shared" si="137"/>
        <v>0</v>
      </c>
      <c r="BL168" s="161"/>
      <c r="BM168" s="110">
        <f t="shared" si="138"/>
        <v>146.00606671414687</v>
      </c>
      <c r="BN168" s="110">
        <f t="shared" si="139"/>
        <v>-20.642238205899094</v>
      </c>
      <c r="BO168" s="273">
        <f t="shared" si="140"/>
        <v>-166.64830492004597</v>
      </c>
      <c r="BP168" s="161">
        <f t="shared" si="141"/>
        <v>-1.1413793184793672</v>
      </c>
    </row>
    <row r="169" spans="1:68">
      <c r="A169" s="84">
        <v>529</v>
      </c>
      <c r="B169" s="94">
        <v>2</v>
      </c>
      <c r="C169" s="94">
        <v>2</v>
      </c>
      <c r="D169" s="85" t="s">
        <v>182</v>
      </c>
      <c r="E169" s="87">
        <v>19999</v>
      </c>
      <c r="F169" s="110">
        <v>20129</v>
      </c>
      <c r="G169" s="160">
        <f t="shared" si="106"/>
        <v>130</v>
      </c>
      <c r="H169" s="161">
        <f t="shared" si="107"/>
        <v>6.5003250162508127E-3</v>
      </c>
      <c r="I169" s="161"/>
      <c r="J169" s="110">
        <v>11229305.211105386</v>
      </c>
      <c r="K169" s="110">
        <v>10524128.476509273</v>
      </c>
      <c r="L169" s="160">
        <f t="shared" si="108"/>
        <v>-705176.73459611274</v>
      </c>
      <c r="M169" s="161">
        <f t="shared" si="109"/>
        <v>-6.2797895447593483E-2</v>
      </c>
      <c r="N169" s="161"/>
      <c r="O169" s="110">
        <v>-566233.71631354466</v>
      </c>
      <c r="P169" s="296">
        <v>-546967.26327696186</v>
      </c>
      <c r="Q169" s="160">
        <f t="shared" si="110"/>
        <v>19266.453036582796</v>
      </c>
      <c r="R169" s="161">
        <f t="shared" si="111"/>
        <v>-3.4025619601066363E-2</v>
      </c>
      <c r="S169" s="161"/>
      <c r="T169" s="110">
        <v>1361851.9753144083</v>
      </c>
      <c r="U169" s="110">
        <v>1400771.4246599891</v>
      </c>
      <c r="V169" s="160">
        <f t="shared" si="112"/>
        <v>38919.449345580768</v>
      </c>
      <c r="W169" s="161">
        <f t="shared" si="113"/>
        <v>2.8578325729266944E-2</v>
      </c>
      <c r="X169" s="162"/>
      <c r="Y169" s="86">
        <v>12024923.470106252</v>
      </c>
      <c r="Z169" s="86">
        <v>11377932.6378923</v>
      </c>
      <c r="AA169" s="160">
        <f t="shared" si="114"/>
        <v>-646990.83221395127</v>
      </c>
      <c r="AB169" s="161">
        <f t="shared" si="115"/>
        <v>-5.3804153832858824E-2</v>
      </c>
      <c r="AC169" s="161"/>
      <c r="AD169" s="209">
        <v>-860950</v>
      </c>
      <c r="AE169" s="209">
        <v>-860950</v>
      </c>
      <c r="AF169" s="297">
        <f t="shared" si="116"/>
        <v>0</v>
      </c>
      <c r="AG169" s="208">
        <f t="shared" si="117"/>
        <v>0</v>
      </c>
      <c r="AH169" s="161"/>
      <c r="AI169" s="296">
        <f t="shared" si="118"/>
        <v>11163973.470106252</v>
      </c>
      <c r="AJ169" s="296">
        <f t="shared" si="119"/>
        <v>10516982.6378923</v>
      </c>
      <c r="AK169" s="160">
        <f t="shared" si="120"/>
        <v>-646990.83221395127</v>
      </c>
      <c r="AL169" s="161">
        <f t="shared" si="121"/>
        <v>-5.795345482917863E-2</v>
      </c>
      <c r="AN169" s="110">
        <f t="shared" si="122"/>
        <v>561.4933352220304</v>
      </c>
      <c r="AO169" s="110">
        <f t="shared" si="123"/>
        <v>522.83414359924848</v>
      </c>
      <c r="AP169" s="160">
        <f t="shared" si="124"/>
        <v>-38.659191622781918</v>
      </c>
      <c r="AQ169" s="161">
        <f t="shared" si="125"/>
        <v>-6.8850668739451698E-2</v>
      </c>
      <c r="AR169" s="298"/>
      <c r="AS169" s="110">
        <v>-28.31310147075077</v>
      </c>
      <c r="AT169" s="110">
        <f t="shared" si="126"/>
        <v>-27.173096690196328</v>
      </c>
      <c r="AU169" s="110">
        <f t="shared" si="127"/>
        <v>1.1400047805544418</v>
      </c>
      <c r="AV169" s="185">
        <f t="shared" si="128"/>
        <v>-4.0264214138890399E-2</v>
      </c>
      <c r="AW169" s="298"/>
      <c r="AX169" s="110">
        <v>68.096003565898712</v>
      </c>
      <c r="AY169" s="110">
        <f t="shared" si="129"/>
        <v>69.589717554771184</v>
      </c>
      <c r="AZ169" s="160">
        <f t="shared" si="130"/>
        <v>1.4937139888724715</v>
      </c>
      <c r="BA169" s="161">
        <f t="shared" si="131"/>
        <v>2.1935413396572619E-2</v>
      </c>
      <c r="BB169" s="298"/>
      <c r="BC169" s="110">
        <f t="shared" si="132"/>
        <v>601.27623731717847</v>
      </c>
      <c r="BD169" s="110">
        <f t="shared" si="133"/>
        <v>565.25076446382332</v>
      </c>
      <c r="BE169" s="160">
        <f t="shared" si="134"/>
        <v>-36.025472853355154</v>
      </c>
      <c r="BF169" s="161">
        <f t="shared" si="135"/>
        <v>-5.9915011799063334E-2</v>
      </c>
      <c r="BG169" s="299"/>
      <c r="BH169" s="110">
        <v>-43.049652482624133</v>
      </c>
      <c r="BI169" s="110">
        <v>-43.049652482624133</v>
      </c>
      <c r="BJ169" s="160">
        <f t="shared" si="136"/>
        <v>0</v>
      </c>
      <c r="BK169" s="161">
        <f t="shared" si="137"/>
        <v>0</v>
      </c>
      <c r="BL169" s="161"/>
      <c r="BM169" s="110">
        <f t="shared" si="138"/>
        <v>558.22658483455427</v>
      </c>
      <c r="BN169" s="110">
        <f t="shared" si="139"/>
        <v>522.4791414323762</v>
      </c>
      <c r="BO169" s="273">
        <f t="shared" si="140"/>
        <v>-35.747443402178078</v>
      </c>
      <c r="BP169" s="161">
        <f t="shared" si="141"/>
        <v>-6.4037515183503507E-2</v>
      </c>
    </row>
    <row r="170" spans="1:68">
      <c r="A170" s="84">
        <v>531</v>
      </c>
      <c r="B170" s="94">
        <v>4</v>
      </c>
      <c r="C170" s="94">
        <v>4</v>
      </c>
      <c r="D170" s="85" t="s">
        <v>183</v>
      </c>
      <c r="E170" s="87">
        <v>4966</v>
      </c>
      <c r="F170" s="110">
        <v>4939</v>
      </c>
      <c r="G170" s="160">
        <f t="shared" si="106"/>
        <v>-27</v>
      </c>
      <c r="H170" s="161">
        <f t="shared" si="107"/>
        <v>-5.4369714055577927E-3</v>
      </c>
      <c r="I170" s="161"/>
      <c r="J170" s="110">
        <v>-1072478.8689286937</v>
      </c>
      <c r="K170" s="110">
        <v>-889963.1274253584</v>
      </c>
      <c r="L170" s="160">
        <f t="shared" si="108"/>
        <v>182515.7415033353</v>
      </c>
      <c r="M170" s="161">
        <f t="shared" si="109"/>
        <v>-0.17018120057288541</v>
      </c>
      <c r="N170" s="161"/>
      <c r="O170" s="110">
        <v>2094290.0725636466</v>
      </c>
      <c r="P170" s="296">
        <v>2043565.7558957848</v>
      </c>
      <c r="Q170" s="160">
        <f t="shared" si="110"/>
        <v>-50724.316667861771</v>
      </c>
      <c r="R170" s="161">
        <f t="shared" si="111"/>
        <v>-2.4220291798341717E-2</v>
      </c>
      <c r="S170" s="161"/>
      <c r="T170" s="110">
        <v>490496.68541689042</v>
      </c>
      <c r="U170" s="110">
        <v>533216.27913008607</v>
      </c>
      <c r="V170" s="160">
        <f t="shared" si="112"/>
        <v>42719.593713195645</v>
      </c>
      <c r="W170" s="161">
        <f t="shared" si="113"/>
        <v>8.7094561458426076E-2</v>
      </c>
      <c r="X170" s="162"/>
      <c r="Y170" s="86">
        <v>1512307.8890518434</v>
      </c>
      <c r="Z170" s="86">
        <v>1686818.9076005125</v>
      </c>
      <c r="AA170" s="160">
        <f t="shared" si="114"/>
        <v>174511.01854866906</v>
      </c>
      <c r="AB170" s="161">
        <f t="shared" si="115"/>
        <v>0.11539384262425589</v>
      </c>
      <c r="AC170" s="161"/>
      <c r="AD170" s="209">
        <v>-305741</v>
      </c>
      <c r="AE170" s="209">
        <v>-305741</v>
      </c>
      <c r="AF170" s="297">
        <f t="shared" si="116"/>
        <v>0</v>
      </c>
      <c r="AG170" s="208">
        <f t="shared" si="117"/>
        <v>0</v>
      </c>
      <c r="AH170" s="161"/>
      <c r="AI170" s="296">
        <f t="shared" si="118"/>
        <v>1206566.8890518434</v>
      </c>
      <c r="AJ170" s="296">
        <f t="shared" si="119"/>
        <v>1381077.9076005125</v>
      </c>
      <c r="AK170" s="160">
        <f t="shared" si="120"/>
        <v>174511.01854866906</v>
      </c>
      <c r="AL170" s="161">
        <f t="shared" si="121"/>
        <v>0.1446343506788961</v>
      </c>
      <c r="AN170" s="110">
        <f t="shared" si="122"/>
        <v>-215.96433123815822</v>
      </c>
      <c r="AO170" s="110">
        <f t="shared" si="123"/>
        <v>-180.19095513775227</v>
      </c>
      <c r="AP170" s="160">
        <f t="shared" si="124"/>
        <v>35.773376100405955</v>
      </c>
      <c r="AQ170" s="161">
        <f t="shared" si="125"/>
        <v>-0.16564483540088051</v>
      </c>
      <c r="AR170" s="298"/>
      <c r="AS170" s="110">
        <v>421.72574961007786</v>
      </c>
      <c r="AT170" s="110">
        <f t="shared" si="126"/>
        <v>413.76103581611358</v>
      </c>
      <c r="AU170" s="110">
        <f t="shared" si="127"/>
        <v>-7.9647137939642789</v>
      </c>
      <c r="AV170" s="185">
        <f t="shared" si="128"/>
        <v>-1.8886003051339289E-2</v>
      </c>
      <c r="AW170" s="298"/>
      <c r="AX170" s="110">
        <v>98.770979745648489</v>
      </c>
      <c r="AY170" s="110">
        <f t="shared" si="129"/>
        <v>107.96037236891802</v>
      </c>
      <c r="AZ170" s="160">
        <f t="shared" si="130"/>
        <v>9.1893926232695264</v>
      </c>
      <c r="BA170" s="161">
        <f t="shared" si="131"/>
        <v>9.3037374408289991E-2</v>
      </c>
      <c r="BB170" s="298"/>
      <c r="BC170" s="110">
        <f t="shared" si="132"/>
        <v>304.53239811756816</v>
      </c>
      <c r="BD170" s="110">
        <f t="shared" si="133"/>
        <v>341.53045304727931</v>
      </c>
      <c r="BE170" s="160">
        <f t="shared" si="134"/>
        <v>36.998054929711145</v>
      </c>
      <c r="BF170" s="161">
        <f t="shared" si="135"/>
        <v>0.12149135907512747</v>
      </c>
      <c r="BG170" s="299"/>
      <c r="BH170" s="110">
        <v>-61.566854611357229</v>
      </c>
      <c r="BI170" s="110">
        <v>-61.566854611357229</v>
      </c>
      <c r="BJ170" s="160">
        <f t="shared" si="136"/>
        <v>0</v>
      </c>
      <c r="BK170" s="161">
        <f t="shared" si="137"/>
        <v>0</v>
      </c>
      <c r="BL170" s="161"/>
      <c r="BM170" s="110">
        <f t="shared" si="138"/>
        <v>242.96554350621093</v>
      </c>
      <c r="BN170" s="110">
        <f t="shared" si="139"/>
        <v>279.62703130198673</v>
      </c>
      <c r="BO170" s="273">
        <f t="shared" si="140"/>
        <v>36.661487795775798</v>
      </c>
      <c r="BP170" s="161">
        <f t="shared" si="141"/>
        <v>0.15089171602984364</v>
      </c>
    </row>
    <row r="171" spans="1:68">
      <c r="A171" s="84">
        <v>535</v>
      </c>
      <c r="B171" s="94">
        <v>17</v>
      </c>
      <c r="C171" s="94">
        <v>17</v>
      </c>
      <c r="D171" s="85" t="s">
        <v>184</v>
      </c>
      <c r="E171" s="87">
        <v>10454</v>
      </c>
      <c r="F171" s="110">
        <v>10378</v>
      </c>
      <c r="G171" s="160">
        <f t="shared" si="106"/>
        <v>-76</v>
      </c>
      <c r="H171" s="161">
        <f t="shared" si="107"/>
        <v>-7.2699445188444617E-3</v>
      </c>
      <c r="I171" s="161"/>
      <c r="J171" s="110">
        <v>9306378.3957943954</v>
      </c>
      <c r="K171" s="110">
        <v>9336927.2890219223</v>
      </c>
      <c r="L171" s="160">
        <f t="shared" si="108"/>
        <v>30548.893227526918</v>
      </c>
      <c r="M171" s="161">
        <f t="shared" si="109"/>
        <v>3.2825758773501125E-3</v>
      </c>
      <c r="N171" s="161"/>
      <c r="O171" s="110">
        <v>6561318.3776778886</v>
      </c>
      <c r="P171" s="296">
        <v>6716661.6970364293</v>
      </c>
      <c r="Q171" s="160">
        <f t="shared" si="110"/>
        <v>155343.3193585407</v>
      </c>
      <c r="R171" s="161">
        <f t="shared" si="111"/>
        <v>2.3675625905767758E-2</v>
      </c>
      <c r="S171" s="161"/>
      <c r="T171" s="110">
        <v>1140361.7617085613</v>
      </c>
      <c r="U171" s="110">
        <v>1237789.7887975925</v>
      </c>
      <c r="V171" s="160">
        <f t="shared" si="112"/>
        <v>97428.02708903118</v>
      </c>
      <c r="W171" s="161">
        <f t="shared" si="113"/>
        <v>8.5436069816176949E-2</v>
      </c>
      <c r="X171" s="162"/>
      <c r="Y171" s="86">
        <v>17008058.535180844</v>
      </c>
      <c r="Z171" s="86">
        <v>17291378.774855942</v>
      </c>
      <c r="AA171" s="160">
        <f t="shared" si="114"/>
        <v>283320.23967509717</v>
      </c>
      <c r="AB171" s="161">
        <f t="shared" si="115"/>
        <v>1.6658000035045428E-2</v>
      </c>
      <c r="AC171" s="161"/>
      <c r="AD171" s="209">
        <v>-626646</v>
      </c>
      <c r="AE171" s="209">
        <v>-626646</v>
      </c>
      <c r="AF171" s="297">
        <f t="shared" si="116"/>
        <v>0</v>
      </c>
      <c r="AG171" s="208">
        <f t="shared" si="117"/>
        <v>0</v>
      </c>
      <c r="AH171" s="161"/>
      <c r="AI171" s="296">
        <f t="shared" si="118"/>
        <v>16381412.535180844</v>
      </c>
      <c r="AJ171" s="296">
        <f t="shared" si="119"/>
        <v>16664732.774855942</v>
      </c>
      <c r="AK171" s="160">
        <f t="shared" si="120"/>
        <v>283320.23967509717</v>
      </c>
      <c r="AL171" s="161">
        <f t="shared" si="121"/>
        <v>1.7295226468818637E-2</v>
      </c>
      <c r="AN171" s="110">
        <f t="shared" si="122"/>
        <v>890.22177116839441</v>
      </c>
      <c r="AO171" s="110">
        <f t="shared" si="123"/>
        <v>899.6846491638006</v>
      </c>
      <c r="AP171" s="160">
        <f t="shared" si="124"/>
        <v>9.4628779954061883</v>
      </c>
      <c r="AQ171" s="161">
        <f t="shared" si="125"/>
        <v>1.0629798441107985E-2</v>
      </c>
      <c r="AR171" s="298"/>
      <c r="AS171" s="110">
        <v>627.63711284464216</v>
      </c>
      <c r="AT171" s="110">
        <f t="shared" si="126"/>
        <v>647.20193650379929</v>
      </c>
      <c r="AU171" s="110">
        <f t="shared" si="127"/>
        <v>19.564823659157128</v>
      </c>
      <c r="AV171" s="185">
        <f t="shared" si="128"/>
        <v>3.1172190520224977E-2</v>
      </c>
      <c r="AW171" s="298"/>
      <c r="AX171" s="110">
        <v>109.08377288201275</v>
      </c>
      <c r="AY171" s="110">
        <f t="shared" si="129"/>
        <v>119.27055201364352</v>
      </c>
      <c r="AZ171" s="160">
        <f t="shared" si="130"/>
        <v>10.186779131630772</v>
      </c>
      <c r="BA171" s="161">
        <f t="shared" si="131"/>
        <v>9.3384917504173617E-2</v>
      </c>
      <c r="BB171" s="298"/>
      <c r="BC171" s="110">
        <f t="shared" si="132"/>
        <v>1626.9426568950491</v>
      </c>
      <c r="BD171" s="110">
        <f t="shared" si="133"/>
        <v>1666.1571376812431</v>
      </c>
      <c r="BE171" s="160">
        <f t="shared" si="134"/>
        <v>39.214480786193917</v>
      </c>
      <c r="BF171" s="161">
        <f t="shared" si="135"/>
        <v>2.4103173286410158E-2</v>
      </c>
      <c r="BG171" s="299"/>
      <c r="BH171" s="110">
        <v>-59.94317964415535</v>
      </c>
      <c r="BI171" s="110">
        <v>-59.94317964415535</v>
      </c>
      <c r="BJ171" s="160">
        <f t="shared" si="136"/>
        <v>0</v>
      </c>
      <c r="BK171" s="161">
        <f t="shared" si="137"/>
        <v>0</v>
      </c>
      <c r="BL171" s="161"/>
      <c r="BM171" s="110">
        <f t="shared" si="138"/>
        <v>1566.999477250894</v>
      </c>
      <c r="BN171" s="110">
        <f t="shared" si="139"/>
        <v>1605.7749831235249</v>
      </c>
      <c r="BO171" s="273">
        <f t="shared" si="140"/>
        <v>38.775505872630902</v>
      </c>
      <c r="BP171" s="161">
        <f t="shared" si="141"/>
        <v>2.4745066246389381E-2</v>
      </c>
    </row>
    <row r="172" spans="1:68">
      <c r="A172" s="84">
        <v>536</v>
      </c>
      <c r="B172" s="94">
        <v>6</v>
      </c>
      <c r="C172" s="94">
        <v>6</v>
      </c>
      <c r="D172" s="85" t="s">
        <v>185</v>
      </c>
      <c r="E172" s="87">
        <v>35647</v>
      </c>
      <c r="F172" s="110">
        <v>36176</v>
      </c>
      <c r="G172" s="160">
        <f t="shared" si="106"/>
        <v>529</v>
      </c>
      <c r="H172" s="161">
        <f t="shared" si="107"/>
        <v>1.4839958481779674E-2</v>
      </c>
      <c r="I172" s="161"/>
      <c r="J172" s="110">
        <v>15406028.950335838</v>
      </c>
      <c r="K172" s="110">
        <v>15303310.119452739</v>
      </c>
      <c r="L172" s="160">
        <f t="shared" si="108"/>
        <v>-102718.83088309877</v>
      </c>
      <c r="M172" s="161">
        <f t="shared" si="109"/>
        <v>-6.6674437140311609E-3</v>
      </c>
      <c r="N172" s="161"/>
      <c r="O172" s="110">
        <v>6196857.5309272399</v>
      </c>
      <c r="P172" s="296">
        <v>6210034.5053329607</v>
      </c>
      <c r="Q172" s="160">
        <f t="shared" si="110"/>
        <v>13176.97440572083</v>
      </c>
      <c r="R172" s="161">
        <f t="shared" si="111"/>
        <v>2.1263962161397554E-3</v>
      </c>
      <c r="S172" s="161"/>
      <c r="T172" s="110">
        <v>1598745.0176894609</v>
      </c>
      <c r="U172" s="110">
        <v>1758151.9843241256</v>
      </c>
      <c r="V172" s="160">
        <f t="shared" si="112"/>
        <v>159406.96663466468</v>
      </c>
      <c r="W172" s="161">
        <f t="shared" si="113"/>
        <v>9.9707561162594216E-2</v>
      </c>
      <c r="X172" s="162"/>
      <c r="Y172" s="86">
        <v>23201631.498952538</v>
      </c>
      <c r="Z172" s="86">
        <v>23271496.609109826</v>
      </c>
      <c r="AA172" s="160">
        <f t="shared" si="114"/>
        <v>69865.110157288611</v>
      </c>
      <c r="AB172" s="161">
        <f t="shared" si="115"/>
        <v>3.0112154035565448E-3</v>
      </c>
      <c r="AC172" s="161"/>
      <c r="AD172" s="209">
        <v>-1066662</v>
      </c>
      <c r="AE172" s="209">
        <v>-1066662</v>
      </c>
      <c r="AF172" s="297">
        <f t="shared" si="116"/>
        <v>0</v>
      </c>
      <c r="AG172" s="208">
        <f t="shared" si="117"/>
        <v>0</v>
      </c>
      <c r="AH172" s="161"/>
      <c r="AI172" s="296">
        <f t="shared" si="118"/>
        <v>22134969.498952538</v>
      </c>
      <c r="AJ172" s="296">
        <f t="shared" si="119"/>
        <v>22204834.609109826</v>
      </c>
      <c r="AK172" s="160">
        <f t="shared" si="120"/>
        <v>69865.110157288611</v>
      </c>
      <c r="AL172" s="161">
        <f t="shared" si="121"/>
        <v>3.1563228564916133E-3</v>
      </c>
      <c r="AN172" s="110">
        <f t="shared" si="122"/>
        <v>432.1830434632883</v>
      </c>
      <c r="AO172" s="110">
        <f t="shared" si="123"/>
        <v>423.0238312542221</v>
      </c>
      <c r="AP172" s="160">
        <f t="shared" si="124"/>
        <v>-9.1592122090661974</v>
      </c>
      <c r="AQ172" s="161">
        <f t="shared" si="125"/>
        <v>-2.1192900433272609E-2</v>
      </c>
      <c r="AR172" s="298"/>
      <c r="AS172" s="110">
        <v>173.83952453017758</v>
      </c>
      <c r="AT172" s="110">
        <f t="shared" si="126"/>
        <v>171.66172338934544</v>
      </c>
      <c r="AU172" s="110">
        <f t="shared" si="127"/>
        <v>-2.1778011408321447</v>
      </c>
      <c r="AV172" s="185">
        <f t="shared" si="128"/>
        <v>-1.2527652423796698E-2</v>
      </c>
      <c r="AW172" s="298"/>
      <c r="AX172" s="110">
        <v>44.849356683296236</v>
      </c>
      <c r="AY172" s="110">
        <f t="shared" si="129"/>
        <v>48.599955338459907</v>
      </c>
      <c r="AZ172" s="160">
        <f t="shared" si="130"/>
        <v>3.750598655163671</v>
      </c>
      <c r="BA172" s="161">
        <f t="shared" si="131"/>
        <v>8.3626587592962057E-2</v>
      </c>
      <c r="BB172" s="298"/>
      <c r="BC172" s="110">
        <f t="shared" si="132"/>
        <v>650.87192467676209</v>
      </c>
      <c r="BD172" s="110">
        <f t="shared" si="133"/>
        <v>643.28550998202752</v>
      </c>
      <c r="BE172" s="160">
        <f t="shared" si="134"/>
        <v>-7.5864146947345716</v>
      </c>
      <c r="BF172" s="161">
        <f t="shared" si="135"/>
        <v>-1.1655771907049393E-2</v>
      </c>
      <c r="BG172" s="299"/>
      <c r="BH172" s="110">
        <v>-30.590596684152946</v>
      </c>
      <c r="BI172" s="110">
        <v>-30.590596684152946</v>
      </c>
      <c r="BJ172" s="160">
        <f t="shared" si="136"/>
        <v>0</v>
      </c>
      <c r="BK172" s="161">
        <f t="shared" si="137"/>
        <v>0</v>
      </c>
      <c r="BL172" s="161"/>
      <c r="BM172" s="110">
        <f t="shared" si="138"/>
        <v>620.94901391288295</v>
      </c>
      <c r="BN172" s="110">
        <f t="shared" si="139"/>
        <v>613.80016057910848</v>
      </c>
      <c r="BO172" s="273">
        <f t="shared" si="140"/>
        <v>-7.1488533337744684</v>
      </c>
      <c r="BP172" s="161">
        <f t="shared" si="141"/>
        <v>-1.1512786353788185E-2</v>
      </c>
    </row>
    <row r="173" spans="1:68">
      <c r="A173" s="84">
        <v>538</v>
      </c>
      <c r="B173" s="94">
        <v>2</v>
      </c>
      <c r="C173" s="94">
        <v>2</v>
      </c>
      <c r="D173" s="85" t="s">
        <v>186</v>
      </c>
      <c r="E173" s="87">
        <v>4695</v>
      </c>
      <c r="F173" s="110">
        <v>4659</v>
      </c>
      <c r="G173" s="160">
        <f t="shared" si="106"/>
        <v>-36</v>
      </c>
      <c r="H173" s="161">
        <f t="shared" si="107"/>
        <v>-7.6677316293929714E-3</v>
      </c>
      <c r="I173" s="161"/>
      <c r="J173" s="110">
        <v>2609206.0859416155</v>
      </c>
      <c r="K173" s="110">
        <v>2616908.2714234595</v>
      </c>
      <c r="L173" s="160">
        <f t="shared" si="108"/>
        <v>7702.1854818440042</v>
      </c>
      <c r="M173" s="161">
        <f t="shared" si="109"/>
        <v>2.9519268421698565E-3</v>
      </c>
      <c r="N173" s="161"/>
      <c r="O173" s="110">
        <v>1757845.6786645274</v>
      </c>
      <c r="P173" s="296">
        <v>1831201.1691485182</v>
      </c>
      <c r="Q173" s="160">
        <f t="shared" si="110"/>
        <v>73355.49048399087</v>
      </c>
      <c r="R173" s="161">
        <f t="shared" si="111"/>
        <v>4.1730335816350266E-2</v>
      </c>
      <c r="S173" s="161"/>
      <c r="T173" s="110">
        <v>383162.39270163246</v>
      </c>
      <c r="U173" s="110">
        <v>411468.06737524323</v>
      </c>
      <c r="V173" s="160">
        <f t="shared" si="112"/>
        <v>28305.674673610774</v>
      </c>
      <c r="W173" s="161">
        <f t="shared" si="113"/>
        <v>7.3873833165177899E-2</v>
      </c>
      <c r="X173" s="162"/>
      <c r="Y173" s="86">
        <v>4750214.1573077757</v>
      </c>
      <c r="Z173" s="86">
        <v>4859577.5079472214</v>
      </c>
      <c r="AA173" s="160">
        <f t="shared" si="114"/>
        <v>109363.35063944571</v>
      </c>
      <c r="AB173" s="161">
        <f t="shared" si="115"/>
        <v>2.3022825291192411E-2</v>
      </c>
      <c r="AC173" s="161"/>
      <c r="AD173" s="209">
        <v>823561</v>
      </c>
      <c r="AE173" s="209">
        <v>823561</v>
      </c>
      <c r="AF173" s="297">
        <f t="shared" si="116"/>
        <v>0</v>
      </c>
      <c r="AG173" s="208">
        <f t="shared" si="117"/>
        <v>0</v>
      </c>
      <c r="AH173" s="161"/>
      <c r="AI173" s="296">
        <f t="shared" si="118"/>
        <v>5573775.1573077757</v>
      </c>
      <c r="AJ173" s="296">
        <f t="shared" si="119"/>
        <v>5683138.5079472214</v>
      </c>
      <c r="AK173" s="160">
        <f t="shared" si="120"/>
        <v>109363.35063944571</v>
      </c>
      <c r="AL173" s="161">
        <f t="shared" si="121"/>
        <v>1.9621055308637527E-2</v>
      </c>
      <c r="AN173" s="110">
        <f t="shared" si="122"/>
        <v>555.74144535497669</v>
      </c>
      <c r="AO173" s="110">
        <f t="shared" si="123"/>
        <v>561.68883267298986</v>
      </c>
      <c r="AP173" s="160">
        <f t="shared" si="124"/>
        <v>5.9473873180131704</v>
      </c>
      <c r="AQ173" s="161">
        <f t="shared" si="125"/>
        <v>1.0701716360589789E-2</v>
      </c>
      <c r="AR173" s="298"/>
      <c r="AS173" s="110">
        <v>374.40802527465974</v>
      </c>
      <c r="AT173" s="110">
        <f t="shared" si="126"/>
        <v>393.04596890931924</v>
      </c>
      <c r="AU173" s="110">
        <f t="shared" si="127"/>
        <v>18.637943634659507</v>
      </c>
      <c r="AV173" s="185">
        <f t="shared" si="128"/>
        <v>4.9779765326843646E-2</v>
      </c>
      <c r="AW173" s="298"/>
      <c r="AX173" s="110">
        <v>81.610733269783267</v>
      </c>
      <c r="AY173" s="110">
        <f t="shared" si="129"/>
        <v>88.316820642894015</v>
      </c>
      <c r="AZ173" s="160">
        <f t="shared" si="130"/>
        <v>6.7060873731107478</v>
      </c>
      <c r="BA173" s="161">
        <f t="shared" si="131"/>
        <v>8.2171634838057589E-2</v>
      </c>
      <c r="BB173" s="298"/>
      <c r="BC173" s="110">
        <f t="shared" si="132"/>
        <v>1011.7602038994197</v>
      </c>
      <c r="BD173" s="110">
        <f t="shared" si="133"/>
        <v>1043.0516222252031</v>
      </c>
      <c r="BE173" s="160">
        <f t="shared" si="134"/>
        <v>31.291418325783411</v>
      </c>
      <c r="BF173" s="161">
        <f t="shared" si="135"/>
        <v>3.0927702241285354E-2</v>
      </c>
      <c r="BG173" s="299"/>
      <c r="BH173" s="110">
        <v>175.41235356762513</v>
      </c>
      <c r="BI173" s="110">
        <v>175.41235356762513</v>
      </c>
      <c r="BJ173" s="160">
        <f t="shared" si="136"/>
        <v>0</v>
      </c>
      <c r="BK173" s="161">
        <f t="shared" si="137"/>
        <v>0</v>
      </c>
      <c r="BL173" s="161"/>
      <c r="BM173" s="110">
        <f t="shared" si="138"/>
        <v>1187.172557467045</v>
      </c>
      <c r="BN173" s="110">
        <f t="shared" si="139"/>
        <v>1219.8193835473753</v>
      </c>
      <c r="BO173" s="273">
        <f t="shared" si="140"/>
        <v>32.646826080330356</v>
      </c>
      <c r="BP173" s="161">
        <f t="shared" si="141"/>
        <v>2.7499646849979187E-2</v>
      </c>
    </row>
    <row r="174" spans="1:68">
      <c r="A174" s="84">
        <v>541</v>
      </c>
      <c r="B174" s="94">
        <v>12</v>
      </c>
      <c r="C174" s="94">
        <v>12</v>
      </c>
      <c r="D174" s="85" t="s">
        <v>187</v>
      </c>
      <c r="E174" s="87">
        <v>9130</v>
      </c>
      <c r="F174" s="110">
        <v>8980</v>
      </c>
      <c r="G174" s="160">
        <f t="shared" si="106"/>
        <v>-150</v>
      </c>
      <c r="H174" s="161">
        <f t="shared" si="107"/>
        <v>-1.642935377875137E-2</v>
      </c>
      <c r="I174" s="161"/>
      <c r="J174" s="110">
        <v>6417738.9691351429</v>
      </c>
      <c r="K174" s="110">
        <v>6095195.1308156047</v>
      </c>
      <c r="L174" s="160">
        <f t="shared" si="108"/>
        <v>-322543.83831953816</v>
      </c>
      <c r="M174" s="161">
        <f t="shared" si="109"/>
        <v>-5.0258173458090069E-2</v>
      </c>
      <c r="N174" s="161"/>
      <c r="O174" s="110">
        <v>4629403.0415882766</v>
      </c>
      <c r="P174" s="296">
        <v>4610506.3432713011</v>
      </c>
      <c r="Q174" s="160">
        <f t="shared" si="110"/>
        <v>-18896.698316975497</v>
      </c>
      <c r="R174" s="161">
        <f t="shared" si="111"/>
        <v>-4.0818866163124853E-3</v>
      </c>
      <c r="S174" s="161"/>
      <c r="T174" s="110">
        <v>1403207.5195452492</v>
      </c>
      <c r="U174" s="110">
        <v>1500680.0757150403</v>
      </c>
      <c r="V174" s="160">
        <f t="shared" si="112"/>
        <v>97472.556169791147</v>
      </c>
      <c r="W174" s="161">
        <f t="shared" si="113"/>
        <v>6.9464106208167994E-2</v>
      </c>
      <c r="X174" s="162"/>
      <c r="Y174" s="86">
        <v>12450349.530268669</v>
      </c>
      <c r="Z174" s="86">
        <v>12206381.549801948</v>
      </c>
      <c r="AA174" s="160">
        <f t="shared" si="114"/>
        <v>-243967.98046672158</v>
      </c>
      <c r="AB174" s="161">
        <f t="shared" si="115"/>
        <v>-1.9595271592464034E-2</v>
      </c>
      <c r="AC174" s="161"/>
      <c r="AD174" s="209">
        <v>-465422</v>
      </c>
      <c r="AE174" s="209">
        <v>-465422</v>
      </c>
      <c r="AF174" s="297">
        <f t="shared" si="116"/>
        <v>0</v>
      </c>
      <c r="AG174" s="208">
        <f t="shared" si="117"/>
        <v>0</v>
      </c>
      <c r="AH174" s="161"/>
      <c r="AI174" s="296">
        <f t="shared" si="118"/>
        <v>11984927.530268669</v>
      </c>
      <c r="AJ174" s="296">
        <f t="shared" si="119"/>
        <v>11740959.549801948</v>
      </c>
      <c r="AK174" s="160">
        <f t="shared" si="120"/>
        <v>-243967.98046672158</v>
      </c>
      <c r="AL174" s="161">
        <f t="shared" si="121"/>
        <v>-2.0356233264703979E-2</v>
      </c>
      <c r="AN174" s="110">
        <f t="shared" si="122"/>
        <v>702.92869322400247</v>
      </c>
      <c r="AO174" s="110">
        <f t="shared" si="123"/>
        <v>678.7522417389315</v>
      </c>
      <c r="AP174" s="160">
        <f t="shared" si="124"/>
        <v>-24.17645148507097</v>
      </c>
      <c r="AQ174" s="161">
        <f t="shared" si="125"/>
        <v>-3.4393889050374354E-2</v>
      </c>
      <c r="AR174" s="298"/>
      <c r="AS174" s="110">
        <v>507.0540023645429</v>
      </c>
      <c r="AT174" s="110">
        <f t="shared" si="126"/>
        <v>513.41941461818499</v>
      </c>
      <c r="AU174" s="110">
        <f t="shared" si="127"/>
        <v>6.3654122536420914</v>
      </c>
      <c r="AV174" s="185">
        <f t="shared" si="128"/>
        <v>1.2553716613927294E-2</v>
      </c>
      <c r="AW174" s="298"/>
      <c r="AX174" s="110">
        <v>153.6919517574205</v>
      </c>
      <c r="AY174" s="110">
        <f t="shared" si="129"/>
        <v>167.11359417762142</v>
      </c>
      <c r="AZ174" s="160">
        <f t="shared" si="130"/>
        <v>13.421642420200925</v>
      </c>
      <c r="BA174" s="161">
        <f t="shared" si="131"/>
        <v>8.7328205977792242E-2</v>
      </c>
      <c r="BB174" s="298"/>
      <c r="BC174" s="110">
        <f t="shared" si="132"/>
        <v>1363.6746473459659</v>
      </c>
      <c r="BD174" s="110">
        <f t="shared" si="133"/>
        <v>1359.285250534738</v>
      </c>
      <c r="BE174" s="160">
        <f t="shared" si="134"/>
        <v>-4.3893968112279254</v>
      </c>
      <c r="BF174" s="161">
        <f t="shared" si="135"/>
        <v>-3.2188006279729054E-3</v>
      </c>
      <c r="BG174" s="299"/>
      <c r="BH174" s="110">
        <v>-50.977217962760129</v>
      </c>
      <c r="BI174" s="110">
        <v>-50.977217962760129</v>
      </c>
      <c r="BJ174" s="160">
        <f t="shared" si="136"/>
        <v>0</v>
      </c>
      <c r="BK174" s="161">
        <f t="shared" si="137"/>
        <v>0</v>
      </c>
      <c r="BL174" s="161"/>
      <c r="BM174" s="110">
        <f t="shared" si="138"/>
        <v>1312.6974293832059</v>
      </c>
      <c r="BN174" s="110">
        <f t="shared" si="139"/>
        <v>1307.4565200224886</v>
      </c>
      <c r="BO174" s="273">
        <f t="shared" si="140"/>
        <v>-5.2409093607172963</v>
      </c>
      <c r="BP174" s="161">
        <f t="shared" si="141"/>
        <v>-3.9924732412859451E-3</v>
      </c>
    </row>
    <row r="175" spans="1:68">
      <c r="A175" s="84">
        <v>543</v>
      </c>
      <c r="B175" s="94">
        <v>1</v>
      </c>
      <c r="C175" s="95">
        <v>35</v>
      </c>
      <c r="D175" s="85" t="s">
        <v>188</v>
      </c>
      <c r="E175" s="87">
        <v>44785</v>
      </c>
      <c r="F175" s="110">
        <v>45048</v>
      </c>
      <c r="G175" s="160">
        <f t="shared" si="106"/>
        <v>263</v>
      </c>
      <c r="H175" s="161">
        <f t="shared" si="107"/>
        <v>5.8725019537791672E-3</v>
      </c>
      <c r="I175" s="161"/>
      <c r="J175" s="110">
        <v>38740314.345438816</v>
      </c>
      <c r="K175" s="110">
        <v>38570448.679642938</v>
      </c>
      <c r="L175" s="160">
        <f t="shared" si="108"/>
        <v>-169865.66579587758</v>
      </c>
      <c r="M175" s="161">
        <f t="shared" si="109"/>
        <v>-4.3847260577501513E-3</v>
      </c>
      <c r="N175" s="161"/>
      <c r="O175" s="110">
        <v>-209599.54589710652</v>
      </c>
      <c r="P175" s="296">
        <v>-254315.67412873948</v>
      </c>
      <c r="Q175" s="160">
        <f t="shared" si="110"/>
        <v>-44716.12823163296</v>
      </c>
      <c r="R175" s="161">
        <f t="shared" si="111"/>
        <v>0.21334076865597951</v>
      </c>
      <c r="S175" s="161"/>
      <c r="T175" s="110">
        <v>2447337.9591911668</v>
      </c>
      <c r="U175" s="110">
        <v>2481964.8888698081</v>
      </c>
      <c r="V175" s="160">
        <f t="shared" si="112"/>
        <v>34626.92967864126</v>
      </c>
      <c r="W175" s="161">
        <f t="shared" si="113"/>
        <v>1.4148814040413646E-2</v>
      </c>
      <c r="X175" s="162"/>
      <c r="Y175" s="86">
        <v>40978052.758732878</v>
      </c>
      <c r="Z175" s="86">
        <v>40798097.894384004</v>
      </c>
      <c r="AA175" s="160">
        <f t="shared" si="114"/>
        <v>-179954.8643488735</v>
      </c>
      <c r="AB175" s="161">
        <f t="shared" si="115"/>
        <v>-4.3914937932360175E-3</v>
      </c>
      <c r="AC175" s="161"/>
      <c r="AD175" s="209">
        <v>-7856162</v>
      </c>
      <c r="AE175" s="209">
        <v>-7856162</v>
      </c>
      <c r="AF175" s="297">
        <f t="shared" si="116"/>
        <v>0</v>
      </c>
      <c r="AG175" s="208">
        <f t="shared" si="117"/>
        <v>0</v>
      </c>
      <c r="AH175" s="161"/>
      <c r="AI175" s="296">
        <f t="shared" si="118"/>
        <v>33121890.758732878</v>
      </c>
      <c r="AJ175" s="296">
        <f t="shared" si="119"/>
        <v>32941935.894384004</v>
      </c>
      <c r="AK175" s="160">
        <f t="shared" si="120"/>
        <v>-179954.8643488735</v>
      </c>
      <c r="AL175" s="161">
        <f t="shared" si="121"/>
        <v>-5.4331096512486021E-3</v>
      </c>
      <c r="AN175" s="110">
        <f t="shared" si="122"/>
        <v>865.02878967151537</v>
      </c>
      <c r="AO175" s="110">
        <f t="shared" si="123"/>
        <v>856.2077934568224</v>
      </c>
      <c r="AP175" s="160">
        <f t="shared" si="124"/>
        <v>-8.8209962146929684</v>
      </c>
      <c r="AQ175" s="161">
        <f t="shared" si="125"/>
        <v>-1.0197344088446627E-2</v>
      </c>
      <c r="AR175" s="298"/>
      <c r="AS175" s="110">
        <v>-4.6801282995892937</v>
      </c>
      <c r="AT175" s="110">
        <f t="shared" si="126"/>
        <v>-5.6454376249498202</v>
      </c>
      <c r="AU175" s="110">
        <f t="shared" si="127"/>
        <v>-0.96530932536052649</v>
      </c>
      <c r="AV175" s="185">
        <f t="shared" si="128"/>
        <v>0.2062570219378895</v>
      </c>
      <c r="AW175" s="298"/>
      <c r="AX175" s="110">
        <v>54.646376223984966</v>
      </c>
      <c r="AY175" s="110">
        <f t="shared" si="129"/>
        <v>55.096006234900727</v>
      </c>
      <c r="AZ175" s="160">
        <f t="shared" si="130"/>
        <v>0.4496300109157616</v>
      </c>
      <c r="BA175" s="161">
        <f t="shared" si="131"/>
        <v>8.2279931806056965E-3</v>
      </c>
      <c r="BB175" s="298"/>
      <c r="BC175" s="110">
        <f t="shared" si="132"/>
        <v>914.99503759591107</v>
      </c>
      <c r="BD175" s="110">
        <f t="shared" si="133"/>
        <v>905.65836206677329</v>
      </c>
      <c r="BE175" s="160">
        <f t="shared" si="134"/>
        <v>-9.3366755291377785</v>
      </c>
      <c r="BF175" s="161">
        <f t="shared" si="135"/>
        <v>-1.0204072312423984E-2</v>
      </c>
      <c r="BG175" s="299"/>
      <c r="BH175" s="110">
        <v>-175.41949313386178</v>
      </c>
      <c r="BI175" s="110">
        <v>-175.41949313386178</v>
      </c>
      <c r="BJ175" s="160">
        <f t="shared" si="136"/>
        <v>0</v>
      </c>
      <c r="BK175" s="161">
        <f t="shared" si="137"/>
        <v>0</v>
      </c>
      <c r="BL175" s="161"/>
      <c r="BM175" s="110">
        <f t="shared" si="138"/>
        <v>739.57554446204927</v>
      </c>
      <c r="BN175" s="110">
        <f t="shared" si="139"/>
        <v>731.26300600213119</v>
      </c>
      <c r="BO175" s="273">
        <f t="shared" si="140"/>
        <v>-8.3125384599180734</v>
      </c>
      <c r="BP175" s="161">
        <f t="shared" si="141"/>
        <v>-1.1239606991013241E-2</v>
      </c>
    </row>
    <row r="176" spans="1:68">
      <c r="A176" s="84">
        <v>545</v>
      </c>
      <c r="B176" s="94">
        <v>15</v>
      </c>
      <c r="C176" s="94">
        <v>15</v>
      </c>
      <c r="D176" s="85" t="s">
        <v>189</v>
      </c>
      <c r="E176" s="87">
        <v>9621</v>
      </c>
      <c r="F176" s="110">
        <v>9554</v>
      </c>
      <c r="G176" s="160">
        <f t="shared" si="106"/>
        <v>-67</v>
      </c>
      <c r="H176" s="161">
        <f t="shared" si="107"/>
        <v>-6.963933063091155E-3</v>
      </c>
      <c r="I176" s="161"/>
      <c r="J176" s="110">
        <v>12751103.330918487</v>
      </c>
      <c r="K176" s="110">
        <v>12688581.607260127</v>
      </c>
      <c r="L176" s="160">
        <f t="shared" si="108"/>
        <v>-62521.723658360541</v>
      </c>
      <c r="M176" s="161">
        <f t="shared" si="109"/>
        <v>-4.9032402950386078E-3</v>
      </c>
      <c r="N176" s="161"/>
      <c r="O176" s="110">
        <v>3291786.0403096573</v>
      </c>
      <c r="P176" s="296">
        <v>3833840.2653121687</v>
      </c>
      <c r="Q176" s="160">
        <f t="shared" si="110"/>
        <v>542054.2250025114</v>
      </c>
      <c r="R176" s="161">
        <f t="shared" si="111"/>
        <v>0.16466872948750963</v>
      </c>
      <c r="S176" s="161"/>
      <c r="T176" s="110">
        <v>1665394.7750604055</v>
      </c>
      <c r="U176" s="110">
        <v>1764721.216605559</v>
      </c>
      <c r="V176" s="160">
        <f t="shared" si="112"/>
        <v>99326.441545153502</v>
      </c>
      <c r="W176" s="161">
        <f t="shared" si="113"/>
        <v>5.9641379348959973E-2</v>
      </c>
      <c r="X176" s="162"/>
      <c r="Y176" s="86">
        <v>17708284.146288551</v>
      </c>
      <c r="Z176" s="86">
        <v>18287143.089177854</v>
      </c>
      <c r="AA176" s="160">
        <f t="shared" si="114"/>
        <v>578858.94288930297</v>
      </c>
      <c r="AB176" s="161">
        <f t="shared" si="115"/>
        <v>3.2688595806761152E-2</v>
      </c>
      <c r="AC176" s="161"/>
      <c r="AD176" s="209">
        <v>714078</v>
      </c>
      <c r="AE176" s="209">
        <v>714078</v>
      </c>
      <c r="AF176" s="297">
        <f t="shared" si="116"/>
        <v>0</v>
      </c>
      <c r="AG176" s="208">
        <f t="shared" si="117"/>
        <v>0</v>
      </c>
      <c r="AH176" s="161"/>
      <c r="AI176" s="296">
        <f t="shared" si="118"/>
        <v>18422362.146288551</v>
      </c>
      <c r="AJ176" s="296">
        <f t="shared" si="119"/>
        <v>19001221.089177854</v>
      </c>
      <c r="AK176" s="160">
        <f t="shared" si="120"/>
        <v>578858.94288930297</v>
      </c>
      <c r="AL176" s="161">
        <f t="shared" si="121"/>
        <v>3.1421537493003977E-2</v>
      </c>
      <c r="AN176" s="110">
        <f t="shared" si="122"/>
        <v>1325.3407474190299</v>
      </c>
      <c r="AO176" s="110">
        <f t="shared" si="123"/>
        <v>1328.09102022819</v>
      </c>
      <c r="AP176" s="160">
        <f t="shared" si="124"/>
        <v>2.7502728091601512</v>
      </c>
      <c r="AQ176" s="161">
        <f t="shared" si="125"/>
        <v>2.075143931487835E-3</v>
      </c>
      <c r="AR176" s="298"/>
      <c r="AS176" s="110">
        <v>342.14593496618409</v>
      </c>
      <c r="AT176" s="110">
        <f t="shared" si="126"/>
        <v>401.28116655978323</v>
      </c>
      <c r="AU176" s="110">
        <f t="shared" si="127"/>
        <v>59.135231593599144</v>
      </c>
      <c r="AV176" s="185">
        <f t="shared" si="128"/>
        <v>0.17283628285527858</v>
      </c>
      <c r="AW176" s="298"/>
      <c r="AX176" s="110">
        <v>173.09996622600619</v>
      </c>
      <c r="AY176" s="110">
        <f t="shared" si="129"/>
        <v>184.71019642092935</v>
      </c>
      <c r="AZ176" s="160">
        <f t="shared" si="130"/>
        <v>11.610230194923162</v>
      </c>
      <c r="BA176" s="161">
        <f t="shared" si="131"/>
        <v>6.707240011684569E-2</v>
      </c>
      <c r="BB176" s="298"/>
      <c r="BC176" s="110">
        <f t="shared" si="132"/>
        <v>1840.5866486112204</v>
      </c>
      <c r="BD176" s="110">
        <f t="shared" si="133"/>
        <v>1914.0823832089025</v>
      </c>
      <c r="BE176" s="160">
        <f t="shared" si="134"/>
        <v>73.495734597682031</v>
      </c>
      <c r="BF176" s="161">
        <f t="shared" si="135"/>
        <v>3.9930602915726261E-2</v>
      </c>
      <c r="BG176" s="299"/>
      <c r="BH176" s="110">
        <v>74.220767072029929</v>
      </c>
      <c r="BI176" s="110">
        <v>74.220767072029929</v>
      </c>
      <c r="BJ176" s="160">
        <f t="shared" si="136"/>
        <v>0</v>
      </c>
      <c r="BK176" s="161">
        <f t="shared" si="137"/>
        <v>0</v>
      </c>
      <c r="BL176" s="161"/>
      <c r="BM176" s="110">
        <f t="shared" si="138"/>
        <v>1914.8074156832504</v>
      </c>
      <c r="BN176" s="110">
        <f t="shared" si="139"/>
        <v>1988.8236434140522</v>
      </c>
      <c r="BO176" s="273">
        <f t="shared" si="140"/>
        <v>74.016227730801802</v>
      </c>
      <c r="BP176" s="161">
        <f t="shared" si="141"/>
        <v>3.8654659014045543E-2</v>
      </c>
    </row>
    <row r="177" spans="1:68">
      <c r="A177" s="84">
        <v>560</v>
      </c>
      <c r="B177" s="94">
        <v>7</v>
      </c>
      <c r="C177" s="94">
        <v>7</v>
      </c>
      <c r="D177" s="85" t="s">
        <v>190</v>
      </c>
      <c r="E177" s="87">
        <v>15669</v>
      </c>
      <c r="F177" s="110">
        <v>15651</v>
      </c>
      <c r="G177" s="160">
        <f t="shared" si="106"/>
        <v>-18</v>
      </c>
      <c r="H177" s="161">
        <f t="shared" si="107"/>
        <v>-1.1487650775416428E-3</v>
      </c>
      <c r="I177" s="161"/>
      <c r="J177" s="110">
        <v>6265961.0118875448</v>
      </c>
      <c r="K177" s="110">
        <v>5978362.0961680543</v>
      </c>
      <c r="L177" s="160">
        <f t="shared" si="108"/>
        <v>-287598.9157194905</v>
      </c>
      <c r="M177" s="161">
        <f t="shared" si="109"/>
        <v>-4.5898612387448419E-2</v>
      </c>
      <c r="N177" s="161"/>
      <c r="O177" s="110">
        <v>6562383.9832777744</v>
      </c>
      <c r="P177" s="296">
        <v>6736173.109116083</v>
      </c>
      <c r="Q177" s="160">
        <f t="shared" si="110"/>
        <v>173789.1258383086</v>
      </c>
      <c r="R177" s="161">
        <f t="shared" si="111"/>
        <v>2.6482620688023886E-2</v>
      </c>
      <c r="S177" s="161"/>
      <c r="T177" s="110">
        <v>1735654.362388202</v>
      </c>
      <c r="U177" s="110">
        <v>1848061.4491230685</v>
      </c>
      <c r="V177" s="160">
        <f t="shared" si="112"/>
        <v>112407.08673486649</v>
      </c>
      <c r="W177" s="161">
        <f t="shared" si="113"/>
        <v>6.4763520416702164E-2</v>
      </c>
      <c r="X177" s="162"/>
      <c r="Y177" s="86">
        <v>14563999.357553519</v>
      </c>
      <c r="Z177" s="86">
        <v>14562596.654407205</v>
      </c>
      <c r="AA177" s="160">
        <f t="shared" si="114"/>
        <v>-1402.7031463142484</v>
      </c>
      <c r="AB177" s="161">
        <f t="shared" si="115"/>
        <v>-9.6313046428881231E-5</v>
      </c>
      <c r="AC177" s="161"/>
      <c r="AD177" s="209">
        <v>-1416002</v>
      </c>
      <c r="AE177" s="209">
        <v>-1416002</v>
      </c>
      <c r="AF177" s="297">
        <f t="shared" si="116"/>
        <v>0</v>
      </c>
      <c r="AG177" s="208">
        <f t="shared" si="117"/>
        <v>0</v>
      </c>
      <c r="AH177" s="161"/>
      <c r="AI177" s="296">
        <f t="shared" si="118"/>
        <v>13147997.357553519</v>
      </c>
      <c r="AJ177" s="296">
        <f t="shared" si="119"/>
        <v>13146594.654407205</v>
      </c>
      <c r="AK177" s="160">
        <f t="shared" si="120"/>
        <v>-1402.7031463142484</v>
      </c>
      <c r="AL177" s="161">
        <f t="shared" si="121"/>
        <v>-1.0668568818264905E-4</v>
      </c>
      <c r="AN177" s="110">
        <f t="shared" si="122"/>
        <v>399.89539931632811</v>
      </c>
      <c r="AO177" s="110">
        <f t="shared" si="123"/>
        <v>381.97956016663818</v>
      </c>
      <c r="AP177" s="160">
        <f t="shared" si="124"/>
        <v>-17.91583914968993</v>
      </c>
      <c r="AQ177" s="161">
        <f t="shared" si="125"/>
        <v>-4.4801313494277073E-2</v>
      </c>
      <c r="AR177" s="298"/>
      <c r="AS177" s="110">
        <v>418.81319696711813</v>
      </c>
      <c r="AT177" s="110">
        <f t="shared" si="126"/>
        <v>430.39889522178026</v>
      </c>
      <c r="AU177" s="110">
        <f t="shared" si="127"/>
        <v>11.585698254662134</v>
      </c>
      <c r="AV177" s="185">
        <f t="shared" si="128"/>
        <v>2.7663164242581761E-2</v>
      </c>
      <c r="AW177" s="298"/>
      <c r="AX177" s="110">
        <v>110.76995101079852</v>
      </c>
      <c r="AY177" s="110">
        <f t="shared" si="129"/>
        <v>118.07944854150333</v>
      </c>
      <c r="AZ177" s="160">
        <f t="shared" si="130"/>
        <v>7.3094975307048031</v>
      </c>
      <c r="BA177" s="161">
        <f t="shared" si="131"/>
        <v>6.5988090307923214E-2</v>
      </c>
      <c r="BB177" s="298"/>
      <c r="BC177" s="110">
        <f t="shared" si="132"/>
        <v>929.47854729424466</v>
      </c>
      <c r="BD177" s="110">
        <f t="shared" si="133"/>
        <v>930.45790392992171</v>
      </c>
      <c r="BE177" s="160">
        <f t="shared" si="134"/>
        <v>0.97935663567704978</v>
      </c>
      <c r="BF177" s="161">
        <f t="shared" si="135"/>
        <v>1.0536624417292928E-3</v>
      </c>
      <c r="BG177" s="299"/>
      <c r="BH177" s="110">
        <v>-90.369647073840071</v>
      </c>
      <c r="BI177" s="110">
        <v>-90.369647073840071</v>
      </c>
      <c r="BJ177" s="160">
        <f t="shared" si="136"/>
        <v>0</v>
      </c>
      <c r="BK177" s="161">
        <f t="shared" si="137"/>
        <v>0</v>
      </c>
      <c r="BL177" s="161"/>
      <c r="BM177" s="110">
        <f t="shared" si="138"/>
        <v>839.10890022040462</v>
      </c>
      <c r="BN177" s="110">
        <f t="shared" si="139"/>
        <v>839.98432396698001</v>
      </c>
      <c r="BO177" s="273">
        <f t="shared" si="140"/>
        <v>0.87542374657539312</v>
      </c>
      <c r="BP177" s="161">
        <f t="shared" si="141"/>
        <v>1.0432778705427267E-3</v>
      </c>
    </row>
    <row r="178" spans="1:68">
      <c r="A178" s="84">
        <v>561</v>
      </c>
      <c r="B178" s="94">
        <v>2</v>
      </c>
      <c r="C178" s="94">
        <v>2</v>
      </c>
      <c r="D178" s="85" t="s">
        <v>191</v>
      </c>
      <c r="E178" s="87">
        <v>1315</v>
      </c>
      <c r="F178" s="110">
        <v>1304</v>
      </c>
      <c r="G178" s="160">
        <f t="shared" si="106"/>
        <v>-11</v>
      </c>
      <c r="H178" s="161">
        <f t="shared" si="107"/>
        <v>-8.3650190114068438E-3</v>
      </c>
      <c r="I178" s="161"/>
      <c r="J178" s="110">
        <v>1571245.2553536706</v>
      </c>
      <c r="K178" s="110">
        <v>1359388.083908062</v>
      </c>
      <c r="L178" s="160">
        <f t="shared" si="108"/>
        <v>-211857.1714456086</v>
      </c>
      <c r="M178" s="161">
        <f t="shared" si="109"/>
        <v>-0.13483392915507758</v>
      </c>
      <c r="N178" s="161"/>
      <c r="O178" s="110">
        <v>433005.91615647695</v>
      </c>
      <c r="P178" s="296">
        <v>533217.13427080831</v>
      </c>
      <c r="Q178" s="160">
        <f t="shared" si="110"/>
        <v>100211.21811433136</v>
      </c>
      <c r="R178" s="161">
        <f t="shared" si="111"/>
        <v>0.23143152177652387</v>
      </c>
      <c r="S178" s="161"/>
      <c r="T178" s="110">
        <v>264764.55649906059</v>
      </c>
      <c r="U178" s="110">
        <v>277771.26496432006</v>
      </c>
      <c r="V178" s="160">
        <f t="shared" si="112"/>
        <v>13006.708465259464</v>
      </c>
      <c r="W178" s="161">
        <f t="shared" si="113"/>
        <v>4.9125565133207746E-2</v>
      </c>
      <c r="X178" s="162"/>
      <c r="Y178" s="86">
        <v>2269015.7280092081</v>
      </c>
      <c r="Z178" s="86">
        <v>2170376.4831431904</v>
      </c>
      <c r="AA178" s="160">
        <f t="shared" si="114"/>
        <v>-98639.244866017718</v>
      </c>
      <c r="AB178" s="161">
        <f t="shared" si="115"/>
        <v>-4.3472261407620096E-2</v>
      </c>
      <c r="AC178" s="161"/>
      <c r="AD178" s="209">
        <v>-250211</v>
      </c>
      <c r="AE178" s="209">
        <v>-250211</v>
      </c>
      <c r="AF178" s="297">
        <f t="shared" si="116"/>
        <v>0</v>
      </c>
      <c r="AG178" s="208">
        <f t="shared" si="117"/>
        <v>0</v>
      </c>
      <c r="AH178" s="161"/>
      <c r="AI178" s="296">
        <f t="shared" si="118"/>
        <v>2018804.7280092081</v>
      </c>
      <c r="AJ178" s="296">
        <f t="shared" si="119"/>
        <v>1920165.4831431904</v>
      </c>
      <c r="AK178" s="160">
        <f t="shared" si="120"/>
        <v>-98639.244866017718</v>
      </c>
      <c r="AL178" s="161">
        <f t="shared" si="121"/>
        <v>-4.886022085122034E-2</v>
      </c>
      <c r="AN178" s="110">
        <f t="shared" si="122"/>
        <v>1194.8633120560232</v>
      </c>
      <c r="AO178" s="110">
        <f t="shared" si="123"/>
        <v>1042.4755244693727</v>
      </c>
      <c r="AP178" s="160">
        <f t="shared" si="124"/>
        <v>-152.38778758665057</v>
      </c>
      <c r="AQ178" s="161">
        <f t="shared" si="125"/>
        <v>-0.12753574910960661</v>
      </c>
      <c r="AR178" s="298"/>
      <c r="AS178" s="110">
        <v>329.28206551823342</v>
      </c>
      <c r="AT178" s="110">
        <f t="shared" si="126"/>
        <v>408.90884529969964</v>
      </c>
      <c r="AU178" s="110">
        <f t="shared" si="127"/>
        <v>79.626779781466212</v>
      </c>
      <c r="AV178" s="185">
        <f t="shared" si="128"/>
        <v>0.24181936436819701</v>
      </c>
      <c r="AW178" s="298"/>
      <c r="AX178" s="110">
        <v>201.34186806012212</v>
      </c>
      <c r="AY178" s="110">
        <f t="shared" si="129"/>
        <v>213.01477374564422</v>
      </c>
      <c r="AZ178" s="160">
        <f t="shared" si="130"/>
        <v>11.672905685522096</v>
      </c>
      <c r="BA178" s="161">
        <f t="shared" si="131"/>
        <v>5.7975550728656608E-2</v>
      </c>
      <c r="BB178" s="298"/>
      <c r="BC178" s="110">
        <f t="shared" si="132"/>
        <v>1725.4872456343787</v>
      </c>
      <c r="BD178" s="110">
        <f t="shared" si="133"/>
        <v>1664.3991435147166</v>
      </c>
      <c r="BE178" s="160">
        <f t="shared" si="134"/>
        <v>-61.088102119662153</v>
      </c>
      <c r="BF178" s="161">
        <f t="shared" si="135"/>
        <v>-3.5403392447101514E-2</v>
      </c>
      <c r="BG178" s="299"/>
      <c r="BH178" s="110">
        <v>-190.27452471482889</v>
      </c>
      <c r="BI178" s="110">
        <v>-190.27452471482889</v>
      </c>
      <c r="BJ178" s="160">
        <f t="shared" si="136"/>
        <v>0</v>
      </c>
      <c r="BK178" s="161">
        <f t="shared" si="137"/>
        <v>0</v>
      </c>
      <c r="BL178" s="161"/>
      <c r="BM178" s="110">
        <f t="shared" si="138"/>
        <v>1535.2127209195498</v>
      </c>
      <c r="BN178" s="110">
        <f t="shared" si="139"/>
        <v>1472.5195422877227</v>
      </c>
      <c r="BO178" s="273">
        <f t="shared" si="140"/>
        <v>-62.693178631827095</v>
      </c>
      <c r="BP178" s="161">
        <f t="shared" si="141"/>
        <v>-4.0836802468830258E-2</v>
      </c>
    </row>
    <row r="179" spans="1:68">
      <c r="A179" s="84">
        <v>562</v>
      </c>
      <c r="B179" s="94">
        <v>6</v>
      </c>
      <c r="C179" s="94">
        <v>6</v>
      </c>
      <c r="D179" s="85" t="s">
        <v>192</v>
      </c>
      <c r="E179" s="87">
        <v>8839</v>
      </c>
      <c r="F179" s="110">
        <v>8869</v>
      </c>
      <c r="G179" s="160">
        <f t="shared" si="106"/>
        <v>30</v>
      </c>
      <c r="H179" s="161">
        <f t="shared" si="107"/>
        <v>3.3940491005769883E-3</v>
      </c>
      <c r="I179" s="161"/>
      <c r="J179" s="110">
        <v>1691109.0357129253</v>
      </c>
      <c r="K179" s="110">
        <v>1749829.8658401635</v>
      </c>
      <c r="L179" s="160">
        <f t="shared" si="108"/>
        <v>58720.830127238296</v>
      </c>
      <c r="M179" s="161">
        <f t="shared" si="109"/>
        <v>3.4723266736306685E-2</v>
      </c>
      <c r="N179" s="161"/>
      <c r="O179" s="110">
        <v>3340439.2049294207</v>
      </c>
      <c r="P179" s="296">
        <v>3345681.0237009129</v>
      </c>
      <c r="Q179" s="160">
        <f t="shared" si="110"/>
        <v>5241.8187714922242</v>
      </c>
      <c r="R179" s="161">
        <f t="shared" si="111"/>
        <v>1.5692004703324566E-3</v>
      </c>
      <c r="S179" s="161"/>
      <c r="T179" s="110">
        <v>987875.47037635336</v>
      </c>
      <c r="U179" s="110">
        <v>1068449.8568136189</v>
      </c>
      <c r="V179" s="160">
        <f t="shared" si="112"/>
        <v>80574.386437265552</v>
      </c>
      <c r="W179" s="161">
        <f t="shared" si="113"/>
        <v>8.1563303122172803E-2</v>
      </c>
      <c r="X179" s="162"/>
      <c r="Y179" s="86">
        <v>6019423.7110186992</v>
      </c>
      <c r="Z179" s="86">
        <v>6163960.7463546954</v>
      </c>
      <c r="AA179" s="160">
        <f t="shared" si="114"/>
        <v>144537.03533599619</v>
      </c>
      <c r="AB179" s="161">
        <f t="shared" si="115"/>
        <v>2.4011772932916765E-2</v>
      </c>
      <c r="AC179" s="161"/>
      <c r="AD179" s="209">
        <v>-208989</v>
      </c>
      <c r="AE179" s="209">
        <v>-208989</v>
      </c>
      <c r="AF179" s="297">
        <f t="shared" si="116"/>
        <v>0</v>
      </c>
      <c r="AG179" s="208">
        <f t="shared" si="117"/>
        <v>0</v>
      </c>
      <c r="AH179" s="161"/>
      <c r="AI179" s="296">
        <f t="shared" si="118"/>
        <v>5810434.7110186992</v>
      </c>
      <c r="AJ179" s="296">
        <f t="shared" si="119"/>
        <v>5954971.7463546954</v>
      </c>
      <c r="AK179" s="160">
        <f t="shared" si="120"/>
        <v>144537.03533599619</v>
      </c>
      <c r="AL179" s="161">
        <f t="shared" si="121"/>
        <v>2.487542542417719E-2</v>
      </c>
      <c r="AN179" s="110">
        <f t="shared" si="122"/>
        <v>191.32357005463572</v>
      </c>
      <c r="AO179" s="110">
        <f t="shared" si="123"/>
        <v>197.29731264405947</v>
      </c>
      <c r="AP179" s="160">
        <f t="shared" si="124"/>
        <v>5.9737425894237504</v>
      </c>
      <c r="AQ179" s="161">
        <f t="shared" si="125"/>
        <v>3.1223244411119056E-2</v>
      </c>
      <c r="AR179" s="298"/>
      <c r="AS179" s="110">
        <v>377.92048930076032</v>
      </c>
      <c r="AT179" s="110">
        <f t="shared" si="126"/>
        <v>377.2331743940594</v>
      </c>
      <c r="AU179" s="110">
        <f t="shared" si="127"/>
        <v>-0.68731490670091944</v>
      </c>
      <c r="AV179" s="185">
        <f t="shared" si="128"/>
        <v>-1.8186759547560117E-3</v>
      </c>
      <c r="AW179" s="298"/>
      <c r="AX179" s="110">
        <v>111.76326172376439</v>
      </c>
      <c r="AY179" s="110">
        <f t="shared" si="129"/>
        <v>120.47016087649328</v>
      </c>
      <c r="AZ179" s="160">
        <f t="shared" si="130"/>
        <v>8.7068991527288944</v>
      </c>
      <c r="BA179" s="161">
        <f t="shared" si="131"/>
        <v>7.7904841165507374E-2</v>
      </c>
      <c r="BB179" s="298"/>
      <c r="BC179" s="110">
        <f t="shared" si="132"/>
        <v>681.00732107916042</v>
      </c>
      <c r="BD179" s="110">
        <f t="shared" si="133"/>
        <v>695.00064791461216</v>
      </c>
      <c r="BE179" s="160">
        <f t="shared" si="134"/>
        <v>13.993326835451739</v>
      </c>
      <c r="BF179" s="161">
        <f t="shared" si="135"/>
        <v>2.0547982969224426E-2</v>
      </c>
      <c r="BG179" s="299"/>
      <c r="BH179" s="110">
        <v>-23.643964249349473</v>
      </c>
      <c r="BI179" s="110">
        <v>-23.643964249349473</v>
      </c>
      <c r="BJ179" s="160">
        <f t="shared" si="136"/>
        <v>0</v>
      </c>
      <c r="BK179" s="161">
        <f t="shared" si="137"/>
        <v>0</v>
      </c>
      <c r="BL179" s="161"/>
      <c r="BM179" s="110">
        <f t="shared" si="138"/>
        <v>657.36335682981098</v>
      </c>
      <c r="BN179" s="110">
        <f t="shared" si="139"/>
        <v>671.43666099387701</v>
      </c>
      <c r="BO179" s="273">
        <f t="shared" si="140"/>
        <v>14.07330416406603</v>
      </c>
      <c r="BP179" s="161">
        <f t="shared" si="141"/>
        <v>2.1408714096775489E-2</v>
      </c>
    </row>
    <row r="180" spans="1:68">
      <c r="A180" s="84">
        <v>563</v>
      </c>
      <c r="B180" s="94">
        <v>17</v>
      </c>
      <c r="C180" s="94">
        <v>17</v>
      </c>
      <c r="D180" s="85" t="s">
        <v>193</v>
      </c>
      <c r="E180" s="87">
        <v>6978</v>
      </c>
      <c r="F180" s="110">
        <v>6912</v>
      </c>
      <c r="G180" s="160">
        <f t="shared" si="106"/>
        <v>-66</v>
      </c>
      <c r="H180" s="161">
        <f t="shared" si="107"/>
        <v>-9.4582975064488387E-3</v>
      </c>
      <c r="I180" s="161"/>
      <c r="J180" s="110">
        <v>1651173.0363302783</v>
      </c>
      <c r="K180" s="110">
        <v>1469008.9884439795</v>
      </c>
      <c r="L180" s="160">
        <f t="shared" si="108"/>
        <v>-182164.04788629874</v>
      </c>
      <c r="M180" s="161">
        <f t="shared" si="109"/>
        <v>-0.11032402048616127</v>
      </c>
      <c r="N180" s="161"/>
      <c r="O180" s="110">
        <v>3265041.1498580179</v>
      </c>
      <c r="P180" s="296">
        <v>3361778.0819182266</v>
      </c>
      <c r="Q180" s="160">
        <f t="shared" si="110"/>
        <v>96736.932060208637</v>
      </c>
      <c r="R180" s="161">
        <f t="shared" si="111"/>
        <v>2.9628089699394844E-2</v>
      </c>
      <c r="S180" s="161"/>
      <c r="T180" s="110">
        <v>720236.1406988356</v>
      </c>
      <c r="U180" s="110">
        <v>785102.61097317841</v>
      </c>
      <c r="V180" s="160">
        <f t="shared" si="112"/>
        <v>64866.470274342806</v>
      </c>
      <c r="W180" s="161">
        <f t="shared" si="113"/>
        <v>9.0062781647424317E-2</v>
      </c>
      <c r="X180" s="162"/>
      <c r="Y180" s="86">
        <v>5636450.3268871307</v>
      </c>
      <c r="Z180" s="86">
        <v>5615889.681335385</v>
      </c>
      <c r="AA180" s="160">
        <f t="shared" si="114"/>
        <v>-20560.64555174578</v>
      </c>
      <c r="AB180" s="161">
        <f t="shared" si="115"/>
        <v>-3.6478003635846651E-3</v>
      </c>
      <c r="AC180" s="161"/>
      <c r="AD180" s="209">
        <v>-226406</v>
      </c>
      <c r="AE180" s="209">
        <v>-226406</v>
      </c>
      <c r="AF180" s="297">
        <f t="shared" si="116"/>
        <v>0</v>
      </c>
      <c r="AG180" s="208">
        <f t="shared" si="117"/>
        <v>0</v>
      </c>
      <c r="AH180" s="161"/>
      <c r="AI180" s="296">
        <f t="shared" si="118"/>
        <v>5410044.3268871307</v>
      </c>
      <c r="AJ180" s="296">
        <f t="shared" si="119"/>
        <v>5389483.681335385</v>
      </c>
      <c r="AK180" s="160">
        <f t="shared" si="120"/>
        <v>-20560.64555174578</v>
      </c>
      <c r="AL180" s="161">
        <f t="shared" si="121"/>
        <v>-3.80045787232507E-3</v>
      </c>
      <c r="AN180" s="110">
        <f t="shared" si="122"/>
        <v>236.62554260967013</v>
      </c>
      <c r="AO180" s="110">
        <f t="shared" si="123"/>
        <v>212.53023559664055</v>
      </c>
      <c r="AP180" s="160">
        <f t="shared" si="124"/>
        <v>-24.095307013029583</v>
      </c>
      <c r="AQ180" s="161">
        <f t="shared" si="125"/>
        <v>-0.10182885054288676</v>
      </c>
      <c r="AR180" s="298"/>
      <c r="AS180" s="110">
        <v>467.9050085781052</v>
      </c>
      <c r="AT180" s="110">
        <f t="shared" si="126"/>
        <v>486.36835675900267</v>
      </c>
      <c r="AU180" s="110">
        <f t="shared" si="127"/>
        <v>18.463348180897469</v>
      </c>
      <c r="AV180" s="185">
        <f t="shared" si="128"/>
        <v>3.945960791701051E-2</v>
      </c>
      <c r="AW180" s="298"/>
      <c r="AX180" s="110">
        <v>103.21526808524443</v>
      </c>
      <c r="AY180" s="110">
        <f t="shared" si="129"/>
        <v>113.58544718940659</v>
      </c>
      <c r="AZ180" s="160">
        <f t="shared" si="130"/>
        <v>10.370179104162162</v>
      </c>
      <c r="BA180" s="161">
        <f t="shared" si="131"/>
        <v>0.10047136723607149</v>
      </c>
      <c r="BB180" s="298"/>
      <c r="BC180" s="110">
        <f t="shared" si="132"/>
        <v>807.74581927301961</v>
      </c>
      <c r="BD180" s="110">
        <f t="shared" si="133"/>
        <v>812.48403954504988</v>
      </c>
      <c r="BE180" s="160">
        <f t="shared" si="134"/>
        <v>4.7382202720302757</v>
      </c>
      <c r="BF180" s="161">
        <f t="shared" si="135"/>
        <v>5.8659793204435618E-3</v>
      </c>
      <c r="BG180" s="299"/>
      <c r="BH180" s="110">
        <v>-32.445686443106908</v>
      </c>
      <c r="BI180" s="110">
        <v>-32.445686443106908</v>
      </c>
      <c r="BJ180" s="160">
        <f t="shared" si="136"/>
        <v>0</v>
      </c>
      <c r="BK180" s="161">
        <f t="shared" si="137"/>
        <v>0</v>
      </c>
      <c r="BL180" s="161"/>
      <c r="BM180" s="110">
        <f t="shared" si="138"/>
        <v>775.30013282991274</v>
      </c>
      <c r="BN180" s="110">
        <f t="shared" si="139"/>
        <v>779.72854185986478</v>
      </c>
      <c r="BO180" s="273">
        <f t="shared" si="140"/>
        <v>4.4284090299520358</v>
      </c>
      <c r="BP180" s="161">
        <f t="shared" si="141"/>
        <v>5.7118641445190509E-3</v>
      </c>
    </row>
    <row r="181" spans="1:68">
      <c r="A181" s="84">
        <v>564</v>
      </c>
      <c r="B181" s="94">
        <v>17</v>
      </c>
      <c r="C181" s="94">
        <v>17</v>
      </c>
      <c r="D181" s="85" t="s">
        <v>194</v>
      </c>
      <c r="E181" s="87">
        <v>214633</v>
      </c>
      <c r="F181" s="110">
        <v>216152</v>
      </c>
      <c r="G181" s="160">
        <f t="shared" si="106"/>
        <v>1519</v>
      </c>
      <c r="H181" s="161">
        <f t="shared" si="107"/>
        <v>7.0771968895742962E-3</v>
      </c>
      <c r="I181" s="161"/>
      <c r="J181" s="110">
        <v>83470870.136217743</v>
      </c>
      <c r="K181" s="110">
        <v>82480027.825645745</v>
      </c>
      <c r="L181" s="160">
        <f t="shared" si="108"/>
        <v>-990842.31057199836</v>
      </c>
      <c r="M181" s="161">
        <f t="shared" si="109"/>
        <v>-1.187051613281404E-2</v>
      </c>
      <c r="N181" s="161"/>
      <c r="O181" s="110">
        <v>34864558.184179351</v>
      </c>
      <c r="P181" s="296">
        <v>41372826.627221569</v>
      </c>
      <c r="Q181" s="160">
        <f t="shared" si="110"/>
        <v>6508268.4430422187</v>
      </c>
      <c r="R181" s="161">
        <f t="shared" si="111"/>
        <v>0.18667290744546147</v>
      </c>
      <c r="S181" s="161"/>
      <c r="T181" s="110">
        <v>18174033.171114724</v>
      </c>
      <c r="U181" s="110">
        <v>19287193.528433032</v>
      </c>
      <c r="V181" s="160">
        <f t="shared" si="112"/>
        <v>1113160.3573183082</v>
      </c>
      <c r="W181" s="161">
        <f t="shared" si="113"/>
        <v>6.1250045426764856E-2</v>
      </c>
      <c r="X181" s="162"/>
      <c r="Y181" s="86">
        <v>136509461.49151182</v>
      </c>
      <c r="Z181" s="86">
        <v>143140047.98130035</v>
      </c>
      <c r="AA181" s="160">
        <f t="shared" si="114"/>
        <v>6630586.4897885323</v>
      </c>
      <c r="AB181" s="161">
        <f t="shared" si="115"/>
        <v>4.8572358409023707E-2</v>
      </c>
      <c r="AC181" s="161"/>
      <c r="AD181" s="209">
        <v>4520739</v>
      </c>
      <c r="AE181" s="209">
        <v>4520739</v>
      </c>
      <c r="AF181" s="297">
        <f t="shared" si="116"/>
        <v>0</v>
      </c>
      <c r="AG181" s="208">
        <f t="shared" si="117"/>
        <v>0</v>
      </c>
      <c r="AH181" s="161"/>
      <c r="AI181" s="296">
        <f t="shared" si="118"/>
        <v>141030200.49151182</v>
      </c>
      <c r="AJ181" s="296">
        <f t="shared" si="119"/>
        <v>147660786.98130035</v>
      </c>
      <c r="AK181" s="160">
        <f t="shared" si="120"/>
        <v>6630586.4897885323</v>
      </c>
      <c r="AL181" s="161">
        <f t="shared" si="121"/>
        <v>4.7015365976081178E-2</v>
      </c>
      <c r="AN181" s="110">
        <f t="shared" si="122"/>
        <v>388.90044930750508</v>
      </c>
      <c r="AO181" s="110">
        <f t="shared" si="123"/>
        <v>381.58345898092892</v>
      </c>
      <c r="AP181" s="160">
        <f t="shared" si="124"/>
        <v>-7.3169903265761604</v>
      </c>
      <c r="AQ181" s="161">
        <f t="shared" si="125"/>
        <v>-1.8814558686175722E-2</v>
      </c>
      <c r="AR181" s="298"/>
      <c r="AS181" s="110">
        <v>162.4380136520449</v>
      </c>
      <c r="AT181" s="110">
        <f t="shared" si="126"/>
        <v>191.40617078362249</v>
      </c>
      <c r="AU181" s="110">
        <f t="shared" si="127"/>
        <v>28.968157131577584</v>
      </c>
      <c r="AV181" s="185">
        <f t="shared" si="128"/>
        <v>0.17833360849652885</v>
      </c>
      <c r="AW181" s="298"/>
      <c r="AX181" s="110">
        <v>84.674924970133787</v>
      </c>
      <c r="AY181" s="110">
        <f t="shared" si="129"/>
        <v>89.22977131108216</v>
      </c>
      <c r="AZ181" s="160">
        <f t="shared" si="130"/>
        <v>4.554846340948373</v>
      </c>
      <c r="BA181" s="161">
        <f t="shared" si="131"/>
        <v>5.3792150894198497E-2</v>
      </c>
      <c r="BB181" s="298"/>
      <c r="BC181" s="110">
        <f t="shared" si="132"/>
        <v>636.01338792968374</v>
      </c>
      <c r="BD181" s="110">
        <f t="shared" si="133"/>
        <v>662.21940107563364</v>
      </c>
      <c r="BE181" s="160">
        <f t="shared" si="134"/>
        <v>26.206013145949896</v>
      </c>
      <c r="BF181" s="161">
        <f t="shared" si="135"/>
        <v>4.1203555842203712E-2</v>
      </c>
      <c r="BG181" s="299"/>
      <c r="BH181" s="110">
        <v>21.062646470952743</v>
      </c>
      <c r="BI181" s="110">
        <v>21.062646470952743</v>
      </c>
      <c r="BJ181" s="160">
        <f t="shared" si="136"/>
        <v>0</v>
      </c>
      <c r="BK181" s="161">
        <f t="shared" si="137"/>
        <v>0</v>
      </c>
      <c r="BL181" s="161"/>
      <c r="BM181" s="110">
        <f t="shared" si="138"/>
        <v>657.07603440063656</v>
      </c>
      <c r="BN181" s="110">
        <f t="shared" si="139"/>
        <v>683.13403059560108</v>
      </c>
      <c r="BO181" s="273">
        <f t="shared" si="140"/>
        <v>26.057996194964517</v>
      </c>
      <c r="BP181" s="161">
        <f t="shared" si="141"/>
        <v>3.9657505114661158E-2</v>
      </c>
    </row>
    <row r="182" spans="1:68">
      <c r="A182" s="84">
        <v>576</v>
      </c>
      <c r="B182" s="94">
        <v>7</v>
      </c>
      <c r="C182" s="94">
        <v>7</v>
      </c>
      <c r="D182" s="85" t="s">
        <v>195</v>
      </c>
      <c r="E182" s="87">
        <v>2726</v>
      </c>
      <c r="F182" s="110">
        <v>2676</v>
      </c>
      <c r="G182" s="160">
        <f t="shared" si="106"/>
        <v>-50</v>
      </c>
      <c r="H182" s="161">
        <f t="shared" si="107"/>
        <v>-1.8341892883345562E-2</v>
      </c>
      <c r="I182" s="161"/>
      <c r="J182" s="110">
        <v>723554.9403754361</v>
      </c>
      <c r="K182" s="110">
        <v>620840.83173385274</v>
      </c>
      <c r="L182" s="160">
        <f t="shared" si="108"/>
        <v>-102714.10864158336</v>
      </c>
      <c r="M182" s="161">
        <f t="shared" si="109"/>
        <v>-0.14195758042683995</v>
      </c>
      <c r="N182" s="161"/>
      <c r="O182" s="110">
        <v>849069.29348858469</v>
      </c>
      <c r="P182" s="296">
        <v>852584.74919764523</v>
      </c>
      <c r="Q182" s="160">
        <f t="shared" si="110"/>
        <v>3515.4557090605376</v>
      </c>
      <c r="R182" s="161">
        <f t="shared" si="111"/>
        <v>4.1403637324069608E-3</v>
      </c>
      <c r="S182" s="161"/>
      <c r="T182" s="110">
        <v>463658.29171494168</v>
      </c>
      <c r="U182" s="110">
        <v>493033.59941564314</v>
      </c>
      <c r="V182" s="160">
        <f t="shared" si="112"/>
        <v>29375.307700701465</v>
      </c>
      <c r="W182" s="161">
        <f t="shared" si="113"/>
        <v>6.3355510352355524E-2</v>
      </c>
      <c r="X182" s="162"/>
      <c r="Y182" s="86">
        <v>2036282.5255789624</v>
      </c>
      <c r="Z182" s="86">
        <v>1966459.1803471411</v>
      </c>
      <c r="AA182" s="160">
        <f t="shared" si="114"/>
        <v>-69823.345231821295</v>
      </c>
      <c r="AB182" s="161">
        <f t="shared" si="115"/>
        <v>-3.4289615686786339E-2</v>
      </c>
      <c r="AC182" s="161"/>
      <c r="AD182" s="209">
        <v>-126440</v>
      </c>
      <c r="AE182" s="209">
        <v>-126440</v>
      </c>
      <c r="AF182" s="297">
        <f t="shared" si="116"/>
        <v>0</v>
      </c>
      <c r="AG182" s="208">
        <f t="shared" si="117"/>
        <v>0</v>
      </c>
      <c r="AH182" s="161"/>
      <c r="AI182" s="296">
        <f t="shared" si="118"/>
        <v>1909842.5255789624</v>
      </c>
      <c r="AJ182" s="296">
        <f t="shared" si="119"/>
        <v>1840019.1803471411</v>
      </c>
      <c r="AK182" s="160">
        <f t="shared" si="120"/>
        <v>-69823.345231821295</v>
      </c>
      <c r="AL182" s="161">
        <f t="shared" si="121"/>
        <v>-3.6559739505567131E-2</v>
      </c>
      <c r="AN182" s="110">
        <f t="shared" si="122"/>
        <v>265.42734423163466</v>
      </c>
      <c r="AO182" s="110">
        <f t="shared" si="123"/>
        <v>232.00330034897337</v>
      </c>
      <c r="AP182" s="160">
        <f t="shared" si="124"/>
        <v>-33.424043882661294</v>
      </c>
      <c r="AQ182" s="161">
        <f t="shared" si="125"/>
        <v>-0.12592539769938929</v>
      </c>
      <c r="AR182" s="298"/>
      <c r="AS182" s="110">
        <v>311.47076063411032</v>
      </c>
      <c r="AT182" s="110">
        <f t="shared" si="126"/>
        <v>318.60416636683306</v>
      </c>
      <c r="AU182" s="110">
        <f t="shared" si="127"/>
        <v>7.1334057327227356</v>
      </c>
      <c r="AV182" s="185">
        <f t="shared" si="128"/>
        <v>2.2902328675090185E-2</v>
      </c>
      <c r="AW182" s="298"/>
      <c r="AX182" s="110">
        <v>170.08741442220898</v>
      </c>
      <c r="AY182" s="110">
        <f t="shared" si="129"/>
        <v>184.24275015532254</v>
      </c>
      <c r="AZ182" s="160">
        <f t="shared" si="130"/>
        <v>14.15533573311356</v>
      </c>
      <c r="BA182" s="161">
        <f t="shared" si="131"/>
        <v>8.3223886853707393E-2</v>
      </c>
      <c r="BB182" s="298"/>
      <c r="BC182" s="110">
        <f t="shared" si="132"/>
        <v>746.98551928795393</v>
      </c>
      <c r="BD182" s="110">
        <f t="shared" si="133"/>
        <v>734.85021687112896</v>
      </c>
      <c r="BE182" s="160">
        <f t="shared" si="134"/>
        <v>-12.13530241682497</v>
      </c>
      <c r="BF182" s="161">
        <f t="shared" si="135"/>
        <v>-1.624569968691315E-2</v>
      </c>
      <c r="BG182" s="299"/>
      <c r="BH182" s="110">
        <v>-46.382978723404257</v>
      </c>
      <c r="BI182" s="110">
        <v>-46.382978723404257</v>
      </c>
      <c r="BJ182" s="160">
        <f t="shared" si="136"/>
        <v>0</v>
      </c>
      <c r="BK182" s="161">
        <f t="shared" si="137"/>
        <v>0</v>
      </c>
      <c r="BL182" s="161"/>
      <c r="BM182" s="110">
        <f t="shared" si="138"/>
        <v>700.60254056454971</v>
      </c>
      <c r="BN182" s="110">
        <f t="shared" si="139"/>
        <v>687.60059056320665</v>
      </c>
      <c r="BO182" s="273">
        <f t="shared" si="140"/>
        <v>-13.001950001343062</v>
      </c>
      <c r="BP182" s="161">
        <f t="shared" si="141"/>
        <v>-1.8558239870021042E-2</v>
      </c>
    </row>
    <row r="183" spans="1:68">
      <c r="A183" s="84">
        <v>577</v>
      </c>
      <c r="B183" s="94">
        <v>2</v>
      </c>
      <c r="C183" s="94">
        <v>2</v>
      </c>
      <c r="D183" s="85" t="s">
        <v>196</v>
      </c>
      <c r="E183" s="87">
        <v>11236</v>
      </c>
      <c r="F183" s="110">
        <v>11221</v>
      </c>
      <c r="G183" s="160">
        <f t="shared" si="106"/>
        <v>-15</v>
      </c>
      <c r="H183" s="161">
        <f t="shared" si="107"/>
        <v>-1.33499466002136E-3</v>
      </c>
      <c r="I183" s="161"/>
      <c r="J183" s="110">
        <v>6951889.1988680828</v>
      </c>
      <c r="K183" s="110">
        <v>6964942.7910826094</v>
      </c>
      <c r="L183" s="160">
        <f t="shared" si="108"/>
        <v>13053.592214526609</v>
      </c>
      <c r="M183" s="161">
        <f t="shared" si="109"/>
        <v>1.8777042960713491E-3</v>
      </c>
      <c r="N183" s="161"/>
      <c r="O183" s="110">
        <v>2366145.1514926753</v>
      </c>
      <c r="P183" s="296">
        <v>3192275.3706699768</v>
      </c>
      <c r="Q183" s="160">
        <f t="shared" si="110"/>
        <v>826130.21917730151</v>
      </c>
      <c r="R183" s="161">
        <f t="shared" si="111"/>
        <v>0.34914604400162846</v>
      </c>
      <c r="S183" s="161"/>
      <c r="T183" s="110">
        <v>770024.05964741006</v>
      </c>
      <c r="U183" s="110">
        <v>818856.50184525666</v>
      </c>
      <c r="V183" s="160">
        <f t="shared" si="112"/>
        <v>48832.442197846598</v>
      </c>
      <c r="W183" s="161">
        <f t="shared" si="113"/>
        <v>6.3416774561832145E-2</v>
      </c>
      <c r="X183" s="162"/>
      <c r="Y183" s="86">
        <v>10088058.410008168</v>
      </c>
      <c r="Z183" s="86">
        <v>10976074.663597843</v>
      </c>
      <c r="AA183" s="160">
        <f t="shared" si="114"/>
        <v>888016.25358967483</v>
      </c>
      <c r="AB183" s="161">
        <f t="shared" si="115"/>
        <v>8.8026478188180504E-2</v>
      </c>
      <c r="AC183" s="161"/>
      <c r="AD183" s="209">
        <v>637504</v>
      </c>
      <c r="AE183" s="209">
        <v>637504</v>
      </c>
      <c r="AF183" s="297">
        <f t="shared" si="116"/>
        <v>0</v>
      </c>
      <c r="AG183" s="208">
        <f t="shared" si="117"/>
        <v>0</v>
      </c>
      <c r="AH183" s="161"/>
      <c r="AI183" s="296">
        <f t="shared" si="118"/>
        <v>10725562.410008168</v>
      </c>
      <c r="AJ183" s="296">
        <f t="shared" si="119"/>
        <v>11613578.663597843</v>
      </c>
      <c r="AK183" s="160">
        <f t="shared" si="120"/>
        <v>888016.25358967483</v>
      </c>
      <c r="AL183" s="161">
        <f t="shared" si="121"/>
        <v>8.2794376615724585E-2</v>
      </c>
      <c r="AN183" s="110">
        <f t="shared" si="122"/>
        <v>618.71566383660399</v>
      </c>
      <c r="AO183" s="110">
        <f t="shared" si="123"/>
        <v>620.70606818310398</v>
      </c>
      <c r="AP183" s="160">
        <f t="shared" si="124"/>
        <v>1.9904043464999859</v>
      </c>
      <c r="AQ183" s="161">
        <f t="shared" si="125"/>
        <v>3.2169936254040432E-3</v>
      </c>
      <c r="AR183" s="298"/>
      <c r="AS183" s="110">
        <v>210.58607613854355</v>
      </c>
      <c r="AT183" s="110">
        <f t="shared" si="126"/>
        <v>284.4911657312162</v>
      </c>
      <c r="AU183" s="110">
        <f t="shared" si="127"/>
        <v>73.905089592672653</v>
      </c>
      <c r="AV183" s="185">
        <f t="shared" si="128"/>
        <v>0.35094955444276787</v>
      </c>
      <c r="AW183" s="298"/>
      <c r="AX183" s="110">
        <v>68.531867181150773</v>
      </c>
      <c r="AY183" s="110">
        <f t="shared" si="129"/>
        <v>72.97535886687966</v>
      </c>
      <c r="AZ183" s="160">
        <f t="shared" si="130"/>
        <v>4.4434916857288869</v>
      </c>
      <c r="BA183" s="161">
        <f t="shared" si="131"/>
        <v>6.483832804355634E-2</v>
      </c>
      <c r="BB183" s="298"/>
      <c r="BC183" s="110">
        <f t="shared" si="132"/>
        <v>897.83360715629829</v>
      </c>
      <c r="BD183" s="110">
        <f t="shared" si="133"/>
        <v>978.1725927811998</v>
      </c>
      <c r="BE183" s="160">
        <f t="shared" si="134"/>
        <v>80.338985624901511</v>
      </c>
      <c r="BF183" s="161">
        <f t="shared" si="135"/>
        <v>8.948092941113954E-2</v>
      </c>
      <c r="BG183" s="299"/>
      <c r="BH183" s="110">
        <v>56.7376290494838</v>
      </c>
      <c r="BI183" s="110">
        <v>56.7376290494838</v>
      </c>
      <c r="BJ183" s="160">
        <f t="shared" si="136"/>
        <v>0</v>
      </c>
      <c r="BK183" s="161">
        <f t="shared" si="137"/>
        <v>0</v>
      </c>
      <c r="BL183" s="161"/>
      <c r="BM183" s="110">
        <f t="shared" si="138"/>
        <v>954.57123620578216</v>
      </c>
      <c r="BN183" s="110">
        <f t="shared" si="139"/>
        <v>1034.9860675160719</v>
      </c>
      <c r="BO183" s="273">
        <f t="shared" si="140"/>
        <v>80.414831310289742</v>
      </c>
      <c r="BP183" s="161">
        <f t="shared" si="141"/>
        <v>8.4241833673850908E-2</v>
      </c>
    </row>
    <row r="184" spans="1:68">
      <c r="A184" s="84">
        <v>578</v>
      </c>
      <c r="B184" s="94">
        <v>18</v>
      </c>
      <c r="C184" s="94">
        <v>18</v>
      </c>
      <c r="D184" s="85" t="s">
        <v>197</v>
      </c>
      <c r="E184" s="87">
        <v>3037</v>
      </c>
      <c r="F184" s="110">
        <v>2990</v>
      </c>
      <c r="G184" s="160">
        <f t="shared" si="106"/>
        <v>-47</v>
      </c>
      <c r="H184" s="161">
        <f t="shared" si="107"/>
        <v>-1.5475798485347383E-2</v>
      </c>
      <c r="I184" s="161"/>
      <c r="J184" s="110">
        <v>287445.42045970238</v>
      </c>
      <c r="K184" s="110">
        <v>213257.38490242185</v>
      </c>
      <c r="L184" s="160">
        <f t="shared" si="108"/>
        <v>-74188.035557280527</v>
      </c>
      <c r="M184" s="161">
        <f t="shared" si="109"/>
        <v>-0.25809433818299815</v>
      </c>
      <c r="N184" s="161"/>
      <c r="O184" s="110">
        <v>1738636.3095867978</v>
      </c>
      <c r="P184" s="296">
        <v>1738201.4769602192</v>
      </c>
      <c r="Q184" s="160">
        <f t="shared" si="110"/>
        <v>-434.83262657863088</v>
      </c>
      <c r="R184" s="161">
        <f t="shared" si="111"/>
        <v>-2.5009981914042313E-4</v>
      </c>
      <c r="S184" s="161"/>
      <c r="T184" s="110">
        <v>448475.57585775619</v>
      </c>
      <c r="U184" s="110">
        <v>482484.24340572982</v>
      </c>
      <c r="V184" s="160">
        <f t="shared" si="112"/>
        <v>34008.66754797363</v>
      </c>
      <c r="W184" s="161">
        <f t="shared" si="113"/>
        <v>7.5831704955010126E-2</v>
      </c>
      <c r="X184" s="162"/>
      <c r="Y184" s="86">
        <v>2474557.3059042566</v>
      </c>
      <c r="Z184" s="86">
        <v>2433943.1052683708</v>
      </c>
      <c r="AA184" s="160">
        <f t="shared" si="114"/>
        <v>-40614.20063588582</v>
      </c>
      <c r="AB184" s="161">
        <f t="shared" si="115"/>
        <v>-1.6412713716098207E-2</v>
      </c>
      <c r="AC184" s="161"/>
      <c r="AD184" s="209">
        <v>187114</v>
      </c>
      <c r="AE184" s="209">
        <v>187114</v>
      </c>
      <c r="AF184" s="297">
        <f t="shared" si="116"/>
        <v>0</v>
      </c>
      <c r="AG184" s="208">
        <f t="shared" si="117"/>
        <v>0</v>
      </c>
      <c r="AH184" s="161"/>
      <c r="AI184" s="296">
        <f t="shared" si="118"/>
        <v>2661671.3059042566</v>
      </c>
      <c r="AJ184" s="296">
        <f t="shared" si="119"/>
        <v>2621057.1052683708</v>
      </c>
      <c r="AK184" s="160">
        <f t="shared" si="120"/>
        <v>-40614.20063588582</v>
      </c>
      <c r="AL184" s="161">
        <f t="shared" si="121"/>
        <v>-1.5258909146968412E-2</v>
      </c>
      <c r="AN184" s="110">
        <f t="shared" si="122"/>
        <v>94.6478170759639</v>
      </c>
      <c r="AO184" s="110">
        <f t="shared" si="123"/>
        <v>71.323540101144431</v>
      </c>
      <c r="AP184" s="160">
        <f t="shared" si="124"/>
        <v>-23.324276974819469</v>
      </c>
      <c r="AQ184" s="161">
        <f t="shared" si="125"/>
        <v>-0.24643227594038974</v>
      </c>
      <c r="AR184" s="298"/>
      <c r="AS184" s="110">
        <v>572.48479077602826</v>
      </c>
      <c r="AT184" s="110">
        <f t="shared" si="126"/>
        <v>581.33828660876895</v>
      </c>
      <c r="AU184" s="110">
        <f t="shared" si="127"/>
        <v>8.8534958327406912</v>
      </c>
      <c r="AV184" s="185">
        <f t="shared" si="128"/>
        <v>1.5465032391060361E-2</v>
      </c>
      <c r="AW184" s="298"/>
      <c r="AX184" s="110">
        <v>147.67058803350551</v>
      </c>
      <c r="AY184" s="110">
        <f t="shared" si="129"/>
        <v>161.36596769422403</v>
      </c>
      <c r="AZ184" s="160">
        <f t="shared" si="130"/>
        <v>13.695379660718515</v>
      </c>
      <c r="BA184" s="161">
        <f t="shared" si="131"/>
        <v>9.274277188908546E-2</v>
      </c>
      <c r="BB184" s="298"/>
      <c r="BC184" s="110">
        <f t="shared" si="132"/>
        <v>814.80319588549776</v>
      </c>
      <c r="BD184" s="110">
        <f t="shared" si="133"/>
        <v>814.02779440413735</v>
      </c>
      <c r="BE184" s="160">
        <f t="shared" si="134"/>
        <v>-0.77540148136040443</v>
      </c>
      <c r="BF184" s="161">
        <f t="shared" si="135"/>
        <v>-9.5164266079949156E-4</v>
      </c>
      <c r="BG184" s="299"/>
      <c r="BH184" s="110">
        <v>69.448468883766878</v>
      </c>
      <c r="BI184" s="110">
        <v>69.448468883766878</v>
      </c>
      <c r="BJ184" s="160">
        <f t="shared" si="136"/>
        <v>0</v>
      </c>
      <c r="BK184" s="161">
        <f t="shared" si="137"/>
        <v>0</v>
      </c>
      <c r="BL184" s="161"/>
      <c r="BM184" s="110">
        <f t="shared" si="138"/>
        <v>876.41465456182311</v>
      </c>
      <c r="BN184" s="110">
        <f t="shared" si="139"/>
        <v>876.60772751450531</v>
      </c>
      <c r="BO184" s="273">
        <f t="shared" si="140"/>
        <v>0.19307295268220059</v>
      </c>
      <c r="BP184" s="161">
        <f t="shared" si="141"/>
        <v>2.202986356711828E-4</v>
      </c>
    </row>
    <row r="185" spans="1:68">
      <c r="A185" s="84">
        <v>580</v>
      </c>
      <c r="B185" s="94">
        <v>9</v>
      </c>
      <c r="C185" s="94">
        <v>9</v>
      </c>
      <c r="D185" s="85" t="s">
        <v>198</v>
      </c>
      <c r="E185" s="87">
        <v>4366</v>
      </c>
      <c r="F185" s="110">
        <v>4300</v>
      </c>
      <c r="G185" s="160">
        <f t="shared" si="106"/>
        <v>-66</v>
      </c>
      <c r="H185" s="161">
        <f t="shared" si="107"/>
        <v>-1.5116811726981219E-2</v>
      </c>
      <c r="I185" s="161"/>
      <c r="J185" s="110">
        <v>-393828.79010475846</v>
      </c>
      <c r="K185" s="110">
        <v>-425130.23331629462</v>
      </c>
      <c r="L185" s="160">
        <f t="shared" si="108"/>
        <v>-31301.443211536156</v>
      </c>
      <c r="M185" s="161">
        <f t="shared" si="109"/>
        <v>7.9479824730969956E-2</v>
      </c>
      <c r="N185" s="161"/>
      <c r="O185" s="110">
        <v>2195188.8195672454</v>
      </c>
      <c r="P185" s="296">
        <v>2153326.705614455</v>
      </c>
      <c r="Q185" s="160">
        <f t="shared" si="110"/>
        <v>-41862.113952790387</v>
      </c>
      <c r="R185" s="161">
        <f t="shared" si="111"/>
        <v>-1.9069937665336229E-2</v>
      </c>
      <c r="S185" s="161"/>
      <c r="T185" s="110">
        <v>725707.69006359496</v>
      </c>
      <c r="U185" s="110">
        <v>775989.98996116826</v>
      </c>
      <c r="V185" s="160">
        <f t="shared" si="112"/>
        <v>50282.299897573306</v>
      </c>
      <c r="W185" s="161">
        <f t="shared" si="113"/>
        <v>6.9287263434079066E-2</v>
      </c>
      <c r="X185" s="162"/>
      <c r="Y185" s="86">
        <v>2527067.7195260823</v>
      </c>
      <c r="Z185" s="86">
        <v>2504186.4622593289</v>
      </c>
      <c r="AA185" s="160">
        <f t="shared" si="114"/>
        <v>-22881.257266753353</v>
      </c>
      <c r="AB185" s="161">
        <f t="shared" si="115"/>
        <v>-9.0544693717366734E-3</v>
      </c>
      <c r="AC185" s="161"/>
      <c r="AD185" s="209">
        <v>-281401</v>
      </c>
      <c r="AE185" s="209">
        <v>-281401</v>
      </c>
      <c r="AF185" s="297">
        <f t="shared" si="116"/>
        <v>0</v>
      </c>
      <c r="AG185" s="208">
        <f t="shared" si="117"/>
        <v>0</v>
      </c>
      <c r="AH185" s="161"/>
      <c r="AI185" s="296">
        <f t="shared" si="118"/>
        <v>2245666.7195260823</v>
      </c>
      <c r="AJ185" s="296">
        <f t="shared" si="119"/>
        <v>2222785.4622593289</v>
      </c>
      <c r="AK185" s="160">
        <f t="shared" si="120"/>
        <v>-22881.257266753353</v>
      </c>
      <c r="AL185" s="161">
        <f t="shared" si="121"/>
        <v>-1.0189070830413399E-2</v>
      </c>
      <c r="AN185" s="110">
        <f t="shared" si="122"/>
        <v>-90.20357079815814</v>
      </c>
      <c r="AO185" s="110">
        <f t="shared" si="123"/>
        <v>-98.867496120068509</v>
      </c>
      <c r="AP185" s="160">
        <f t="shared" si="124"/>
        <v>-8.6639253219103693</v>
      </c>
      <c r="AQ185" s="161">
        <f t="shared" si="125"/>
        <v>9.6048584831491812E-2</v>
      </c>
      <c r="AR185" s="298"/>
      <c r="AS185" s="110">
        <v>502.79175894806355</v>
      </c>
      <c r="AT185" s="110">
        <f t="shared" si="126"/>
        <v>500.77365246847791</v>
      </c>
      <c r="AU185" s="110">
        <f t="shared" si="127"/>
        <v>-2.01810647958564</v>
      </c>
      <c r="AV185" s="185">
        <f t="shared" si="128"/>
        <v>-4.0138018248507181E-3</v>
      </c>
      <c r="AW185" s="298"/>
      <c r="AX185" s="110">
        <v>166.21797756839098</v>
      </c>
      <c r="AY185" s="110">
        <f t="shared" si="129"/>
        <v>180.46278836306237</v>
      </c>
      <c r="AZ185" s="160">
        <f t="shared" si="130"/>
        <v>14.244810794671395</v>
      </c>
      <c r="BA185" s="161">
        <f t="shared" si="131"/>
        <v>8.5699579570508957E-2</v>
      </c>
      <c r="BB185" s="298"/>
      <c r="BC185" s="110">
        <f t="shared" si="132"/>
        <v>578.80616571829648</v>
      </c>
      <c r="BD185" s="110">
        <f t="shared" si="133"/>
        <v>582.36894471147184</v>
      </c>
      <c r="BE185" s="160">
        <f t="shared" si="134"/>
        <v>3.5627789931753568</v>
      </c>
      <c r="BF185" s="161">
        <f t="shared" si="135"/>
        <v>6.1553922611621804E-3</v>
      </c>
      <c r="BG185" s="299"/>
      <c r="BH185" s="110">
        <v>-64.452817224003667</v>
      </c>
      <c r="BI185" s="110">
        <v>-64.452817224003667</v>
      </c>
      <c r="BJ185" s="160">
        <f t="shared" si="136"/>
        <v>0</v>
      </c>
      <c r="BK185" s="161">
        <f t="shared" si="137"/>
        <v>0</v>
      </c>
      <c r="BL185" s="161"/>
      <c r="BM185" s="110">
        <f t="shared" si="138"/>
        <v>514.35334849429273</v>
      </c>
      <c r="BN185" s="110">
        <f t="shared" si="139"/>
        <v>516.92685168821606</v>
      </c>
      <c r="BO185" s="273">
        <f t="shared" si="140"/>
        <v>2.5735031939233295</v>
      </c>
      <c r="BP185" s="161">
        <f t="shared" si="141"/>
        <v>5.0033759893990176E-3</v>
      </c>
    </row>
    <row r="186" spans="1:68">
      <c r="A186" s="84">
        <v>581</v>
      </c>
      <c r="B186" s="94">
        <v>6</v>
      </c>
      <c r="C186" s="94">
        <v>6</v>
      </c>
      <c r="D186" s="85" t="s">
        <v>199</v>
      </c>
      <c r="E186" s="87">
        <v>6123</v>
      </c>
      <c r="F186" s="110">
        <v>6069</v>
      </c>
      <c r="G186" s="160">
        <f t="shared" si="106"/>
        <v>-54</v>
      </c>
      <c r="H186" s="161">
        <f t="shared" si="107"/>
        <v>-8.8192062714355715E-3</v>
      </c>
      <c r="I186" s="161"/>
      <c r="J186" s="110">
        <v>1180939.8284116378</v>
      </c>
      <c r="K186" s="110">
        <v>1060008.2529808683</v>
      </c>
      <c r="L186" s="160">
        <f t="shared" si="108"/>
        <v>-120931.57543076947</v>
      </c>
      <c r="M186" s="161">
        <f t="shared" si="109"/>
        <v>-0.10240282571671941</v>
      </c>
      <c r="N186" s="161"/>
      <c r="O186" s="110">
        <v>2273800.6119698281</v>
      </c>
      <c r="P186" s="296">
        <v>2343518.5511811101</v>
      </c>
      <c r="Q186" s="160">
        <f t="shared" si="110"/>
        <v>69717.939211281948</v>
      </c>
      <c r="R186" s="161">
        <f t="shared" si="111"/>
        <v>3.0661412810019537E-2</v>
      </c>
      <c r="S186" s="161"/>
      <c r="T186" s="110">
        <v>744737.2029134864</v>
      </c>
      <c r="U186" s="110">
        <v>807391.97562991991</v>
      </c>
      <c r="V186" s="160">
        <f t="shared" si="112"/>
        <v>62654.772716433508</v>
      </c>
      <c r="W186" s="161">
        <f t="shared" si="113"/>
        <v>8.4130042747054629E-2</v>
      </c>
      <c r="X186" s="162"/>
      <c r="Y186" s="86">
        <v>4199477.6432949528</v>
      </c>
      <c r="Z186" s="86">
        <v>4210918.7797918981</v>
      </c>
      <c r="AA186" s="160">
        <f t="shared" si="114"/>
        <v>11441.136496945284</v>
      </c>
      <c r="AB186" s="161">
        <f t="shared" si="115"/>
        <v>2.7244189560605573E-3</v>
      </c>
      <c r="AC186" s="161"/>
      <c r="AD186" s="209">
        <v>-297499</v>
      </c>
      <c r="AE186" s="209">
        <v>-297499</v>
      </c>
      <c r="AF186" s="297">
        <f t="shared" si="116"/>
        <v>0</v>
      </c>
      <c r="AG186" s="208">
        <f t="shared" si="117"/>
        <v>0</v>
      </c>
      <c r="AH186" s="161"/>
      <c r="AI186" s="296">
        <f t="shared" si="118"/>
        <v>3901978.6432949528</v>
      </c>
      <c r="AJ186" s="296">
        <f t="shared" si="119"/>
        <v>3913419.7797918981</v>
      </c>
      <c r="AK186" s="160">
        <f t="shared" si="120"/>
        <v>11441.136496945284</v>
      </c>
      <c r="AL186" s="161">
        <f t="shared" si="121"/>
        <v>2.9321371393473418E-3</v>
      </c>
      <c r="AN186" s="110">
        <f t="shared" si="122"/>
        <v>192.86948038733266</v>
      </c>
      <c r="AO186" s="110">
        <f t="shared" si="123"/>
        <v>174.65945839197039</v>
      </c>
      <c r="AP186" s="160">
        <f t="shared" si="124"/>
        <v>-18.210021995362268</v>
      </c>
      <c r="AQ186" s="161">
        <f t="shared" si="125"/>
        <v>-9.4416296237184616E-2</v>
      </c>
      <c r="AR186" s="298"/>
      <c r="AS186" s="110">
        <v>371.3540114273768</v>
      </c>
      <c r="AT186" s="110">
        <f t="shared" si="126"/>
        <v>386.14574908240405</v>
      </c>
      <c r="AU186" s="110">
        <f t="shared" si="127"/>
        <v>14.791737655027248</v>
      </c>
      <c r="AV186" s="185">
        <f t="shared" si="128"/>
        <v>3.9831904866658399E-2</v>
      </c>
      <c r="AW186" s="298"/>
      <c r="AX186" s="110">
        <v>121.6294631575186</v>
      </c>
      <c r="AY186" s="110">
        <f t="shared" si="129"/>
        <v>133.03542191957817</v>
      </c>
      <c r="AZ186" s="160">
        <f t="shared" si="130"/>
        <v>11.405958762059569</v>
      </c>
      <c r="BA186" s="161">
        <f t="shared" si="131"/>
        <v>9.3776281387414007E-2</v>
      </c>
      <c r="BB186" s="298"/>
      <c r="BC186" s="110">
        <f t="shared" si="132"/>
        <v>685.85295497222808</v>
      </c>
      <c r="BD186" s="110">
        <f t="shared" si="133"/>
        <v>693.84062939395255</v>
      </c>
      <c r="BE186" s="160">
        <f t="shared" si="134"/>
        <v>7.9876744217244777</v>
      </c>
      <c r="BF186" s="161">
        <f t="shared" si="135"/>
        <v>1.1646336672921266E-2</v>
      </c>
      <c r="BG186" s="299"/>
      <c r="BH186" s="110">
        <v>-48.587130491589093</v>
      </c>
      <c r="BI186" s="110">
        <v>-48.587130491589093</v>
      </c>
      <c r="BJ186" s="160">
        <f t="shared" si="136"/>
        <v>0</v>
      </c>
      <c r="BK186" s="161">
        <f t="shared" si="137"/>
        <v>0</v>
      </c>
      <c r="BL186" s="161"/>
      <c r="BM186" s="110">
        <f t="shared" si="138"/>
        <v>637.26582448063903</v>
      </c>
      <c r="BN186" s="110">
        <f t="shared" si="139"/>
        <v>644.82118632260642</v>
      </c>
      <c r="BO186" s="273">
        <f t="shared" si="140"/>
        <v>7.5553618419673967</v>
      </c>
      <c r="BP186" s="161">
        <f t="shared" si="141"/>
        <v>1.1855903065451361E-2</v>
      </c>
    </row>
    <row r="187" spans="1:68">
      <c r="A187" s="84">
        <v>583</v>
      </c>
      <c r="B187" s="94">
        <v>19</v>
      </c>
      <c r="C187" s="94">
        <v>19</v>
      </c>
      <c r="D187" s="85" t="s">
        <v>200</v>
      </c>
      <c r="E187" s="87">
        <v>912</v>
      </c>
      <c r="F187" s="110">
        <v>910</v>
      </c>
      <c r="G187" s="160">
        <f t="shared" si="106"/>
        <v>-2</v>
      </c>
      <c r="H187" s="161">
        <f t="shared" si="107"/>
        <v>-2.1929824561403508E-3</v>
      </c>
      <c r="I187" s="161"/>
      <c r="J187" s="110">
        <v>539959.86708336836</v>
      </c>
      <c r="K187" s="110">
        <v>576173.64901891304</v>
      </c>
      <c r="L187" s="160">
        <f t="shared" si="108"/>
        <v>36213.781935544685</v>
      </c>
      <c r="M187" s="161">
        <f t="shared" si="109"/>
        <v>6.7067543614224526E-2</v>
      </c>
      <c r="N187" s="161"/>
      <c r="O187" s="110">
        <v>97517.058400114474</v>
      </c>
      <c r="P187" s="296">
        <v>-8120.490366398355</v>
      </c>
      <c r="Q187" s="160">
        <f t="shared" si="110"/>
        <v>-105637.54876651283</v>
      </c>
      <c r="R187" s="161">
        <f t="shared" si="111"/>
        <v>-1.0832725114931157</v>
      </c>
      <c r="S187" s="161"/>
      <c r="T187" s="110">
        <v>114868.97041245645</v>
      </c>
      <c r="U187" s="110">
        <v>124681.68871278936</v>
      </c>
      <c r="V187" s="160">
        <f t="shared" si="112"/>
        <v>9812.7183003329119</v>
      </c>
      <c r="W187" s="161">
        <f t="shared" si="113"/>
        <v>8.5425317778149212E-2</v>
      </c>
      <c r="X187" s="162"/>
      <c r="Y187" s="86">
        <v>752345.89589593932</v>
      </c>
      <c r="Z187" s="86">
        <v>692734.84736530401</v>
      </c>
      <c r="AA187" s="160">
        <f t="shared" si="114"/>
        <v>-59611.048530635308</v>
      </c>
      <c r="AB187" s="161">
        <f t="shared" si="115"/>
        <v>-7.923356644306119E-2</v>
      </c>
      <c r="AC187" s="161"/>
      <c r="AD187" s="209">
        <v>-138613</v>
      </c>
      <c r="AE187" s="209">
        <v>-138613</v>
      </c>
      <c r="AF187" s="297">
        <f t="shared" si="116"/>
        <v>0</v>
      </c>
      <c r="AG187" s="208">
        <f t="shared" si="117"/>
        <v>0</v>
      </c>
      <c r="AH187" s="161"/>
      <c r="AI187" s="296">
        <f t="shared" si="118"/>
        <v>613732.89589593932</v>
      </c>
      <c r="AJ187" s="296">
        <f t="shared" si="119"/>
        <v>554121.84736530401</v>
      </c>
      <c r="AK187" s="160">
        <f t="shared" si="120"/>
        <v>-59611.048530635308</v>
      </c>
      <c r="AL187" s="161">
        <f t="shared" si="121"/>
        <v>-9.7128651452866852E-2</v>
      </c>
      <c r="AN187" s="110">
        <f t="shared" si="122"/>
        <v>592.06125776685121</v>
      </c>
      <c r="AO187" s="110">
        <f t="shared" si="123"/>
        <v>633.15785606473958</v>
      </c>
      <c r="AP187" s="160">
        <f t="shared" si="124"/>
        <v>41.096598297888363</v>
      </c>
      <c r="AQ187" s="161">
        <f t="shared" si="125"/>
        <v>6.9412747006783307E-2</v>
      </c>
      <c r="AR187" s="298"/>
      <c r="AS187" s="110">
        <v>106.92659912293254</v>
      </c>
      <c r="AT187" s="110">
        <f t="shared" si="126"/>
        <v>-8.9236157872509398</v>
      </c>
      <c r="AU187" s="110">
        <f t="shared" si="127"/>
        <v>-115.85021491018348</v>
      </c>
      <c r="AV187" s="185">
        <f t="shared" si="128"/>
        <v>-1.0834555280018916</v>
      </c>
      <c r="AW187" s="298"/>
      <c r="AX187" s="110">
        <v>125.95281843471102</v>
      </c>
      <c r="AY187" s="110">
        <f t="shared" si="129"/>
        <v>137.01284473932895</v>
      </c>
      <c r="AZ187" s="160">
        <f t="shared" si="130"/>
        <v>11.060026304617935</v>
      </c>
      <c r="BA187" s="161">
        <f t="shared" si="131"/>
        <v>8.7810867927112068E-2</v>
      </c>
      <c r="BB187" s="298"/>
      <c r="BC187" s="110">
        <f t="shared" si="132"/>
        <v>824.94067532449492</v>
      </c>
      <c r="BD187" s="110">
        <f t="shared" si="133"/>
        <v>761.24708501681755</v>
      </c>
      <c r="BE187" s="160">
        <f t="shared" si="134"/>
        <v>-63.693590307677368</v>
      </c>
      <c r="BF187" s="161">
        <f t="shared" si="135"/>
        <v>-7.7209903951727374E-2</v>
      </c>
      <c r="BG187" s="299"/>
      <c r="BH187" s="110">
        <v>-151.98793859649123</v>
      </c>
      <c r="BI187" s="110">
        <v>-151.98793859649123</v>
      </c>
      <c r="BJ187" s="160">
        <f t="shared" si="136"/>
        <v>0</v>
      </c>
      <c r="BK187" s="161">
        <f t="shared" si="137"/>
        <v>0</v>
      </c>
      <c r="BL187" s="161"/>
      <c r="BM187" s="110">
        <f t="shared" si="138"/>
        <v>672.95273672800363</v>
      </c>
      <c r="BN187" s="110">
        <f t="shared" si="139"/>
        <v>608.92510699483955</v>
      </c>
      <c r="BO187" s="273">
        <f t="shared" si="140"/>
        <v>-64.027629733164076</v>
      </c>
      <c r="BP187" s="161">
        <f t="shared" si="141"/>
        <v>-9.5144318818697352E-2</v>
      </c>
    </row>
    <row r="188" spans="1:68">
      <c r="A188" s="84">
        <v>584</v>
      </c>
      <c r="B188" s="94">
        <v>16</v>
      </c>
      <c r="C188" s="94">
        <v>16</v>
      </c>
      <c r="D188" s="85" t="s">
        <v>201</v>
      </c>
      <c r="E188" s="87">
        <v>2578</v>
      </c>
      <c r="F188" s="110">
        <v>2594</v>
      </c>
      <c r="G188" s="160">
        <f t="shared" si="106"/>
        <v>16</v>
      </c>
      <c r="H188" s="161">
        <f t="shared" si="107"/>
        <v>6.2063615205585725E-3</v>
      </c>
      <c r="I188" s="161"/>
      <c r="J188" s="110">
        <v>3003825.5834341105</v>
      </c>
      <c r="K188" s="110">
        <v>3093588.1932387478</v>
      </c>
      <c r="L188" s="160">
        <f t="shared" si="108"/>
        <v>89762.609804637264</v>
      </c>
      <c r="M188" s="161">
        <f t="shared" si="109"/>
        <v>2.9882763599748209E-2</v>
      </c>
      <c r="N188" s="161"/>
      <c r="O188" s="110">
        <v>1877742.9066491339</v>
      </c>
      <c r="P188" s="296">
        <v>1861323.0419039412</v>
      </c>
      <c r="Q188" s="160">
        <f t="shared" si="110"/>
        <v>-16419.864745192695</v>
      </c>
      <c r="R188" s="161">
        <f t="shared" si="111"/>
        <v>-8.744469057531545E-3</v>
      </c>
      <c r="S188" s="161"/>
      <c r="T188" s="110">
        <v>371889.87907457416</v>
      </c>
      <c r="U188" s="110">
        <v>395993.26597830694</v>
      </c>
      <c r="V188" s="160">
        <f t="shared" si="112"/>
        <v>24103.386903732782</v>
      </c>
      <c r="W188" s="161">
        <f t="shared" si="113"/>
        <v>6.481323708973373E-2</v>
      </c>
      <c r="X188" s="162"/>
      <c r="Y188" s="86">
        <v>5253458.3691578181</v>
      </c>
      <c r="Z188" s="86">
        <v>5350904.5011209957</v>
      </c>
      <c r="AA188" s="160">
        <f t="shared" si="114"/>
        <v>97446.131963177584</v>
      </c>
      <c r="AB188" s="161">
        <f t="shared" si="115"/>
        <v>1.8548949114219244E-2</v>
      </c>
      <c r="AC188" s="161"/>
      <c r="AD188" s="209">
        <v>347911</v>
      </c>
      <c r="AE188" s="209">
        <v>347911</v>
      </c>
      <c r="AF188" s="297">
        <f t="shared" si="116"/>
        <v>0</v>
      </c>
      <c r="AG188" s="208">
        <f t="shared" si="117"/>
        <v>0</v>
      </c>
      <c r="AH188" s="161"/>
      <c r="AI188" s="296">
        <f t="shared" si="118"/>
        <v>5601369.3691578181</v>
      </c>
      <c r="AJ188" s="296">
        <f t="shared" si="119"/>
        <v>5698815.5011209957</v>
      </c>
      <c r="AK188" s="160">
        <f t="shared" si="120"/>
        <v>97446.131963177584</v>
      </c>
      <c r="AL188" s="161">
        <f t="shared" si="121"/>
        <v>1.7396840940312581E-2</v>
      </c>
      <c r="AN188" s="110">
        <f t="shared" si="122"/>
        <v>1165.1767197184292</v>
      </c>
      <c r="AO188" s="110">
        <f t="shared" si="123"/>
        <v>1192.5937522123161</v>
      </c>
      <c r="AP188" s="160">
        <f t="shared" si="124"/>
        <v>27.417032493886836</v>
      </c>
      <c r="AQ188" s="161">
        <f t="shared" si="125"/>
        <v>2.353036413267191E-2</v>
      </c>
      <c r="AR188" s="298"/>
      <c r="AS188" s="110">
        <v>728.371957583062</v>
      </c>
      <c r="AT188" s="110">
        <f t="shared" si="126"/>
        <v>717.54936079565971</v>
      </c>
      <c r="AU188" s="110">
        <f t="shared" si="127"/>
        <v>-10.82259678740229</v>
      </c>
      <c r="AV188" s="185">
        <f t="shared" si="128"/>
        <v>-1.4858612656251395E-2</v>
      </c>
      <c r="AW188" s="298"/>
      <c r="AX188" s="110">
        <v>144.25518971085111</v>
      </c>
      <c r="AY188" s="110">
        <f t="shared" si="129"/>
        <v>152.65738858068889</v>
      </c>
      <c r="AZ188" s="160">
        <f t="shared" si="130"/>
        <v>8.4021988698377754</v>
      </c>
      <c r="BA188" s="161">
        <f t="shared" si="131"/>
        <v>5.8245383661269752E-2</v>
      </c>
      <c r="BB188" s="298"/>
      <c r="BC188" s="110">
        <f t="shared" si="132"/>
        <v>2037.8038670123422</v>
      </c>
      <c r="BD188" s="110">
        <f t="shared" si="133"/>
        <v>2062.8005015886647</v>
      </c>
      <c r="BE188" s="160">
        <f t="shared" si="134"/>
        <v>24.996634576322549</v>
      </c>
      <c r="BF188" s="161">
        <f t="shared" si="135"/>
        <v>1.2266457523692173E-2</v>
      </c>
      <c r="BG188" s="299"/>
      <c r="BH188" s="110">
        <v>134.95384018619086</v>
      </c>
      <c r="BI188" s="110">
        <v>134.95384018619086</v>
      </c>
      <c r="BJ188" s="160">
        <f t="shared" si="136"/>
        <v>0</v>
      </c>
      <c r="BK188" s="161">
        <f t="shared" si="137"/>
        <v>0</v>
      </c>
      <c r="BL188" s="161"/>
      <c r="BM188" s="110">
        <f t="shared" si="138"/>
        <v>2172.7577071985329</v>
      </c>
      <c r="BN188" s="110">
        <f t="shared" si="139"/>
        <v>2196.9219356673075</v>
      </c>
      <c r="BO188" s="273">
        <f t="shared" si="140"/>
        <v>24.164228468774581</v>
      </c>
      <c r="BP188" s="161">
        <f t="shared" si="141"/>
        <v>1.1121455645383936E-2</v>
      </c>
    </row>
    <row r="189" spans="1:68">
      <c r="A189" s="84">
        <v>592</v>
      </c>
      <c r="B189" s="94">
        <v>13</v>
      </c>
      <c r="C189" s="94">
        <v>13</v>
      </c>
      <c r="D189" s="85" t="s">
        <v>203</v>
      </c>
      <c r="E189" s="87">
        <v>3596</v>
      </c>
      <c r="F189" s="110">
        <v>3552</v>
      </c>
      <c r="G189" s="160">
        <f t="shared" si="106"/>
        <v>-44</v>
      </c>
      <c r="H189" s="161">
        <f t="shared" si="107"/>
        <v>-1.2235817575083427E-2</v>
      </c>
      <c r="I189" s="161"/>
      <c r="J189" s="110">
        <v>1541839.8242557046</v>
      </c>
      <c r="K189" s="110">
        <v>1424102.6677506701</v>
      </c>
      <c r="L189" s="160">
        <f t="shared" si="108"/>
        <v>-117737.15650503454</v>
      </c>
      <c r="M189" s="161">
        <f t="shared" si="109"/>
        <v>-7.6361470661759578E-2</v>
      </c>
      <c r="N189" s="161"/>
      <c r="O189" s="110">
        <v>1723362.5409785416</v>
      </c>
      <c r="P189" s="296">
        <v>1827114.5814120595</v>
      </c>
      <c r="Q189" s="160">
        <f t="shared" si="110"/>
        <v>103752.04043351789</v>
      </c>
      <c r="R189" s="161">
        <f t="shared" si="111"/>
        <v>6.0203258436037778E-2</v>
      </c>
      <c r="S189" s="161"/>
      <c r="T189" s="110">
        <v>375014.88246710127</v>
      </c>
      <c r="U189" s="110">
        <v>406327.41233305895</v>
      </c>
      <c r="V189" s="160">
        <f t="shared" si="112"/>
        <v>31312.52986595768</v>
      </c>
      <c r="W189" s="161">
        <f t="shared" si="113"/>
        <v>8.3496765941561316E-2</v>
      </c>
      <c r="X189" s="162"/>
      <c r="Y189" s="86">
        <v>3640217.2477013478</v>
      </c>
      <c r="Z189" s="86">
        <v>3657544.661495789</v>
      </c>
      <c r="AA189" s="160">
        <f t="shared" si="114"/>
        <v>17327.413794441149</v>
      </c>
      <c r="AB189" s="161">
        <f t="shared" si="115"/>
        <v>4.7599944221413488E-3</v>
      </c>
      <c r="AC189" s="161"/>
      <c r="AD189" s="209">
        <v>52606</v>
      </c>
      <c r="AE189" s="209">
        <v>52606</v>
      </c>
      <c r="AF189" s="297">
        <f t="shared" si="116"/>
        <v>0</v>
      </c>
      <c r="AG189" s="208">
        <f t="shared" si="117"/>
        <v>0</v>
      </c>
      <c r="AH189" s="161"/>
      <c r="AI189" s="296">
        <f t="shared" si="118"/>
        <v>3692823.2477013478</v>
      </c>
      <c r="AJ189" s="296">
        <f t="shared" si="119"/>
        <v>3710150.661495789</v>
      </c>
      <c r="AK189" s="160">
        <f t="shared" si="120"/>
        <v>17327.413794441149</v>
      </c>
      <c r="AL189" s="161">
        <f t="shared" si="121"/>
        <v>4.6921860679973925E-3</v>
      </c>
      <c r="AN189" s="110">
        <f t="shared" si="122"/>
        <v>428.76524589980664</v>
      </c>
      <c r="AO189" s="110">
        <f t="shared" si="123"/>
        <v>400.92980510998598</v>
      </c>
      <c r="AP189" s="160">
        <f t="shared" si="124"/>
        <v>-27.835440789820666</v>
      </c>
      <c r="AQ189" s="161">
        <f t="shared" si="125"/>
        <v>-6.4920002392929999E-2</v>
      </c>
      <c r="AR189" s="298"/>
      <c r="AS189" s="110">
        <v>479.24431061694708</v>
      </c>
      <c r="AT189" s="110">
        <f t="shared" si="126"/>
        <v>514.39036638853031</v>
      </c>
      <c r="AU189" s="110">
        <f t="shared" si="127"/>
        <v>35.146055771583235</v>
      </c>
      <c r="AV189" s="185">
        <f t="shared" si="128"/>
        <v>7.3336406907655416E-2</v>
      </c>
      <c r="AW189" s="298"/>
      <c r="AX189" s="110">
        <v>104.28667476838189</v>
      </c>
      <c r="AY189" s="110">
        <f t="shared" si="129"/>
        <v>114.3939786973702</v>
      </c>
      <c r="AZ189" s="160">
        <f t="shared" si="130"/>
        <v>10.107303928988316</v>
      </c>
      <c r="BA189" s="161">
        <f t="shared" si="131"/>
        <v>9.6918460114260876E-2</v>
      </c>
      <c r="BB189" s="298"/>
      <c r="BC189" s="110">
        <f t="shared" si="132"/>
        <v>1012.2962312851356</v>
      </c>
      <c r="BD189" s="110">
        <f t="shared" si="133"/>
        <v>1029.7141501958865</v>
      </c>
      <c r="BE189" s="160">
        <f t="shared" si="134"/>
        <v>17.417918910750927</v>
      </c>
      <c r="BF189" s="161">
        <f t="shared" si="135"/>
        <v>1.7206345704397653E-2</v>
      </c>
      <c r="BG189" s="299"/>
      <c r="BH189" s="110">
        <v>14.629032258064516</v>
      </c>
      <c r="BI189" s="110">
        <v>14.629032258064516</v>
      </c>
      <c r="BJ189" s="160">
        <f t="shared" si="136"/>
        <v>0</v>
      </c>
      <c r="BK189" s="161">
        <f t="shared" si="137"/>
        <v>0</v>
      </c>
      <c r="BL189" s="161"/>
      <c r="BM189" s="110">
        <f t="shared" si="138"/>
        <v>1026.9252635432001</v>
      </c>
      <c r="BN189" s="110">
        <f t="shared" si="139"/>
        <v>1044.5243979436343</v>
      </c>
      <c r="BO189" s="273">
        <f t="shared" si="140"/>
        <v>17.599134400434195</v>
      </c>
      <c r="BP189" s="161">
        <f t="shared" si="141"/>
        <v>1.713769738190285E-2</v>
      </c>
    </row>
    <row r="190" spans="1:68">
      <c r="A190" s="84">
        <v>593</v>
      </c>
      <c r="B190" s="94">
        <v>10</v>
      </c>
      <c r="C190" s="94">
        <v>10</v>
      </c>
      <c r="D190" s="85" t="s">
        <v>204</v>
      </c>
      <c r="E190" s="87">
        <v>17050</v>
      </c>
      <c r="F190" s="110">
        <v>17178</v>
      </c>
      <c r="G190" s="160">
        <f t="shared" si="106"/>
        <v>128</v>
      </c>
      <c r="H190" s="161">
        <f t="shared" si="107"/>
        <v>7.5073313782991202E-3</v>
      </c>
      <c r="I190" s="161"/>
      <c r="J190" s="110">
        <v>-2350398.8284241688</v>
      </c>
      <c r="K190" s="110">
        <v>-914888.5686683869</v>
      </c>
      <c r="L190" s="160">
        <f t="shared" si="108"/>
        <v>1435510.2597557819</v>
      </c>
      <c r="M190" s="161">
        <f t="shared" si="109"/>
        <v>-0.61075177642009959</v>
      </c>
      <c r="N190" s="161"/>
      <c r="O190" s="110">
        <v>6772492.7976457858</v>
      </c>
      <c r="P190" s="296">
        <v>7245564.5242624627</v>
      </c>
      <c r="Q190" s="160">
        <f t="shared" si="110"/>
        <v>473071.7266166769</v>
      </c>
      <c r="R190" s="161">
        <f t="shared" si="111"/>
        <v>6.9851934989303102E-2</v>
      </c>
      <c r="S190" s="161"/>
      <c r="T190" s="110">
        <v>2044825.2034463708</v>
      </c>
      <c r="U190" s="110">
        <v>2213961.1966554299</v>
      </c>
      <c r="V190" s="160">
        <f t="shared" si="112"/>
        <v>169135.99320905912</v>
      </c>
      <c r="W190" s="161">
        <f t="shared" si="113"/>
        <v>8.2714157143601058E-2</v>
      </c>
      <c r="X190" s="162"/>
      <c r="Y190" s="86">
        <v>6466919.1726679876</v>
      </c>
      <c r="Z190" s="86">
        <v>8544637.1522495057</v>
      </c>
      <c r="AA190" s="160">
        <f t="shared" si="114"/>
        <v>2077717.9795815181</v>
      </c>
      <c r="AB190" s="161">
        <f t="shared" si="115"/>
        <v>0.3212840494996223</v>
      </c>
      <c r="AC190" s="161"/>
      <c r="AD190" s="209">
        <v>-279519</v>
      </c>
      <c r="AE190" s="209">
        <v>-279519</v>
      </c>
      <c r="AF190" s="297">
        <f t="shared" si="116"/>
        <v>0</v>
      </c>
      <c r="AG190" s="208">
        <f t="shared" si="117"/>
        <v>0</v>
      </c>
      <c r="AH190" s="161"/>
      <c r="AI190" s="296">
        <f t="shared" si="118"/>
        <v>6187400.1726679876</v>
      </c>
      <c r="AJ190" s="296">
        <f t="shared" si="119"/>
        <v>8265118.1522495057</v>
      </c>
      <c r="AK190" s="160">
        <f t="shared" si="120"/>
        <v>2077717.9795815181</v>
      </c>
      <c r="AL190" s="161">
        <f t="shared" si="121"/>
        <v>0.33579822245206625</v>
      </c>
      <c r="AN190" s="110">
        <f t="shared" si="122"/>
        <v>-137.85330371989261</v>
      </c>
      <c r="AO190" s="110">
        <f t="shared" si="123"/>
        <v>-53.259318236604194</v>
      </c>
      <c r="AP190" s="160">
        <f t="shared" si="124"/>
        <v>84.593985483288407</v>
      </c>
      <c r="AQ190" s="161">
        <f t="shared" si="125"/>
        <v>-0.61365221725245644</v>
      </c>
      <c r="AR190" s="298"/>
      <c r="AS190" s="110">
        <v>397.21365382086719</v>
      </c>
      <c r="AT190" s="110">
        <f t="shared" si="126"/>
        <v>421.79325441043562</v>
      </c>
      <c r="AU190" s="110">
        <f t="shared" si="127"/>
        <v>24.579600589568429</v>
      </c>
      <c r="AV190" s="185">
        <f t="shared" si="128"/>
        <v>6.188004957315283E-2</v>
      </c>
      <c r="AW190" s="298"/>
      <c r="AX190" s="110">
        <v>119.93109697632673</v>
      </c>
      <c r="AY190" s="110">
        <f t="shared" si="129"/>
        <v>128.88352524481488</v>
      </c>
      <c r="AZ190" s="160">
        <f t="shared" si="130"/>
        <v>8.9524282684881484</v>
      </c>
      <c r="BA190" s="161">
        <f t="shared" si="131"/>
        <v>7.4646430277005418E-2</v>
      </c>
      <c r="BB190" s="298"/>
      <c r="BC190" s="110">
        <f t="shared" si="132"/>
        <v>379.29144707730131</v>
      </c>
      <c r="BD190" s="110">
        <f t="shared" si="133"/>
        <v>497.41746141864627</v>
      </c>
      <c r="BE190" s="160">
        <f t="shared" si="134"/>
        <v>118.12601434134496</v>
      </c>
      <c r="BF190" s="161">
        <f t="shared" si="135"/>
        <v>0.31143864500923041</v>
      </c>
      <c r="BG190" s="299"/>
      <c r="BH190" s="110">
        <v>-16.394076246334311</v>
      </c>
      <c r="BI190" s="110">
        <v>-16.394076246334311</v>
      </c>
      <c r="BJ190" s="160">
        <f t="shared" si="136"/>
        <v>0</v>
      </c>
      <c r="BK190" s="161">
        <f t="shared" si="137"/>
        <v>0</v>
      </c>
      <c r="BL190" s="161"/>
      <c r="BM190" s="110">
        <f t="shared" si="138"/>
        <v>362.89737083096702</v>
      </c>
      <c r="BN190" s="110">
        <f t="shared" si="139"/>
        <v>481.14554384966272</v>
      </c>
      <c r="BO190" s="273">
        <f t="shared" si="140"/>
        <v>118.2481730186957</v>
      </c>
      <c r="BP190" s="161">
        <f t="shared" si="141"/>
        <v>0.32584466717939986</v>
      </c>
    </row>
    <row r="191" spans="1:68">
      <c r="A191" s="84">
        <v>595</v>
      </c>
      <c r="B191" s="94">
        <v>11</v>
      </c>
      <c r="C191" s="94">
        <v>11</v>
      </c>
      <c r="D191" s="85" t="s">
        <v>205</v>
      </c>
      <c r="E191" s="87">
        <v>4073</v>
      </c>
      <c r="F191" s="110">
        <v>3980</v>
      </c>
      <c r="G191" s="160">
        <f t="shared" si="106"/>
        <v>-93</v>
      </c>
      <c r="H191" s="161">
        <f t="shared" si="107"/>
        <v>-2.2833292413454456E-2</v>
      </c>
      <c r="I191" s="161"/>
      <c r="J191" s="110">
        <v>2393911.1530063972</v>
      </c>
      <c r="K191" s="110">
        <v>2285480.0347702526</v>
      </c>
      <c r="L191" s="160">
        <f t="shared" si="108"/>
        <v>-108431.11823614454</v>
      </c>
      <c r="M191" s="161">
        <f t="shared" si="109"/>
        <v>-4.5294545747853319E-2</v>
      </c>
      <c r="N191" s="161"/>
      <c r="O191" s="110">
        <v>2447549.3328842949</v>
      </c>
      <c r="P191" s="296">
        <v>2450535.7742107939</v>
      </c>
      <c r="Q191" s="160">
        <f t="shared" si="110"/>
        <v>2986.4413264989853</v>
      </c>
      <c r="R191" s="161">
        <f t="shared" si="111"/>
        <v>1.2201761518651954E-3</v>
      </c>
      <c r="S191" s="161"/>
      <c r="T191" s="110">
        <v>746269.89699609566</v>
      </c>
      <c r="U191" s="110">
        <v>796726.61720550968</v>
      </c>
      <c r="V191" s="160">
        <f t="shared" si="112"/>
        <v>50456.720209414023</v>
      </c>
      <c r="W191" s="161">
        <f t="shared" si="113"/>
        <v>6.7611892711355079E-2</v>
      </c>
      <c r="X191" s="162"/>
      <c r="Y191" s="86">
        <v>5587730.3828867879</v>
      </c>
      <c r="Z191" s="86">
        <v>5532742.426186556</v>
      </c>
      <c r="AA191" s="160">
        <f t="shared" si="114"/>
        <v>-54987.95670023188</v>
      </c>
      <c r="AB191" s="161">
        <f t="shared" si="115"/>
        <v>-9.8408392911440851E-3</v>
      </c>
      <c r="AC191" s="161"/>
      <c r="AD191" s="209">
        <v>-13461</v>
      </c>
      <c r="AE191" s="209">
        <v>-13461</v>
      </c>
      <c r="AF191" s="297">
        <f t="shared" si="116"/>
        <v>0</v>
      </c>
      <c r="AG191" s="208">
        <f t="shared" si="117"/>
        <v>0</v>
      </c>
      <c r="AH191" s="161"/>
      <c r="AI191" s="296">
        <f t="shared" si="118"/>
        <v>5574269.3828867879</v>
      </c>
      <c r="AJ191" s="296">
        <f t="shared" si="119"/>
        <v>5519281.426186556</v>
      </c>
      <c r="AK191" s="160">
        <f t="shared" si="120"/>
        <v>-54987.95670023188</v>
      </c>
      <c r="AL191" s="161">
        <f t="shared" si="121"/>
        <v>-9.8646033987964295E-3</v>
      </c>
      <c r="AN191" s="110">
        <f t="shared" si="122"/>
        <v>587.75132654220408</v>
      </c>
      <c r="AO191" s="110">
        <f t="shared" si="123"/>
        <v>574.24121476639516</v>
      </c>
      <c r="AP191" s="160">
        <f t="shared" si="124"/>
        <v>-13.510111775808923</v>
      </c>
      <c r="AQ191" s="161">
        <f t="shared" si="125"/>
        <v>-2.2986101716333286E-2</v>
      </c>
      <c r="AR191" s="298"/>
      <c r="AS191" s="110">
        <v>600.92053348497302</v>
      </c>
      <c r="AT191" s="110">
        <f t="shared" si="126"/>
        <v>615.71250608311402</v>
      </c>
      <c r="AU191" s="110">
        <f t="shared" si="127"/>
        <v>14.791972598141001</v>
      </c>
      <c r="AV191" s="185">
        <f t="shared" si="128"/>
        <v>2.4615521976519211E-2</v>
      </c>
      <c r="AW191" s="298"/>
      <c r="AX191" s="110">
        <v>183.22364276849882</v>
      </c>
      <c r="AY191" s="110">
        <f t="shared" si="129"/>
        <v>200.18256713706273</v>
      </c>
      <c r="AZ191" s="160">
        <f t="shared" si="130"/>
        <v>16.958924368563913</v>
      </c>
      <c r="BA191" s="161">
        <f t="shared" si="131"/>
        <v>9.255860276717312E-2</v>
      </c>
      <c r="BB191" s="298"/>
      <c r="BC191" s="110">
        <f t="shared" si="132"/>
        <v>1371.8955027956758</v>
      </c>
      <c r="BD191" s="110">
        <f t="shared" si="133"/>
        <v>1390.1362879865719</v>
      </c>
      <c r="BE191" s="160">
        <f t="shared" si="134"/>
        <v>18.240785190896077</v>
      </c>
      <c r="BF191" s="161">
        <f t="shared" si="135"/>
        <v>1.3296045619892071E-2</v>
      </c>
      <c r="BG191" s="299"/>
      <c r="BH191" s="110">
        <v>-3.3049349373925851</v>
      </c>
      <c r="BI191" s="110">
        <v>-3.3049349373925851</v>
      </c>
      <c r="BJ191" s="160">
        <f t="shared" si="136"/>
        <v>0</v>
      </c>
      <c r="BK191" s="161">
        <f t="shared" si="137"/>
        <v>0</v>
      </c>
      <c r="BL191" s="161"/>
      <c r="BM191" s="110">
        <f t="shared" si="138"/>
        <v>1368.5905678582833</v>
      </c>
      <c r="BN191" s="110">
        <f t="shared" si="139"/>
        <v>1386.7541271825517</v>
      </c>
      <c r="BO191" s="273">
        <f t="shared" si="140"/>
        <v>18.163559324268363</v>
      </c>
      <c r="BP191" s="161">
        <f t="shared" si="141"/>
        <v>1.327172622027685E-2</v>
      </c>
    </row>
    <row r="192" spans="1:68">
      <c r="A192" s="84">
        <v>598</v>
      </c>
      <c r="B192" s="94">
        <v>15</v>
      </c>
      <c r="C192" s="94">
        <v>15</v>
      </c>
      <c r="D192" s="85" t="s">
        <v>206</v>
      </c>
      <c r="E192" s="87">
        <v>19475</v>
      </c>
      <c r="F192" s="110">
        <v>19576</v>
      </c>
      <c r="G192" s="160">
        <f t="shared" si="106"/>
        <v>101</v>
      </c>
      <c r="H192" s="161">
        <f t="shared" si="107"/>
        <v>5.1861360718870346E-3</v>
      </c>
      <c r="I192" s="161"/>
      <c r="J192" s="110">
        <v>3032089.2188684326</v>
      </c>
      <c r="K192" s="110">
        <v>4470627.6334829908</v>
      </c>
      <c r="L192" s="160">
        <f t="shared" si="108"/>
        <v>1438538.4146145582</v>
      </c>
      <c r="M192" s="161">
        <f t="shared" si="109"/>
        <v>0.47443802301814086</v>
      </c>
      <c r="N192" s="161"/>
      <c r="O192" s="110">
        <v>1540098.8948150375</v>
      </c>
      <c r="P192" s="296">
        <v>1903127.8840989852</v>
      </c>
      <c r="Q192" s="160">
        <f t="shared" si="110"/>
        <v>363028.98928394774</v>
      </c>
      <c r="R192" s="161">
        <f t="shared" si="111"/>
        <v>0.23571797272638567</v>
      </c>
      <c r="S192" s="161"/>
      <c r="T192" s="110">
        <v>1635093.6688201306</v>
      </c>
      <c r="U192" s="110">
        <v>1775931.8268664251</v>
      </c>
      <c r="V192" s="160">
        <f t="shared" si="112"/>
        <v>140838.15804629447</v>
      </c>
      <c r="W192" s="161">
        <f t="shared" si="113"/>
        <v>8.6134611571165864E-2</v>
      </c>
      <c r="X192" s="162"/>
      <c r="Y192" s="86">
        <v>6207281.7825036012</v>
      </c>
      <c r="Z192" s="86">
        <v>8149687.3444484007</v>
      </c>
      <c r="AA192" s="160">
        <f t="shared" si="114"/>
        <v>1942405.5619447995</v>
      </c>
      <c r="AB192" s="161">
        <f t="shared" si="115"/>
        <v>0.31292369671694903</v>
      </c>
      <c r="AC192" s="161"/>
      <c r="AD192" s="209">
        <v>3744515</v>
      </c>
      <c r="AE192" s="209">
        <v>3744515</v>
      </c>
      <c r="AF192" s="297">
        <f t="shared" si="116"/>
        <v>0</v>
      </c>
      <c r="AG192" s="208">
        <f t="shared" si="117"/>
        <v>0</v>
      </c>
      <c r="AH192" s="161"/>
      <c r="AI192" s="296">
        <f t="shared" si="118"/>
        <v>9951796.7825036012</v>
      </c>
      <c r="AJ192" s="296">
        <f t="shared" si="119"/>
        <v>11894202.344448401</v>
      </c>
      <c r="AK192" s="160">
        <f t="shared" si="120"/>
        <v>1942405.5619447995</v>
      </c>
      <c r="AL192" s="161">
        <f t="shared" si="121"/>
        <v>0.19518139330977607</v>
      </c>
      <c r="AN192" s="110">
        <f t="shared" si="122"/>
        <v>155.6913591203303</v>
      </c>
      <c r="AO192" s="110">
        <f t="shared" si="123"/>
        <v>228.37288687591902</v>
      </c>
      <c r="AP192" s="160">
        <f t="shared" si="124"/>
        <v>72.681527755588718</v>
      </c>
      <c r="AQ192" s="161">
        <f t="shared" si="125"/>
        <v>0.46683083869423236</v>
      </c>
      <c r="AR192" s="298"/>
      <c r="AS192" s="110">
        <v>79.080816165085366</v>
      </c>
      <c r="AT192" s="110">
        <f t="shared" si="126"/>
        <v>97.217403151766717</v>
      </c>
      <c r="AU192" s="110">
        <f t="shared" si="127"/>
        <v>18.136586986681351</v>
      </c>
      <c r="AV192" s="185">
        <f t="shared" si="128"/>
        <v>0.22934243557654072</v>
      </c>
      <c r="AW192" s="298"/>
      <c r="AX192" s="110">
        <v>83.95859660180389</v>
      </c>
      <c r="AY192" s="110">
        <f t="shared" si="129"/>
        <v>90.71985221017701</v>
      </c>
      <c r="AZ192" s="160">
        <f t="shared" si="130"/>
        <v>6.7612556083731192</v>
      </c>
      <c r="BA192" s="161">
        <f t="shared" si="131"/>
        <v>8.0530831648368106E-2</v>
      </c>
      <c r="BB192" s="298"/>
      <c r="BC192" s="110">
        <f t="shared" si="132"/>
        <v>318.73077188721959</v>
      </c>
      <c r="BD192" s="110">
        <f t="shared" si="133"/>
        <v>416.31014223786275</v>
      </c>
      <c r="BE192" s="160">
        <f t="shared" si="134"/>
        <v>97.57937035064316</v>
      </c>
      <c r="BF192" s="161">
        <f t="shared" si="135"/>
        <v>0.30614982598909796</v>
      </c>
      <c r="BG192" s="299"/>
      <c r="BH192" s="110">
        <v>192.27291399229782</v>
      </c>
      <c r="BI192" s="110">
        <v>192.27291399229782</v>
      </c>
      <c r="BJ192" s="160">
        <f t="shared" si="136"/>
        <v>0</v>
      </c>
      <c r="BK192" s="161">
        <f t="shared" si="137"/>
        <v>0</v>
      </c>
      <c r="BL192" s="161"/>
      <c r="BM192" s="110">
        <f t="shared" si="138"/>
        <v>511.00368587951738</v>
      </c>
      <c r="BN192" s="110">
        <f t="shared" si="139"/>
        <v>607.59104742789134</v>
      </c>
      <c r="BO192" s="273">
        <f t="shared" si="140"/>
        <v>96.587361548373963</v>
      </c>
      <c r="BP192" s="161">
        <f t="shared" si="141"/>
        <v>0.18901499972966337</v>
      </c>
    </row>
    <row r="193" spans="1:68">
      <c r="A193" s="84">
        <v>599</v>
      </c>
      <c r="B193" s="94">
        <v>15</v>
      </c>
      <c r="C193" s="94">
        <v>15</v>
      </c>
      <c r="D193" s="85" t="s">
        <v>207</v>
      </c>
      <c r="E193" s="87">
        <v>11225</v>
      </c>
      <c r="F193" s="110">
        <v>11226</v>
      </c>
      <c r="G193" s="160">
        <f t="shared" si="106"/>
        <v>1</v>
      </c>
      <c r="H193" s="161">
        <f t="shared" si="107"/>
        <v>8.9086859688195991E-5</v>
      </c>
      <c r="I193" s="161"/>
      <c r="J193" s="110">
        <v>10684391.679266565</v>
      </c>
      <c r="K193" s="110">
        <v>10804054.249133132</v>
      </c>
      <c r="L193" s="160">
        <f t="shared" si="108"/>
        <v>119662.56986656785</v>
      </c>
      <c r="M193" s="161">
        <f t="shared" si="109"/>
        <v>1.1199755068767954E-2</v>
      </c>
      <c r="N193" s="161"/>
      <c r="O193" s="110">
        <v>4916762.1387205282</v>
      </c>
      <c r="P193" s="296">
        <v>5289562.6392897498</v>
      </c>
      <c r="Q193" s="160">
        <f t="shared" si="110"/>
        <v>372800.50056922156</v>
      </c>
      <c r="R193" s="161">
        <f t="shared" si="111"/>
        <v>7.5822358302294071E-2</v>
      </c>
      <c r="S193" s="161"/>
      <c r="T193" s="110">
        <v>1145625.0772570784</v>
      </c>
      <c r="U193" s="110">
        <v>1236770.6905917311</v>
      </c>
      <c r="V193" s="160">
        <f t="shared" si="112"/>
        <v>91145.613334652735</v>
      </c>
      <c r="W193" s="161">
        <f t="shared" si="113"/>
        <v>7.9559722586449333E-2</v>
      </c>
      <c r="X193" s="162"/>
      <c r="Y193" s="86">
        <v>16746778.895244172</v>
      </c>
      <c r="Z193" s="86">
        <v>17330387.579014614</v>
      </c>
      <c r="AA193" s="160">
        <f t="shared" si="114"/>
        <v>583608.68377044238</v>
      </c>
      <c r="AB193" s="161">
        <f t="shared" si="115"/>
        <v>3.4849011109603791E-2</v>
      </c>
      <c r="AC193" s="161"/>
      <c r="AD193" s="209">
        <v>-706735</v>
      </c>
      <c r="AE193" s="209">
        <v>-706735</v>
      </c>
      <c r="AF193" s="297">
        <f t="shared" si="116"/>
        <v>0</v>
      </c>
      <c r="AG193" s="208">
        <f t="shared" si="117"/>
        <v>0</v>
      </c>
      <c r="AH193" s="161"/>
      <c r="AI193" s="296">
        <f t="shared" si="118"/>
        <v>16040043.895244172</v>
      </c>
      <c r="AJ193" s="296">
        <f t="shared" si="119"/>
        <v>16623652.579014614</v>
      </c>
      <c r="AK193" s="160">
        <f t="shared" si="120"/>
        <v>583608.68377044238</v>
      </c>
      <c r="AL193" s="161">
        <f t="shared" si="121"/>
        <v>3.6384481712265188E-2</v>
      </c>
      <c r="AN193" s="110">
        <f t="shared" si="122"/>
        <v>951.83890238454921</v>
      </c>
      <c r="AO193" s="110">
        <f t="shared" si="123"/>
        <v>962.41352655737865</v>
      </c>
      <c r="AP193" s="160">
        <f t="shared" si="124"/>
        <v>10.574624172829431</v>
      </c>
      <c r="AQ193" s="161">
        <f t="shared" si="125"/>
        <v>1.1109678482711577E-2</v>
      </c>
      <c r="AR193" s="298"/>
      <c r="AS193" s="110">
        <v>438.01889877243013</v>
      </c>
      <c r="AT193" s="110">
        <f t="shared" si="126"/>
        <v>471.1885479502717</v>
      </c>
      <c r="AU193" s="110">
        <f t="shared" si="127"/>
        <v>33.169649177841563</v>
      </c>
      <c r="AV193" s="185">
        <f t="shared" si="128"/>
        <v>7.5726525204280373E-2</v>
      </c>
      <c r="AW193" s="298"/>
      <c r="AX193" s="110">
        <v>102.06014051288004</v>
      </c>
      <c r="AY193" s="110">
        <f t="shared" si="129"/>
        <v>110.17020226186808</v>
      </c>
      <c r="AZ193" s="160">
        <f t="shared" si="130"/>
        <v>8.1100617489880449</v>
      </c>
      <c r="BA193" s="161">
        <f t="shared" si="131"/>
        <v>7.9463556568046767E-2</v>
      </c>
      <c r="BB193" s="298"/>
      <c r="BC193" s="110">
        <f t="shared" si="132"/>
        <v>1491.9179416698594</v>
      </c>
      <c r="BD193" s="110">
        <f t="shared" si="133"/>
        <v>1543.7722767695184</v>
      </c>
      <c r="BE193" s="160">
        <f t="shared" si="134"/>
        <v>51.854335099659011</v>
      </c>
      <c r="BF193" s="161">
        <f t="shared" si="135"/>
        <v>3.4756827873267608E-2</v>
      </c>
      <c r="BG193" s="299"/>
      <c r="BH193" s="110">
        <v>-62.960801781737196</v>
      </c>
      <c r="BI193" s="110">
        <v>-62.960801781737196</v>
      </c>
      <c r="BJ193" s="160">
        <f t="shared" si="136"/>
        <v>0</v>
      </c>
      <c r="BK193" s="161">
        <f t="shared" si="137"/>
        <v>0</v>
      </c>
      <c r="BL193" s="161"/>
      <c r="BM193" s="110">
        <f t="shared" si="138"/>
        <v>1428.9571398881221</v>
      </c>
      <c r="BN193" s="110">
        <f t="shared" si="139"/>
        <v>1480.8170834682535</v>
      </c>
      <c r="BO193" s="273">
        <f t="shared" si="140"/>
        <v>51.859943580131358</v>
      </c>
      <c r="BP193" s="161">
        <f t="shared" si="141"/>
        <v>3.6292161697860051E-2</v>
      </c>
    </row>
    <row r="194" spans="1:68">
      <c r="A194" s="84">
        <v>601</v>
      </c>
      <c r="B194" s="94">
        <v>13</v>
      </c>
      <c r="C194" s="94">
        <v>13</v>
      </c>
      <c r="D194" s="85" t="s">
        <v>208</v>
      </c>
      <c r="E194" s="87">
        <v>3739</v>
      </c>
      <c r="F194" s="110">
        <v>3692</v>
      </c>
      <c r="G194" s="160">
        <f t="shared" si="106"/>
        <v>-47</v>
      </c>
      <c r="H194" s="161">
        <f t="shared" si="107"/>
        <v>-1.2570205937416421E-2</v>
      </c>
      <c r="I194" s="161"/>
      <c r="J194" s="110">
        <v>3108071.3474835111</v>
      </c>
      <c r="K194" s="110">
        <v>2752044.3247940838</v>
      </c>
      <c r="L194" s="160">
        <f t="shared" si="108"/>
        <v>-356027.02268942725</v>
      </c>
      <c r="M194" s="161">
        <f t="shared" si="109"/>
        <v>-0.11454917950248761</v>
      </c>
      <c r="N194" s="161"/>
      <c r="O194" s="110">
        <v>1416322.5225819668</v>
      </c>
      <c r="P194" s="296">
        <v>1514417.3023276553</v>
      </c>
      <c r="Q194" s="160">
        <f t="shared" si="110"/>
        <v>98094.779745688429</v>
      </c>
      <c r="R194" s="161">
        <f t="shared" si="111"/>
        <v>6.9260198988335575E-2</v>
      </c>
      <c r="S194" s="161"/>
      <c r="T194" s="110">
        <v>614049.03781024111</v>
      </c>
      <c r="U194" s="110">
        <v>656250.16780409613</v>
      </c>
      <c r="V194" s="160">
        <f t="shared" si="112"/>
        <v>42201.129993855022</v>
      </c>
      <c r="W194" s="161">
        <f t="shared" si="113"/>
        <v>6.8725993194856838E-2</v>
      </c>
      <c r="X194" s="162"/>
      <c r="Y194" s="86">
        <v>5138442.9078757185</v>
      </c>
      <c r="Z194" s="86">
        <v>4922711.794925835</v>
      </c>
      <c r="AA194" s="160">
        <f t="shared" si="114"/>
        <v>-215731.11294988357</v>
      </c>
      <c r="AB194" s="161">
        <f t="shared" si="115"/>
        <v>-4.198375204660372E-2</v>
      </c>
      <c r="AC194" s="161"/>
      <c r="AD194" s="209">
        <v>332762</v>
      </c>
      <c r="AE194" s="209">
        <v>332762</v>
      </c>
      <c r="AF194" s="297">
        <f t="shared" si="116"/>
        <v>0</v>
      </c>
      <c r="AG194" s="208">
        <f t="shared" si="117"/>
        <v>0</v>
      </c>
      <c r="AH194" s="161"/>
      <c r="AI194" s="296">
        <f t="shared" si="118"/>
        <v>5471204.9078757185</v>
      </c>
      <c r="AJ194" s="296">
        <f t="shared" si="119"/>
        <v>5255473.794925835</v>
      </c>
      <c r="AK194" s="160">
        <f t="shared" si="120"/>
        <v>-215731.11294988357</v>
      </c>
      <c r="AL194" s="161">
        <f t="shared" si="121"/>
        <v>-3.943027478999038E-2</v>
      </c>
      <c r="AN194" s="110">
        <f t="shared" si="122"/>
        <v>831.25738097981036</v>
      </c>
      <c r="AO194" s="110">
        <f t="shared" si="123"/>
        <v>745.40745525300213</v>
      </c>
      <c r="AP194" s="160">
        <f t="shared" si="124"/>
        <v>-85.849925726808237</v>
      </c>
      <c r="AQ194" s="161">
        <f t="shared" si="125"/>
        <v>-0.10327718910070449</v>
      </c>
      <c r="AR194" s="298"/>
      <c r="AS194" s="110">
        <v>378.79714431183919</v>
      </c>
      <c r="AT194" s="110">
        <f t="shared" si="126"/>
        <v>410.18886845277768</v>
      </c>
      <c r="AU194" s="110">
        <f t="shared" si="127"/>
        <v>31.391724140938493</v>
      </c>
      <c r="AV194" s="185">
        <f t="shared" si="128"/>
        <v>8.2872124598425481E-2</v>
      </c>
      <c r="AW194" s="298"/>
      <c r="AX194" s="110">
        <v>164.22814597759859</v>
      </c>
      <c r="AY194" s="110">
        <f t="shared" si="129"/>
        <v>177.74923288301628</v>
      </c>
      <c r="AZ194" s="160">
        <f t="shared" si="130"/>
        <v>13.52108690541769</v>
      </c>
      <c r="BA194" s="161">
        <f t="shared" si="131"/>
        <v>8.2331118243653703E-2</v>
      </c>
      <c r="BB194" s="298"/>
      <c r="BC194" s="110">
        <f t="shared" si="132"/>
        <v>1374.2826712692481</v>
      </c>
      <c r="BD194" s="110">
        <f t="shared" si="133"/>
        <v>1333.3455565887959</v>
      </c>
      <c r="BE194" s="160">
        <f t="shared" si="134"/>
        <v>-40.937114680452169</v>
      </c>
      <c r="BF194" s="161">
        <f t="shared" si="135"/>
        <v>-2.9787987243296767E-2</v>
      </c>
      <c r="BG194" s="299"/>
      <c r="BH194" s="110">
        <v>88.99759293928858</v>
      </c>
      <c r="BI194" s="110">
        <v>88.99759293928858</v>
      </c>
      <c r="BJ194" s="160">
        <f t="shared" si="136"/>
        <v>0</v>
      </c>
      <c r="BK194" s="161">
        <f t="shared" si="137"/>
        <v>0</v>
      </c>
      <c r="BL194" s="161"/>
      <c r="BM194" s="110">
        <f t="shared" si="138"/>
        <v>1463.2802642085367</v>
      </c>
      <c r="BN194" s="110">
        <f t="shared" si="139"/>
        <v>1423.4761091348416</v>
      </c>
      <c r="BO194" s="273">
        <f t="shared" si="140"/>
        <v>-39.804155073695028</v>
      </c>
      <c r="BP194" s="161">
        <f t="shared" si="141"/>
        <v>-2.7202003640242094E-2</v>
      </c>
    </row>
    <row r="195" spans="1:68">
      <c r="A195" s="84">
        <v>604</v>
      </c>
      <c r="B195" s="94">
        <v>6</v>
      </c>
      <c r="C195" s="94">
        <v>6</v>
      </c>
      <c r="D195" s="85" t="s">
        <v>209</v>
      </c>
      <c r="E195" s="87">
        <v>20763</v>
      </c>
      <c r="F195" s="110">
        <v>21042</v>
      </c>
      <c r="G195" s="160">
        <f t="shared" si="106"/>
        <v>279</v>
      </c>
      <c r="H195" s="161">
        <f t="shared" si="107"/>
        <v>1.3437364542696142E-2</v>
      </c>
      <c r="I195" s="161"/>
      <c r="J195" s="110">
        <v>18509708.241449594</v>
      </c>
      <c r="K195" s="110">
        <v>18451960.051207043</v>
      </c>
      <c r="L195" s="160">
        <f t="shared" si="108"/>
        <v>-57748.190242551267</v>
      </c>
      <c r="M195" s="161">
        <f t="shared" si="109"/>
        <v>-3.1198865746156512E-3</v>
      </c>
      <c r="N195" s="161"/>
      <c r="O195" s="110">
        <v>-491212.39215761126</v>
      </c>
      <c r="P195" s="296">
        <v>-502731.17286466574</v>
      </c>
      <c r="Q195" s="160">
        <f t="shared" si="110"/>
        <v>-11518.78070705448</v>
      </c>
      <c r="R195" s="161">
        <f t="shared" si="111"/>
        <v>2.3449694858998071E-2</v>
      </c>
      <c r="S195" s="161"/>
      <c r="T195" s="110">
        <v>752462.99949474121</v>
      </c>
      <c r="U195" s="110">
        <v>780016.29069546796</v>
      </c>
      <c r="V195" s="160">
        <f t="shared" si="112"/>
        <v>27553.291200726759</v>
      </c>
      <c r="W195" s="161">
        <f t="shared" si="113"/>
        <v>3.6617469854634786E-2</v>
      </c>
      <c r="X195" s="162"/>
      <c r="Y195" s="86">
        <v>18770958.848786727</v>
      </c>
      <c r="Z195" s="86">
        <v>18729245.169037849</v>
      </c>
      <c r="AA195" s="160">
        <f t="shared" si="114"/>
        <v>-41713.679748877883</v>
      </c>
      <c r="AB195" s="161">
        <f t="shared" si="115"/>
        <v>-2.2222455488241652E-3</v>
      </c>
      <c r="AC195" s="161"/>
      <c r="AD195" s="209">
        <v>-2441808</v>
      </c>
      <c r="AE195" s="209">
        <v>-2441808</v>
      </c>
      <c r="AF195" s="297">
        <f t="shared" si="116"/>
        <v>0</v>
      </c>
      <c r="AG195" s="208">
        <f t="shared" si="117"/>
        <v>0</v>
      </c>
      <c r="AH195" s="161"/>
      <c r="AI195" s="296">
        <f t="shared" si="118"/>
        <v>16329150.848786727</v>
      </c>
      <c r="AJ195" s="296">
        <f t="shared" si="119"/>
        <v>16287437.169037849</v>
      </c>
      <c r="AK195" s="160">
        <f t="shared" si="120"/>
        <v>-41713.679748877883</v>
      </c>
      <c r="AL195" s="161">
        <f t="shared" si="121"/>
        <v>-2.5545529057303829E-3</v>
      </c>
      <c r="AN195" s="110">
        <f t="shared" si="122"/>
        <v>891.47561727349591</v>
      </c>
      <c r="AO195" s="110">
        <f t="shared" si="123"/>
        <v>876.91094245827594</v>
      </c>
      <c r="AP195" s="160">
        <f t="shared" si="124"/>
        <v>-14.564674815219973</v>
      </c>
      <c r="AQ195" s="161">
        <f t="shared" si="125"/>
        <v>-1.6337715281282535E-2</v>
      </c>
      <c r="AR195" s="298"/>
      <c r="AS195" s="110">
        <v>-23.658064449145655</v>
      </c>
      <c r="AT195" s="110">
        <f t="shared" si="126"/>
        <v>-23.891796068086006</v>
      </c>
      <c r="AU195" s="110">
        <f t="shared" si="127"/>
        <v>-0.23373161894035022</v>
      </c>
      <c r="AV195" s="185">
        <f t="shared" si="128"/>
        <v>9.8795748672833965E-3</v>
      </c>
      <c r="AW195" s="298"/>
      <c r="AX195" s="110">
        <v>36.240572147316918</v>
      </c>
      <c r="AY195" s="110">
        <f t="shared" si="129"/>
        <v>37.06949390245547</v>
      </c>
      <c r="AZ195" s="160">
        <f t="shared" si="130"/>
        <v>0.82892175513855193</v>
      </c>
      <c r="BA195" s="161">
        <f t="shared" si="131"/>
        <v>2.2872755754765904E-2</v>
      </c>
      <c r="BB195" s="298"/>
      <c r="BC195" s="110">
        <f t="shared" si="132"/>
        <v>904.05812497166721</v>
      </c>
      <c r="BD195" s="110">
        <f t="shared" si="133"/>
        <v>890.08864029264555</v>
      </c>
      <c r="BE195" s="160">
        <f t="shared" si="134"/>
        <v>-13.969484679021662</v>
      </c>
      <c r="BF195" s="161">
        <f t="shared" si="135"/>
        <v>-1.5451976253694374E-2</v>
      </c>
      <c r="BG195" s="299"/>
      <c r="BH195" s="110">
        <v>-117.60381447767664</v>
      </c>
      <c r="BI195" s="110">
        <v>-117.60381447767664</v>
      </c>
      <c r="BJ195" s="160">
        <f t="shared" si="136"/>
        <v>0</v>
      </c>
      <c r="BK195" s="161">
        <f t="shared" si="137"/>
        <v>0</v>
      </c>
      <c r="BL195" s="161"/>
      <c r="BM195" s="110">
        <f t="shared" si="138"/>
        <v>786.45431049399053</v>
      </c>
      <c r="BN195" s="110">
        <f t="shared" si="139"/>
        <v>774.04415782900151</v>
      </c>
      <c r="BO195" s="273">
        <f t="shared" si="140"/>
        <v>-12.410152664989027</v>
      </c>
      <c r="BP195" s="161">
        <f t="shared" si="141"/>
        <v>-1.577987748225821E-2</v>
      </c>
    </row>
    <row r="196" spans="1:68">
      <c r="A196" s="84">
        <v>607</v>
      </c>
      <c r="B196" s="94">
        <v>12</v>
      </c>
      <c r="C196" s="94">
        <v>12</v>
      </c>
      <c r="D196" s="85" t="s">
        <v>210</v>
      </c>
      <c r="E196" s="87">
        <v>4064</v>
      </c>
      <c r="F196" s="110">
        <v>3999</v>
      </c>
      <c r="G196" s="160">
        <f t="shared" si="106"/>
        <v>-65</v>
      </c>
      <c r="H196" s="161">
        <f t="shared" si="107"/>
        <v>-1.5994094488188976E-2</v>
      </c>
      <c r="I196" s="161"/>
      <c r="J196" s="110">
        <v>402935.92808935512</v>
      </c>
      <c r="K196" s="110">
        <v>500757.62476187071</v>
      </c>
      <c r="L196" s="160">
        <f t="shared" si="108"/>
        <v>97821.696672515594</v>
      </c>
      <c r="M196" s="161">
        <f t="shared" si="109"/>
        <v>0.24277233637706946</v>
      </c>
      <c r="N196" s="161"/>
      <c r="O196" s="110">
        <v>2457774.439054783</v>
      </c>
      <c r="P196" s="296">
        <v>2689263.1685100319</v>
      </c>
      <c r="Q196" s="160">
        <f t="shared" si="110"/>
        <v>231488.72945524892</v>
      </c>
      <c r="R196" s="161">
        <f t="shared" si="111"/>
        <v>9.4186319857844814E-2</v>
      </c>
      <c r="S196" s="161"/>
      <c r="T196" s="110">
        <v>676926.90965418506</v>
      </c>
      <c r="U196" s="110">
        <v>718555.8649215597</v>
      </c>
      <c r="V196" s="160">
        <f t="shared" si="112"/>
        <v>41628.955267374637</v>
      </c>
      <c r="W196" s="161">
        <f t="shared" si="113"/>
        <v>6.1496972086160985E-2</v>
      </c>
      <c r="X196" s="162"/>
      <c r="Y196" s="86">
        <v>3537637.2767983233</v>
      </c>
      <c r="Z196" s="86">
        <v>3908576.6581934621</v>
      </c>
      <c r="AA196" s="160">
        <f t="shared" si="114"/>
        <v>370939.3813951388</v>
      </c>
      <c r="AB196" s="161">
        <f t="shared" si="115"/>
        <v>0.10485512006218201</v>
      </c>
      <c r="AC196" s="161"/>
      <c r="AD196" s="209">
        <v>-583010</v>
      </c>
      <c r="AE196" s="209">
        <v>-583010</v>
      </c>
      <c r="AF196" s="297">
        <f t="shared" si="116"/>
        <v>0</v>
      </c>
      <c r="AG196" s="208">
        <f t="shared" si="117"/>
        <v>0</v>
      </c>
      <c r="AH196" s="161"/>
      <c r="AI196" s="296">
        <f t="shared" si="118"/>
        <v>2954627.2767983233</v>
      </c>
      <c r="AJ196" s="296">
        <f t="shared" si="119"/>
        <v>3325566.6581934621</v>
      </c>
      <c r="AK196" s="160">
        <f t="shared" si="120"/>
        <v>370939.3813951388</v>
      </c>
      <c r="AL196" s="161">
        <f t="shared" si="121"/>
        <v>0.12554523689265268</v>
      </c>
      <c r="AN196" s="110">
        <f t="shared" si="122"/>
        <v>99.147620100727138</v>
      </c>
      <c r="AO196" s="110">
        <f t="shared" si="123"/>
        <v>125.22071136830975</v>
      </c>
      <c r="AP196" s="160">
        <f t="shared" si="124"/>
        <v>26.073091267582612</v>
      </c>
      <c r="AQ196" s="161">
        <f t="shared" si="125"/>
        <v>0.26297243686831967</v>
      </c>
      <c r="AR196" s="298"/>
      <c r="AS196" s="110">
        <v>604.76733244458239</v>
      </c>
      <c r="AT196" s="110">
        <f t="shared" si="126"/>
        <v>672.48391310578438</v>
      </c>
      <c r="AU196" s="110">
        <f t="shared" si="127"/>
        <v>67.716580661201988</v>
      </c>
      <c r="AV196" s="185">
        <f t="shared" si="128"/>
        <v>0.11197129379902009</v>
      </c>
      <c r="AW196" s="298"/>
      <c r="AX196" s="110">
        <v>166.56666084010459</v>
      </c>
      <c r="AY196" s="110">
        <f t="shared" si="129"/>
        <v>179.68388720219048</v>
      </c>
      <c r="AZ196" s="160">
        <f t="shared" si="130"/>
        <v>13.117226362085887</v>
      </c>
      <c r="BA196" s="161">
        <f t="shared" si="131"/>
        <v>7.8750611292362688E-2</v>
      </c>
      <c r="BB196" s="298"/>
      <c r="BC196" s="110">
        <f t="shared" si="132"/>
        <v>870.48161338541422</v>
      </c>
      <c r="BD196" s="110">
        <f t="shared" si="133"/>
        <v>977.38851167628457</v>
      </c>
      <c r="BE196" s="160">
        <f t="shared" si="134"/>
        <v>106.90689829087034</v>
      </c>
      <c r="BF196" s="161">
        <f t="shared" si="135"/>
        <v>0.12281350535951674</v>
      </c>
      <c r="BG196" s="299"/>
      <c r="BH196" s="110">
        <v>-143.45718503937007</v>
      </c>
      <c r="BI196" s="110">
        <v>-143.45718503937007</v>
      </c>
      <c r="BJ196" s="160">
        <f t="shared" si="136"/>
        <v>0</v>
      </c>
      <c r="BK196" s="161">
        <f t="shared" si="137"/>
        <v>0</v>
      </c>
      <c r="BL196" s="161"/>
      <c r="BM196" s="110">
        <f t="shared" si="138"/>
        <v>727.02442834604415</v>
      </c>
      <c r="BN196" s="110">
        <f t="shared" si="139"/>
        <v>831.59956443947533</v>
      </c>
      <c r="BO196" s="273">
        <f t="shared" si="140"/>
        <v>104.57513609343118</v>
      </c>
      <c r="BP196" s="161">
        <f t="shared" si="141"/>
        <v>0.14383992066310078</v>
      </c>
    </row>
    <row r="197" spans="1:68">
      <c r="A197" s="84">
        <v>608</v>
      </c>
      <c r="B197" s="94">
        <v>4</v>
      </c>
      <c r="C197" s="94">
        <v>4</v>
      </c>
      <c r="D197" s="85" t="s">
        <v>211</v>
      </c>
      <c r="E197" s="87">
        <v>1943</v>
      </c>
      <c r="F197" s="110">
        <v>1931</v>
      </c>
      <c r="G197" s="160">
        <f t="shared" si="106"/>
        <v>-12</v>
      </c>
      <c r="H197" s="161">
        <f t="shared" si="107"/>
        <v>-6.1760164693772518E-3</v>
      </c>
      <c r="I197" s="161"/>
      <c r="J197" s="110">
        <v>90517.724495963193</v>
      </c>
      <c r="K197" s="110">
        <v>121688.07331914594</v>
      </c>
      <c r="L197" s="160">
        <f t="shared" si="108"/>
        <v>31170.34882318275</v>
      </c>
      <c r="M197" s="161">
        <f t="shared" si="109"/>
        <v>0.34435630145091473</v>
      </c>
      <c r="N197" s="161"/>
      <c r="O197" s="110">
        <v>1003538.4539756188</v>
      </c>
      <c r="P197" s="296">
        <v>1001307.3965814031</v>
      </c>
      <c r="Q197" s="160">
        <f t="shared" si="110"/>
        <v>-2231.0573942157207</v>
      </c>
      <c r="R197" s="161">
        <f t="shared" si="111"/>
        <v>-2.223190736116949E-3</v>
      </c>
      <c r="S197" s="161"/>
      <c r="T197" s="110">
        <v>221436.91613237094</v>
      </c>
      <c r="U197" s="110">
        <v>241636.20558468183</v>
      </c>
      <c r="V197" s="160">
        <f t="shared" si="112"/>
        <v>20199.289452310884</v>
      </c>
      <c r="W197" s="161">
        <f t="shared" si="113"/>
        <v>9.1219159863281871E-2</v>
      </c>
      <c r="X197" s="162"/>
      <c r="Y197" s="86">
        <v>1315493.094603953</v>
      </c>
      <c r="Z197" s="86">
        <v>1364631.6754852307</v>
      </c>
      <c r="AA197" s="160">
        <f t="shared" si="114"/>
        <v>49138.580881277798</v>
      </c>
      <c r="AB197" s="161">
        <f t="shared" si="115"/>
        <v>3.7353735327718796E-2</v>
      </c>
      <c r="AC197" s="161"/>
      <c r="AD197" s="209">
        <v>380880</v>
      </c>
      <c r="AE197" s="209">
        <v>380880</v>
      </c>
      <c r="AF197" s="297">
        <f t="shared" si="116"/>
        <v>0</v>
      </c>
      <c r="AG197" s="208">
        <f t="shared" si="117"/>
        <v>0</v>
      </c>
      <c r="AH197" s="161"/>
      <c r="AI197" s="296">
        <f t="shared" si="118"/>
        <v>1696373.094603953</v>
      </c>
      <c r="AJ197" s="296">
        <f t="shared" si="119"/>
        <v>1745511.6754852307</v>
      </c>
      <c r="AK197" s="160">
        <f t="shared" si="120"/>
        <v>49138.580881277798</v>
      </c>
      <c r="AL197" s="161">
        <f t="shared" si="121"/>
        <v>2.8966847586526966E-2</v>
      </c>
      <c r="AN197" s="110">
        <f t="shared" si="122"/>
        <v>46.58657977146845</v>
      </c>
      <c r="AO197" s="110">
        <f t="shared" si="123"/>
        <v>63.018163293187953</v>
      </c>
      <c r="AP197" s="160">
        <f t="shared" si="124"/>
        <v>16.431583521719503</v>
      </c>
      <c r="AQ197" s="161">
        <f t="shared" si="125"/>
        <v>0.35271066479499069</v>
      </c>
      <c r="AR197" s="298"/>
      <c r="AS197" s="110">
        <v>516.48916828390054</v>
      </c>
      <c r="AT197" s="110">
        <f t="shared" si="126"/>
        <v>518.54344721978407</v>
      </c>
      <c r="AU197" s="110">
        <f t="shared" si="127"/>
        <v>2.0542789358835307</v>
      </c>
      <c r="AV197" s="185">
        <f t="shared" si="128"/>
        <v>3.9773901603960601E-3</v>
      </c>
      <c r="AW197" s="298"/>
      <c r="AX197" s="110">
        <v>113.96650341346934</v>
      </c>
      <c r="AY197" s="110">
        <f t="shared" si="129"/>
        <v>125.13526959331011</v>
      </c>
      <c r="AZ197" s="160">
        <f t="shared" si="130"/>
        <v>11.168766179840773</v>
      </c>
      <c r="BA197" s="161">
        <f t="shared" si="131"/>
        <v>9.8000428593659664E-2</v>
      </c>
      <c r="BB197" s="298"/>
      <c r="BC197" s="110">
        <f t="shared" si="132"/>
        <v>677.04225146883834</v>
      </c>
      <c r="BD197" s="110">
        <f t="shared" si="133"/>
        <v>706.69688010628215</v>
      </c>
      <c r="BE197" s="160">
        <f t="shared" si="134"/>
        <v>29.654628637443807</v>
      </c>
      <c r="BF197" s="161">
        <f t="shared" si="135"/>
        <v>4.3800262942391407E-2</v>
      </c>
      <c r="BG197" s="299"/>
      <c r="BH197" s="110">
        <v>196.02676273803397</v>
      </c>
      <c r="BI197" s="110">
        <v>196.02676273803397</v>
      </c>
      <c r="BJ197" s="160">
        <f t="shared" si="136"/>
        <v>0</v>
      </c>
      <c r="BK197" s="161">
        <f t="shared" si="137"/>
        <v>0</v>
      </c>
      <c r="BL197" s="161"/>
      <c r="BM197" s="110">
        <f t="shared" si="138"/>
        <v>873.06901420687234</v>
      </c>
      <c r="BN197" s="110">
        <f t="shared" si="139"/>
        <v>903.94183090897502</v>
      </c>
      <c r="BO197" s="273">
        <f t="shared" si="140"/>
        <v>30.872816702102682</v>
      </c>
      <c r="BP197" s="161">
        <f t="shared" si="141"/>
        <v>3.5361255753817669E-2</v>
      </c>
    </row>
    <row r="198" spans="1:68">
      <c r="A198" s="84">
        <v>609</v>
      </c>
      <c r="B198" s="94">
        <v>4</v>
      </c>
      <c r="C198" s="94">
        <v>4</v>
      </c>
      <c r="D198" s="85" t="s">
        <v>212</v>
      </c>
      <c r="E198" s="87">
        <v>83106</v>
      </c>
      <c r="F198" s="110">
        <v>83305</v>
      </c>
      <c r="G198" s="160">
        <f t="shared" si="106"/>
        <v>199</v>
      </c>
      <c r="H198" s="161">
        <f t="shared" si="107"/>
        <v>2.3945322840709456E-3</v>
      </c>
      <c r="I198" s="161"/>
      <c r="J198" s="110">
        <v>-3256055.6772813052</v>
      </c>
      <c r="K198" s="110">
        <v>-672076.29450195655</v>
      </c>
      <c r="L198" s="160">
        <f t="shared" si="108"/>
        <v>2583979.3827793486</v>
      </c>
      <c r="M198" s="161">
        <f t="shared" si="109"/>
        <v>-0.79359189119790563</v>
      </c>
      <c r="N198" s="161"/>
      <c r="O198" s="110">
        <v>21356659.795363437</v>
      </c>
      <c r="P198" s="296">
        <v>20904200.397683982</v>
      </c>
      <c r="Q198" s="160">
        <f t="shared" si="110"/>
        <v>-452459.39767945558</v>
      </c>
      <c r="R198" s="161">
        <f t="shared" si="111"/>
        <v>-2.118586904576179E-2</v>
      </c>
      <c r="S198" s="161"/>
      <c r="T198" s="110">
        <v>7760685.7670428576</v>
      </c>
      <c r="U198" s="110">
        <v>8387900.1500752969</v>
      </c>
      <c r="V198" s="160">
        <f t="shared" si="112"/>
        <v>627214.38303243928</v>
      </c>
      <c r="W198" s="161">
        <f t="shared" si="113"/>
        <v>8.0819453571489452E-2</v>
      </c>
      <c r="X198" s="162"/>
      <c r="Y198" s="86">
        <v>25861289.885124989</v>
      </c>
      <c r="Z198" s="86">
        <v>28620024.253257323</v>
      </c>
      <c r="AA198" s="160">
        <f t="shared" si="114"/>
        <v>2758734.3681323342</v>
      </c>
      <c r="AB198" s="161">
        <f t="shared" si="115"/>
        <v>0.10667427573746487</v>
      </c>
      <c r="AC198" s="161"/>
      <c r="AD198" s="209">
        <v>-4074614</v>
      </c>
      <c r="AE198" s="209">
        <v>-4074614</v>
      </c>
      <c r="AF198" s="297">
        <f t="shared" si="116"/>
        <v>0</v>
      </c>
      <c r="AG198" s="208">
        <f t="shared" si="117"/>
        <v>0</v>
      </c>
      <c r="AH198" s="161"/>
      <c r="AI198" s="296">
        <f t="shared" si="118"/>
        <v>21786675.885124989</v>
      </c>
      <c r="AJ198" s="296">
        <f t="shared" si="119"/>
        <v>24545410.253257323</v>
      </c>
      <c r="AK198" s="160">
        <f t="shared" si="120"/>
        <v>2758734.3681323342</v>
      </c>
      <c r="AL198" s="161">
        <f t="shared" si="121"/>
        <v>0.12662484092012771</v>
      </c>
      <c r="AN198" s="110">
        <f t="shared" si="122"/>
        <v>-39.179549939610922</v>
      </c>
      <c r="AO198" s="110">
        <f t="shared" si="123"/>
        <v>-8.0676585379263734</v>
      </c>
      <c r="AP198" s="160">
        <f t="shared" si="124"/>
        <v>31.111891401684549</v>
      </c>
      <c r="AQ198" s="161">
        <f t="shared" si="125"/>
        <v>-0.7940849614055957</v>
      </c>
      <c r="AR198" s="298"/>
      <c r="AS198" s="110">
        <v>256.98096160762685</v>
      </c>
      <c r="AT198" s="110">
        <f t="shared" si="126"/>
        <v>250.9357229179999</v>
      </c>
      <c r="AU198" s="110">
        <f t="shared" si="127"/>
        <v>-6.0452386896269559</v>
      </c>
      <c r="AV198" s="185">
        <f t="shared" si="128"/>
        <v>-2.352407217954601E-2</v>
      </c>
      <c r="AW198" s="298"/>
      <c r="AX198" s="110">
        <v>93.382977968412121</v>
      </c>
      <c r="AY198" s="110">
        <f t="shared" si="129"/>
        <v>100.68903607316844</v>
      </c>
      <c r="AZ198" s="160">
        <f t="shared" si="130"/>
        <v>7.3060581047563176</v>
      </c>
      <c r="BA198" s="161">
        <f t="shared" si="131"/>
        <v>7.823757887896525E-2</v>
      </c>
      <c r="BB198" s="298"/>
      <c r="BC198" s="110">
        <f t="shared" si="132"/>
        <v>311.18438963642802</v>
      </c>
      <c r="BD198" s="110">
        <f t="shared" si="133"/>
        <v>343.55710045324196</v>
      </c>
      <c r="BE198" s="160">
        <f t="shared" si="134"/>
        <v>32.372710816813935</v>
      </c>
      <c r="BF198" s="161">
        <f t="shared" si="135"/>
        <v>0.10403063873042141</v>
      </c>
      <c r="BG198" s="299"/>
      <c r="BH198" s="110">
        <v>-49.029119437826388</v>
      </c>
      <c r="BI198" s="110">
        <v>-49.029119437826388</v>
      </c>
      <c r="BJ198" s="160">
        <f t="shared" si="136"/>
        <v>0</v>
      </c>
      <c r="BK198" s="161">
        <f t="shared" si="137"/>
        <v>0</v>
      </c>
      <c r="BL198" s="161"/>
      <c r="BM198" s="110">
        <f t="shared" si="138"/>
        <v>262.15527019860167</v>
      </c>
      <c r="BN198" s="110">
        <f t="shared" si="139"/>
        <v>294.64510237389499</v>
      </c>
      <c r="BO198" s="273">
        <f t="shared" si="140"/>
        <v>32.489832175293316</v>
      </c>
      <c r="BP198" s="161">
        <f t="shared" si="141"/>
        <v>0.12393354575965575</v>
      </c>
    </row>
    <row r="199" spans="1:68">
      <c r="A199" s="84">
        <v>611</v>
      </c>
      <c r="B199" s="94">
        <v>1</v>
      </c>
      <c r="C199" s="95">
        <v>35</v>
      </c>
      <c r="D199" s="85" t="s">
        <v>213</v>
      </c>
      <c r="E199" s="87">
        <v>4973</v>
      </c>
      <c r="F199" s="110">
        <v>4961</v>
      </c>
      <c r="G199" s="160">
        <f t="shared" si="106"/>
        <v>-12</v>
      </c>
      <c r="H199" s="161">
        <f t="shared" si="107"/>
        <v>-2.4130303639654134E-3</v>
      </c>
      <c r="I199" s="161"/>
      <c r="J199" s="110">
        <v>3297943.5456878766</v>
      </c>
      <c r="K199" s="110">
        <v>3061935.0671151024</v>
      </c>
      <c r="L199" s="160">
        <f t="shared" si="108"/>
        <v>-236008.47857277421</v>
      </c>
      <c r="M199" s="161">
        <f t="shared" si="109"/>
        <v>-7.1562316123136724E-2</v>
      </c>
      <c r="N199" s="161"/>
      <c r="O199" s="110">
        <v>1085721.566498236</v>
      </c>
      <c r="P199" s="296">
        <v>851226.0964724645</v>
      </c>
      <c r="Q199" s="160">
        <f t="shared" si="110"/>
        <v>-234495.47002577153</v>
      </c>
      <c r="R199" s="161">
        <f t="shared" si="111"/>
        <v>-0.21598122139370113</v>
      </c>
      <c r="S199" s="161"/>
      <c r="T199" s="110">
        <v>399304.12559151137</v>
      </c>
      <c r="U199" s="110">
        <v>414581.80323577009</v>
      </c>
      <c r="V199" s="160">
        <f t="shared" si="112"/>
        <v>15277.677644258714</v>
      </c>
      <c r="W199" s="161">
        <f t="shared" si="113"/>
        <v>3.8260755812695502E-2</v>
      </c>
      <c r="X199" s="162"/>
      <c r="Y199" s="86">
        <v>4782969.2377776243</v>
      </c>
      <c r="Z199" s="86">
        <v>4327742.9668233367</v>
      </c>
      <c r="AA199" s="160">
        <f t="shared" si="114"/>
        <v>-455226.27095428761</v>
      </c>
      <c r="AB199" s="161">
        <f t="shared" si="115"/>
        <v>-9.5176499852590635E-2</v>
      </c>
      <c r="AC199" s="161"/>
      <c r="AD199" s="209">
        <v>-1344074</v>
      </c>
      <c r="AE199" s="209">
        <v>-1344074</v>
      </c>
      <c r="AF199" s="297">
        <f t="shared" si="116"/>
        <v>0</v>
      </c>
      <c r="AG199" s="208">
        <f t="shared" si="117"/>
        <v>0</v>
      </c>
      <c r="AH199" s="161"/>
      <c r="AI199" s="296">
        <f t="shared" si="118"/>
        <v>3438895.2377776243</v>
      </c>
      <c r="AJ199" s="296">
        <f t="shared" si="119"/>
        <v>2983668.9668233367</v>
      </c>
      <c r="AK199" s="160">
        <f t="shared" si="120"/>
        <v>-455226.27095428761</v>
      </c>
      <c r="AL199" s="161">
        <f t="shared" si="121"/>
        <v>-0.13237573100612282</v>
      </c>
      <c r="AN199" s="110">
        <f t="shared" si="122"/>
        <v>663.16982619905025</v>
      </c>
      <c r="AO199" s="110">
        <f t="shared" si="123"/>
        <v>617.20118264767234</v>
      </c>
      <c r="AP199" s="160">
        <f t="shared" si="124"/>
        <v>-45.968643551377909</v>
      </c>
      <c r="AQ199" s="161">
        <f t="shared" si="125"/>
        <v>-6.9316548695899857E-2</v>
      </c>
      <c r="AR199" s="298"/>
      <c r="AS199" s="110">
        <v>218.32325889769476</v>
      </c>
      <c r="AT199" s="110">
        <f t="shared" si="126"/>
        <v>171.58357114945869</v>
      </c>
      <c r="AU199" s="110">
        <f t="shared" si="127"/>
        <v>-46.739687748236065</v>
      </c>
      <c r="AV199" s="185">
        <f t="shared" si="128"/>
        <v>-0.21408478411426637</v>
      </c>
      <c r="AW199" s="298"/>
      <c r="AX199" s="110">
        <v>80.294414959081308</v>
      </c>
      <c r="AY199" s="110">
        <f t="shared" si="129"/>
        <v>83.568192549036496</v>
      </c>
      <c r="AZ199" s="160">
        <f t="shared" si="130"/>
        <v>3.2737775899551878</v>
      </c>
      <c r="BA199" s="161">
        <f t="shared" si="131"/>
        <v>4.0772170662474239E-2</v>
      </c>
      <c r="BB199" s="298"/>
      <c r="BC199" s="110">
        <f t="shared" si="132"/>
        <v>961.78750005582629</v>
      </c>
      <c r="BD199" s="110">
        <f t="shared" si="133"/>
        <v>872.35294634616741</v>
      </c>
      <c r="BE199" s="160">
        <f t="shared" si="134"/>
        <v>-89.434553709658871</v>
      </c>
      <c r="BF199" s="161">
        <f t="shared" si="135"/>
        <v>-9.2987851998978674E-2</v>
      </c>
      <c r="BG199" s="299"/>
      <c r="BH199" s="110">
        <v>-270.27428111803738</v>
      </c>
      <c r="BI199" s="110">
        <v>-270.27428111803738</v>
      </c>
      <c r="BJ199" s="160">
        <f t="shared" si="136"/>
        <v>0</v>
      </c>
      <c r="BK199" s="161">
        <f t="shared" si="137"/>
        <v>0</v>
      </c>
      <c r="BL199" s="161"/>
      <c r="BM199" s="110">
        <f t="shared" si="138"/>
        <v>691.51321893778891</v>
      </c>
      <c r="BN199" s="110">
        <f t="shared" si="139"/>
        <v>601.42490764429283</v>
      </c>
      <c r="BO199" s="273">
        <f t="shared" si="140"/>
        <v>-90.088311293496076</v>
      </c>
      <c r="BP199" s="161">
        <f t="shared" si="141"/>
        <v>-0.13027706315126963</v>
      </c>
    </row>
    <row r="200" spans="1:68">
      <c r="A200" s="84">
        <v>614</v>
      </c>
      <c r="B200" s="94">
        <v>19</v>
      </c>
      <c r="C200" s="94">
        <v>19</v>
      </c>
      <c r="D200" s="85" t="s">
        <v>214</v>
      </c>
      <c r="E200" s="87">
        <v>2923</v>
      </c>
      <c r="F200" s="110">
        <v>2878</v>
      </c>
      <c r="G200" s="160">
        <f t="shared" si="106"/>
        <v>-45</v>
      </c>
      <c r="H200" s="161">
        <f t="shared" si="107"/>
        <v>-1.5395141977420458E-2</v>
      </c>
      <c r="I200" s="161"/>
      <c r="J200" s="110">
        <v>1318535.6276947032</v>
      </c>
      <c r="K200" s="110">
        <v>1262533.1426740291</v>
      </c>
      <c r="L200" s="160">
        <f t="shared" si="108"/>
        <v>-56002.485020674067</v>
      </c>
      <c r="M200" s="161">
        <f t="shared" si="109"/>
        <v>-4.2473243683667082E-2</v>
      </c>
      <c r="N200" s="161"/>
      <c r="O200" s="110">
        <v>1455919.989889754</v>
      </c>
      <c r="P200" s="296">
        <v>1547610.7966091498</v>
      </c>
      <c r="Q200" s="160">
        <f t="shared" si="110"/>
        <v>91690.806719395798</v>
      </c>
      <c r="R200" s="161">
        <f t="shared" si="111"/>
        <v>6.2977915926780328E-2</v>
      </c>
      <c r="S200" s="161"/>
      <c r="T200" s="110">
        <v>573922.06870440149</v>
      </c>
      <c r="U200" s="110">
        <v>612624.7417727632</v>
      </c>
      <c r="V200" s="160">
        <f t="shared" si="112"/>
        <v>38702.673068361706</v>
      </c>
      <c r="W200" s="161">
        <f t="shared" si="113"/>
        <v>6.7435415326911774E-2</v>
      </c>
      <c r="X200" s="162"/>
      <c r="Y200" s="86">
        <v>3348377.6862888588</v>
      </c>
      <c r="Z200" s="86">
        <v>3422768.6810559426</v>
      </c>
      <c r="AA200" s="160">
        <f t="shared" si="114"/>
        <v>74390.994767083786</v>
      </c>
      <c r="AB200" s="161">
        <f t="shared" si="115"/>
        <v>2.2217026195015147E-2</v>
      </c>
      <c r="AC200" s="161"/>
      <c r="AD200" s="209">
        <v>425069</v>
      </c>
      <c r="AE200" s="209">
        <v>425069</v>
      </c>
      <c r="AF200" s="297">
        <f t="shared" si="116"/>
        <v>0</v>
      </c>
      <c r="AG200" s="208">
        <f t="shared" si="117"/>
        <v>0</v>
      </c>
      <c r="AH200" s="161"/>
      <c r="AI200" s="296">
        <f t="shared" si="118"/>
        <v>3773446.6862888588</v>
      </c>
      <c r="AJ200" s="296">
        <f t="shared" si="119"/>
        <v>3847837.6810559426</v>
      </c>
      <c r="AK200" s="160">
        <f t="shared" si="120"/>
        <v>74390.994767083786</v>
      </c>
      <c r="AL200" s="161">
        <f t="shared" si="121"/>
        <v>1.971433571259661E-2</v>
      </c>
      <c r="AN200" s="110">
        <f t="shared" si="122"/>
        <v>451.08984868104795</v>
      </c>
      <c r="AO200" s="110">
        <f t="shared" si="123"/>
        <v>438.68420523767514</v>
      </c>
      <c r="AP200" s="160">
        <f t="shared" si="124"/>
        <v>-12.40564344337281</v>
      </c>
      <c r="AQ200" s="161">
        <f t="shared" si="125"/>
        <v>-2.7501491065795334E-2</v>
      </c>
      <c r="AR200" s="298"/>
      <c r="AS200" s="110">
        <v>498.09099893594049</v>
      </c>
      <c r="AT200" s="110">
        <f t="shared" si="126"/>
        <v>537.73828930130287</v>
      </c>
      <c r="AU200" s="110">
        <f t="shared" si="127"/>
        <v>39.64729036536238</v>
      </c>
      <c r="AV200" s="185">
        <f t="shared" si="128"/>
        <v>7.9598487927025202E-2</v>
      </c>
      <c r="AW200" s="298"/>
      <c r="AX200" s="110">
        <v>196.34692737064711</v>
      </c>
      <c r="AY200" s="110">
        <f t="shared" si="129"/>
        <v>212.86474696760362</v>
      </c>
      <c r="AZ200" s="160">
        <f t="shared" si="130"/>
        <v>16.517819596956514</v>
      </c>
      <c r="BA200" s="161">
        <f t="shared" si="131"/>
        <v>8.4125684155859345E-2</v>
      </c>
      <c r="BB200" s="298"/>
      <c r="BC200" s="110">
        <f t="shared" si="132"/>
        <v>1145.5277749876357</v>
      </c>
      <c r="BD200" s="110">
        <f t="shared" si="133"/>
        <v>1189.2872415065819</v>
      </c>
      <c r="BE200" s="160">
        <f t="shared" si="134"/>
        <v>43.759466518946283</v>
      </c>
      <c r="BF200" s="161">
        <f t="shared" si="135"/>
        <v>3.8200266701886476E-2</v>
      </c>
      <c r="BG200" s="299"/>
      <c r="BH200" s="110">
        <v>145.42216900444748</v>
      </c>
      <c r="BI200" s="110">
        <v>145.42216900444748</v>
      </c>
      <c r="BJ200" s="160">
        <f t="shared" si="136"/>
        <v>0</v>
      </c>
      <c r="BK200" s="161">
        <f t="shared" si="137"/>
        <v>0</v>
      </c>
      <c r="BL200" s="161"/>
      <c r="BM200" s="110">
        <f t="shared" si="138"/>
        <v>1290.949943992083</v>
      </c>
      <c r="BN200" s="110">
        <f t="shared" si="139"/>
        <v>1336.9832109297924</v>
      </c>
      <c r="BO200" s="273">
        <f t="shared" si="140"/>
        <v>46.033266937709413</v>
      </c>
      <c r="BP200" s="161">
        <f t="shared" si="141"/>
        <v>3.5658444505879093E-2</v>
      </c>
    </row>
    <row r="201" spans="1:68">
      <c r="A201" s="84">
        <v>615</v>
      </c>
      <c r="B201" s="94">
        <v>17</v>
      </c>
      <c r="C201" s="94">
        <v>17</v>
      </c>
      <c r="D201" s="85" t="s">
        <v>215</v>
      </c>
      <c r="E201" s="87">
        <v>7479</v>
      </c>
      <c r="F201" s="110">
        <v>7304</v>
      </c>
      <c r="G201" s="160">
        <f t="shared" si="106"/>
        <v>-175</v>
      </c>
      <c r="H201" s="161">
        <f t="shared" si="107"/>
        <v>-2.3398850113651559E-2</v>
      </c>
      <c r="I201" s="161"/>
      <c r="J201" s="110">
        <v>11329016.780771915</v>
      </c>
      <c r="K201" s="110">
        <v>10846238.431806348</v>
      </c>
      <c r="L201" s="160">
        <f t="shared" si="108"/>
        <v>-482778.34896556661</v>
      </c>
      <c r="M201" s="161">
        <f t="shared" si="109"/>
        <v>-4.2614320228120624E-2</v>
      </c>
      <c r="N201" s="161"/>
      <c r="O201" s="110">
        <v>3974873.5910725119</v>
      </c>
      <c r="P201" s="296">
        <v>4126572.5123593463</v>
      </c>
      <c r="Q201" s="160">
        <f t="shared" si="110"/>
        <v>151698.9212868344</v>
      </c>
      <c r="R201" s="161">
        <f t="shared" si="111"/>
        <v>3.816446430587056E-2</v>
      </c>
      <c r="S201" s="161"/>
      <c r="T201" s="110">
        <v>1046909.394046371</v>
      </c>
      <c r="U201" s="110">
        <v>1123167.9732189814</v>
      </c>
      <c r="V201" s="160">
        <f t="shared" si="112"/>
        <v>76258.579172610422</v>
      </c>
      <c r="W201" s="161">
        <f t="shared" si="113"/>
        <v>7.2841622786348481E-2</v>
      </c>
      <c r="X201" s="162"/>
      <c r="Y201" s="86">
        <v>16350799.765890799</v>
      </c>
      <c r="Z201" s="86">
        <v>16095978.917384677</v>
      </c>
      <c r="AA201" s="160">
        <f t="shared" si="114"/>
        <v>-254820.84850612283</v>
      </c>
      <c r="AB201" s="161">
        <f t="shared" si="115"/>
        <v>-1.5584610670708685E-2</v>
      </c>
      <c r="AC201" s="161"/>
      <c r="AD201" s="209">
        <v>129934</v>
      </c>
      <c r="AE201" s="209">
        <v>129934</v>
      </c>
      <c r="AF201" s="297">
        <f t="shared" si="116"/>
        <v>0</v>
      </c>
      <c r="AG201" s="208">
        <f t="shared" si="117"/>
        <v>0</v>
      </c>
      <c r="AH201" s="161"/>
      <c r="AI201" s="296">
        <f t="shared" si="118"/>
        <v>16480733.765890799</v>
      </c>
      <c r="AJ201" s="296">
        <f t="shared" si="119"/>
        <v>16225912.917384677</v>
      </c>
      <c r="AK201" s="160">
        <f t="shared" si="120"/>
        <v>-254820.84850612283</v>
      </c>
      <c r="AL201" s="161">
        <f t="shared" si="121"/>
        <v>-1.5461741699481274E-2</v>
      </c>
      <c r="AN201" s="110">
        <f t="shared" si="122"/>
        <v>1514.776946219002</v>
      </c>
      <c r="AO201" s="110">
        <f t="shared" si="123"/>
        <v>1484.9724030402997</v>
      </c>
      <c r="AP201" s="160">
        <f t="shared" si="124"/>
        <v>-29.804543178702261</v>
      </c>
      <c r="AQ201" s="161">
        <f t="shared" si="125"/>
        <v>-1.9675862676083539E-2</v>
      </c>
      <c r="AR201" s="298"/>
      <c r="AS201" s="110">
        <v>531.47126501838636</v>
      </c>
      <c r="AT201" s="110">
        <f t="shared" si="126"/>
        <v>564.97433082685461</v>
      </c>
      <c r="AU201" s="110">
        <f t="shared" si="127"/>
        <v>33.50306580846825</v>
      </c>
      <c r="AV201" s="185">
        <f t="shared" si="128"/>
        <v>6.3038339066758778E-2</v>
      </c>
      <c r="AW201" s="298"/>
      <c r="AX201" s="110">
        <v>139.97986282208464</v>
      </c>
      <c r="AY201" s="110">
        <f t="shared" si="129"/>
        <v>153.77436654148158</v>
      </c>
      <c r="AZ201" s="160">
        <f t="shared" si="130"/>
        <v>13.794503719396943</v>
      </c>
      <c r="BA201" s="161">
        <f t="shared" si="131"/>
        <v>9.8546344033283204E-2</v>
      </c>
      <c r="BB201" s="298"/>
      <c r="BC201" s="110">
        <f t="shared" si="132"/>
        <v>2186.2280740594733</v>
      </c>
      <c r="BD201" s="110">
        <f t="shared" si="133"/>
        <v>2203.7211004086357</v>
      </c>
      <c r="BE201" s="160">
        <f t="shared" si="134"/>
        <v>17.493026349162392</v>
      </c>
      <c r="BF201" s="161">
        <f t="shared" si="135"/>
        <v>8.0014645117426654E-3</v>
      </c>
      <c r="BG201" s="299"/>
      <c r="BH201" s="110">
        <v>17.37317823238401</v>
      </c>
      <c r="BI201" s="110">
        <v>17.37317823238401</v>
      </c>
      <c r="BJ201" s="160">
        <f t="shared" si="136"/>
        <v>0</v>
      </c>
      <c r="BK201" s="161">
        <f t="shared" si="137"/>
        <v>0</v>
      </c>
      <c r="BL201" s="161"/>
      <c r="BM201" s="110">
        <f t="shared" si="138"/>
        <v>2203.6012522918572</v>
      </c>
      <c r="BN201" s="110">
        <f t="shared" si="139"/>
        <v>2221.5105308577049</v>
      </c>
      <c r="BO201" s="273">
        <f t="shared" si="140"/>
        <v>17.909278565847671</v>
      </c>
      <c r="BP201" s="161">
        <f t="shared" si="141"/>
        <v>8.1272773589237679E-3</v>
      </c>
    </row>
    <row r="202" spans="1:68">
      <c r="A202" s="84">
        <v>616</v>
      </c>
      <c r="B202" s="94">
        <v>1</v>
      </c>
      <c r="C202" s="95">
        <v>34</v>
      </c>
      <c r="D202" s="85" t="s">
        <v>216</v>
      </c>
      <c r="E202" s="87">
        <v>1781</v>
      </c>
      <c r="F202" s="110">
        <v>1743</v>
      </c>
      <c r="G202" s="160">
        <f t="shared" si="106"/>
        <v>-38</v>
      </c>
      <c r="H202" s="161">
        <f t="shared" si="107"/>
        <v>-2.1336327905670971E-2</v>
      </c>
      <c r="I202" s="161"/>
      <c r="J202" s="110">
        <v>93644.806304778962</v>
      </c>
      <c r="K202" s="110">
        <v>45621.232286860817</v>
      </c>
      <c r="L202" s="160">
        <f t="shared" si="108"/>
        <v>-48023.574017918145</v>
      </c>
      <c r="M202" s="161">
        <f t="shared" si="109"/>
        <v>-0.51282688184136238</v>
      </c>
      <c r="N202" s="161"/>
      <c r="O202" s="110">
        <v>815321.92242810759</v>
      </c>
      <c r="P202" s="296">
        <v>821368.89424720814</v>
      </c>
      <c r="Q202" s="160">
        <f t="shared" si="110"/>
        <v>6046.9718191005522</v>
      </c>
      <c r="R202" s="161">
        <f t="shared" si="111"/>
        <v>7.4166677636878509E-3</v>
      </c>
      <c r="S202" s="161"/>
      <c r="T202" s="110">
        <v>239804.86705117437</v>
      </c>
      <c r="U202" s="110">
        <v>253485.58839601971</v>
      </c>
      <c r="V202" s="160">
        <f t="shared" si="112"/>
        <v>13680.72134484534</v>
      </c>
      <c r="W202" s="161">
        <f t="shared" si="113"/>
        <v>5.7049389835469325E-2</v>
      </c>
      <c r="X202" s="162"/>
      <c r="Y202" s="86">
        <v>1148771.5957840609</v>
      </c>
      <c r="Z202" s="86">
        <v>1120475.7149300887</v>
      </c>
      <c r="AA202" s="160">
        <f t="shared" si="114"/>
        <v>-28295.880853972165</v>
      </c>
      <c r="AB202" s="161">
        <f t="shared" si="115"/>
        <v>-2.4631424521477333E-2</v>
      </c>
      <c r="AC202" s="161"/>
      <c r="AD202" s="209">
        <v>-466465</v>
      </c>
      <c r="AE202" s="209">
        <v>-466465</v>
      </c>
      <c r="AF202" s="297">
        <f t="shared" si="116"/>
        <v>0</v>
      </c>
      <c r="AG202" s="208">
        <f t="shared" si="117"/>
        <v>0</v>
      </c>
      <c r="AH202" s="161"/>
      <c r="AI202" s="296">
        <f t="shared" si="118"/>
        <v>682306.59578406089</v>
      </c>
      <c r="AJ202" s="296">
        <f t="shared" si="119"/>
        <v>654010.71493008872</v>
      </c>
      <c r="AK202" s="160">
        <f t="shared" si="120"/>
        <v>-28295.880853972165</v>
      </c>
      <c r="AL202" s="161">
        <f t="shared" si="121"/>
        <v>-4.1470917955082114E-2</v>
      </c>
      <c r="AN202" s="110">
        <f t="shared" si="122"/>
        <v>52.579902473205479</v>
      </c>
      <c r="AO202" s="110">
        <f t="shared" si="123"/>
        <v>26.173971478405516</v>
      </c>
      <c r="AP202" s="160">
        <f t="shared" si="124"/>
        <v>-26.405930994799963</v>
      </c>
      <c r="AQ202" s="161">
        <f t="shared" si="125"/>
        <v>-0.50220578115861525</v>
      </c>
      <c r="AR202" s="298"/>
      <c r="AS202" s="110">
        <v>457.7888390949509</v>
      </c>
      <c r="AT202" s="110">
        <f t="shared" si="126"/>
        <v>471.23860828870232</v>
      </c>
      <c r="AU202" s="110">
        <f t="shared" si="127"/>
        <v>13.449769193751422</v>
      </c>
      <c r="AV202" s="185">
        <f t="shared" si="128"/>
        <v>2.9379853865248513E-2</v>
      </c>
      <c r="AW202" s="298"/>
      <c r="AX202" s="110">
        <v>134.64619149420233</v>
      </c>
      <c r="AY202" s="110">
        <f t="shared" si="129"/>
        <v>145.43063017557068</v>
      </c>
      <c r="AZ202" s="160">
        <f t="shared" si="130"/>
        <v>10.784438681368357</v>
      </c>
      <c r="BA202" s="161">
        <f t="shared" si="131"/>
        <v>8.0094643314383832E-2</v>
      </c>
      <c r="BB202" s="298"/>
      <c r="BC202" s="110">
        <f t="shared" si="132"/>
        <v>645.01493306235875</v>
      </c>
      <c r="BD202" s="110">
        <f t="shared" si="133"/>
        <v>642.84320994267853</v>
      </c>
      <c r="BE202" s="160">
        <f t="shared" si="134"/>
        <v>-2.1717231196802231</v>
      </c>
      <c r="BF202" s="161">
        <f t="shared" si="135"/>
        <v>-3.3669346372640729E-3</v>
      </c>
      <c r="BG202" s="299"/>
      <c r="BH202" s="110">
        <v>-261.91184727681076</v>
      </c>
      <c r="BI202" s="110">
        <v>-261.91184727681076</v>
      </c>
      <c r="BJ202" s="160">
        <f t="shared" si="136"/>
        <v>0</v>
      </c>
      <c r="BK202" s="161">
        <f t="shared" si="137"/>
        <v>0</v>
      </c>
      <c r="BL202" s="161"/>
      <c r="BM202" s="110">
        <f t="shared" si="138"/>
        <v>383.10308578554793</v>
      </c>
      <c r="BN202" s="110">
        <f t="shared" si="139"/>
        <v>375.22129370630449</v>
      </c>
      <c r="BO202" s="273">
        <f t="shared" si="140"/>
        <v>-7.8817920792434393</v>
      </c>
      <c r="BP202" s="161">
        <f t="shared" si="141"/>
        <v>-2.0573554146873878E-2</v>
      </c>
    </row>
    <row r="203" spans="1:68">
      <c r="A203" s="84">
        <v>619</v>
      </c>
      <c r="B203" s="94">
        <v>6</v>
      </c>
      <c r="C203" s="94">
        <v>6</v>
      </c>
      <c r="D203" s="85" t="s">
        <v>217</v>
      </c>
      <c r="E203" s="87">
        <v>2650</v>
      </c>
      <c r="F203" s="110">
        <v>2607</v>
      </c>
      <c r="G203" s="160">
        <f t="shared" ref="G203:G266" si="142">F203-E203</f>
        <v>-43</v>
      </c>
      <c r="H203" s="161">
        <f t="shared" ref="H203:H266" si="143">G203/E203</f>
        <v>-1.6226415094339624E-2</v>
      </c>
      <c r="I203" s="161"/>
      <c r="J203" s="110">
        <v>1316294.1179122895</v>
      </c>
      <c r="K203" s="110">
        <v>1137019.7036707122</v>
      </c>
      <c r="L203" s="160">
        <f t="shared" ref="L203:L266" si="144">K203-J203</f>
        <v>-179274.41424157727</v>
      </c>
      <c r="M203" s="161">
        <f t="shared" ref="M203:M266" si="145">L203/J203</f>
        <v>-0.13619631950184186</v>
      </c>
      <c r="N203" s="161"/>
      <c r="O203" s="110">
        <v>1658156.5311216044</v>
      </c>
      <c r="P203" s="296">
        <v>1779905.4497952592</v>
      </c>
      <c r="Q203" s="160">
        <f t="shared" ref="Q203:Q266" si="146">P203-O203</f>
        <v>121748.91867365479</v>
      </c>
      <c r="R203" s="161">
        <f t="shared" ref="R203:R266" si="147">Q203/O203</f>
        <v>7.3424261454557493E-2</v>
      </c>
      <c r="S203" s="161"/>
      <c r="T203" s="110">
        <v>559829.42749997659</v>
      </c>
      <c r="U203" s="110">
        <v>593474.89605952764</v>
      </c>
      <c r="V203" s="160">
        <f t="shared" ref="V203:V266" si="148">U203-T203</f>
        <v>33645.468559551053</v>
      </c>
      <c r="W203" s="161">
        <f t="shared" ref="W203:W266" si="149">V203/T203</f>
        <v>6.0099499788357338E-2</v>
      </c>
      <c r="X203" s="162"/>
      <c r="Y203" s="86">
        <v>3534280.0765338703</v>
      </c>
      <c r="Z203" s="86">
        <v>3510400.0495254989</v>
      </c>
      <c r="AA203" s="160">
        <f t="shared" ref="AA203:AA266" si="150">Z203-Y203</f>
        <v>-23880.027008371428</v>
      </c>
      <c r="AB203" s="161">
        <f t="shared" ref="AB203:AB266" si="151">AA203/Y203</f>
        <v>-6.7566877811763527E-3</v>
      </c>
      <c r="AC203" s="161"/>
      <c r="AD203" s="209">
        <v>139388</v>
      </c>
      <c r="AE203" s="209">
        <v>139388</v>
      </c>
      <c r="AF203" s="297">
        <f t="shared" ref="AF203:AF266" si="152">AE203-AD203</f>
        <v>0</v>
      </c>
      <c r="AG203" s="208">
        <f t="shared" ref="AG203:AG266" si="153">AF203/AD203</f>
        <v>0</v>
      </c>
      <c r="AH203" s="161"/>
      <c r="AI203" s="296">
        <f t="shared" ref="AI203:AI266" si="154">SUM(Y203,AD203)</f>
        <v>3673668.0765338703</v>
      </c>
      <c r="AJ203" s="296">
        <f t="shared" ref="AJ203:AJ266" si="155">SUM(Z203,AE203)</f>
        <v>3649788.0495254989</v>
      </c>
      <c r="AK203" s="160">
        <f t="shared" ref="AK203:AK266" si="156">AJ203-AI203</f>
        <v>-23880.027008371428</v>
      </c>
      <c r="AL203" s="161">
        <f t="shared" ref="AL203:AL266" si="157">AK203/AI203</f>
        <v>-6.5003224327502083E-3</v>
      </c>
      <c r="AN203" s="110">
        <f t="shared" ref="AN203:AN266" si="158">J203/E203</f>
        <v>496.71476147633564</v>
      </c>
      <c r="AO203" s="110">
        <f t="shared" ref="AO203:AO266" si="159">K203/F203</f>
        <v>436.14104475286234</v>
      </c>
      <c r="AP203" s="160">
        <f t="shared" ref="AP203:AP266" si="160">AO203-AN203</f>
        <v>-60.573716723473296</v>
      </c>
      <c r="AQ203" s="161">
        <f t="shared" ref="AQ203:AQ266" si="161">AP203/AN203</f>
        <v>-0.12194869454540891</v>
      </c>
      <c r="AR203" s="298"/>
      <c r="AS203" s="110">
        <v>625.71944570626579</v>
      </c>
      <c r="AT203" s="110">
        <f t="shared" ref="AT203:AT266" si="162">P203/F203</f>
        <v>682.74087065410788</v>
      </c>
      <c r="AU203" s="110">
        <f t="shared" ref="AU203:AU266" si="163">AT203-AS203</f>
        <v>57.021424947842092</v>
      </c>
      <c r="AV203" s="185">
        <f t="shared" ref="AV203:AV266" si="164">AU203/AS203</f>
        <v>9.1129379691053919E-2</v>
      </c>
      <c r="AW203" s="298"/>
      <c r="AX203" s="110">
        <v>211.25638773584024</v>
      </c>
      <c r="AY203" s="110">
        <f t="shared" ref="AY203:AY266" si="165">U203/F203</f>
        <v>227.64668049847629</v>
      </c>
      <c r="AZ203" s="160">
        <f t="shared" ref="AZ203:AZ266" si="166">AY203-AX203</f>
        <v>16.390292762636051</v>
      </c>
      <c r="BA203" s="161">
        <f t="shared" ref="BA203:BA266" si="167">AZ203/AX203</f>
        <v>7.7584838680148427E-2</v>
      </c>
      <c r="BB203" s="298"/>
      <c r="BC203" s="110">
        <f t="shared" ref="BC203:BC266" si="168">Y203/E203</f>
        <v>1333.6905949184415</v>
      </c>
      <c r="BD203" s="110">
        <f t="shared" ref="BD203:BD266" si="169">Z203/F203</f>
        <v>1346.5285959054465</v>
      </c>
      <c r="BE203" s="160">
        <f t="shared" ref="BE203:BE266" si="170">BD203-BC203</f>
        <v>12.838000987004989</v>
      </c>
      <c r="BF203" s="161">
        <f t="shared" ref="BF203:BF266" si="171">BE203/BC203</f>
        <v>9.6259215112708095E-3</v>
      </c>
      <c r="BG203" s="299"/>
      <c r="BH203" s="110">
        <v>52.599245283018867</v>
      </c>
      <c r="BI203" s="110">
        <v>52.599245283018867</v>
      </c>
      <c r="BJ203" s="160">
        <f t="shared" ref="BJ203:BJ266" si="172">BI203-BH203</f>
        <v>0</v>
      </c>
      <c r="BK203" s="161">
        <f t="shared" ref="BK203:BK266" si="173">BJ203/BH203</f>
        <v>0</v>
      </c>
      <c r="BL203" s="161"/>
      <c r="BM203" s="110">
        <f t="shared" ref="BM203:BM266" si="174">AI203/E203</f>
        <v>1386.2898402014605</v>
      </c>
      <c r="BN203" s="110">
        <f t="shared" ref="BN203:BN266" si="175">AJ203/F203</f>
        <v>1399.995416005178</v>
      </c>
      <c r="BO203" s="273">
        <f t="shared" ref="BO203:BO266" si="176">BN203-BM203</f>
        <v>13.705575803717466</v>
      </c>
      <c r="BP203" s="161">
        <f t="shared" ref="BP203:BP266" si="177">BO203/BM203</f>
        <v>9.8865153637176795E-3</v>
      </c>
    </row>
    <row r="204" spans="1:68">
      <c r="A204" s="84">
        <v>620</v>
      </c>
      <c r="B204" s="94">
        <v>18</v>
      </c>
      <c r="C204" s="94">
        <v>18</v>
      </c>
      <c r="D204" s="85" t="s">
        <v>218</v>
      </c>
      <c r="E204" s="87">
        <v>2359</v>
      </c>
      <c r="F204" s="110">
        <v>2345</v>
      </c>
      <c r="G204" s="160">
        <f t="shared" si="142"/>
        <v>-14</v>
      </c>
      <c r="H204" s="161">
        <f t="shared" si="143"/>
        <v>-5.9347181008902079E-3</v>
      </c>
      <c r="I204" s="161"/>
      <c r="J204" s="110">
        <v>2990338.0911232857</v>
      </c>
      <c r="K204" s="110">
        <v>2835965.8883936889</v>
      </c>
      <c r="L204" s="160">
        <f t="shared" si="144"/>
        <v>-154372.20272959676</v>
      </c>
      <c r="M204" s="161">
        <f t="shared" si="145"/>
        <v>-5.1623661949077013E-2</v>
      </c>
      <c r="N204" s="161"/>
      <c r="O204" s="110">
        <v>962297.04346247751</v>
      </c>
      <c r="P204" s="296">
        <v>1041032.5868014764</v>
      </c>
      <c r="Q204" s="160">
        <f t="shared" si="146"/>
        <v>78735.543338998919</v>
      </c>
      <c r="R204" s="161">
        <f t="shared" si="147"/>
        <v>8.1820414885301507E-2</v>
      </c>
      <c r="S204" s="161"/>
      <c r="T204" s="110">
        <v>449168.83703626262</v>
      </c>
      <c r="U204" s="110">
        <v>478850.62487184501</v>
      </c>
      <c r="V204" s="160">
        <f t="shared" si="148"/>
        <v>29681.787835582392</v>
      </c>
      <c r="W204" s="161">
        <f t="shared" si="149"/>
        <v>6.6081583111221268E-2</v>
      </c>
      <c r="X204" s="162"/>
      <c r="Y204" s="86">
        <v>4401803.9716220256</v>
      </c>
      <c r="Z204" s="86">
        <v>4355849.1000670101</v>
      </c>
      <c r="AA204" s="160">
        <f t="shared" si="150"/>
        <v>-45954.871555015445</v>
      </c>
      <c r="AB204" s="161">
        <f t="shared" si="151"/>
        <v>-1.0440008653561527E-2</v>
      </c>
      <c r="AC204" s="161"/>
      <c r="AD204" s="209">
        <v>305419</v>
      </c>
      <c r="AE204" s="209">
        <v>305419</v>
      </c>
      <c r="AF204" s="297">
        <f t="shared" si="152"/>
        <v>0</v>
      </c>
      <c r="AG204" s="208">
        <f t="shared" si="153"/>
        <v>0</v>
      </c>
      <c r="AH204" s="161"/>
      <c r="AI204" s="296">
        <f t="shared" si="154"/>
        <v>4707222.9716220256</v>
      </c>
      <c r="AJ204" s="296">
        <f t="shared" si="155"/>
        <v>4661268.1000670101</v>
      </c>
      <c r="AK204" s="160">
        <f t="shared" si="156"/>
        <v>-45954.871555015445</v>
      </c>
      <c r="AL204" s="161">
        <f t="shared" si="157"/>
        <v>-9.7626290133395171E-3</v>
      </c>
      <c r="AN204" s="110">
        <f t="shared" si="158"/>
        <v>1267.6295426550596</v>
      </c>
      <c r="AO204" s="110">
        <f t="shared" si="159"/>
        <v>1209.3671165857947</v>
      </c>
      <c r="AP204" s="160">
        <f t="shared" si="160"/>
        <v>-58.262426069264848</v>
      </c>
      <c r="AQ204" s="161">
        <f t="shared" si="161"/>
        <v>-4.5961713662205882E-2</v>
      </c>
      <c r="AR204" s="298"/>
      <c r="AS204" s="110">
        <v>407.92583444784975</v>
      </c>
      <c r="AT204" s="110">
        <f t="shared" si="162"/>
        <v>443.93713722877459</v>
      </c>
      <c r="AU204" s="110">
        <f t="shared" si="163"/>
        <v>36.011302780924836</v>
      </c>
      <c r="AV204" s="185">
        <f t="shared" si="164"/>
        <v>8.8279044227900227E-2</v>
      </c>
      <c r="AW204" s="298"/>
      <c r="AX204" s="110">
        <v>190.40645910820797</v>
      </c>
      <c r="AY204" s="110">
        <f t="shared" si="165"/>
        <v>204.20069290910234</v>
      </c>
      <c r="AZ204" s="160">
        <f t="shared" si="166"/>
        <v>13.794233800894375</v>
      </c>
      <c r="BA204" s="161">
        <f t="shared" si="167"/>
        <v>7.2446249279049482E-2</v>
      </c>
      <c r="BB204" s="298"/>
      <c r="BC204" s="110">
        <f t="shared" si="168"/>
        <v>1865.9618362111173</v>
      </c>
      <c r="BD204" s="110">
        <f t="shared" si="169"/>
        <v>1857.5049467236718</v>
      </c>
      <c r="BE204" s="160">
        <f t="shared" si="170"/>
        <v>-8.4568894874455509</v>
      </c>
      <c r="BF204" s="161">
        <f t="shared" si="171"/>
        <v>-4.5321878097021959E-3</v>
      </c>
      <c r="BG204" s="299"/>
      <c r="BH204" s="110">
        <v>129.46969054684189</v>
      </c>
      <c r="BI204" s="110">
        <v>129.46969054684189</v>
      </c>
      <c r="BJ204" s="160">
        <f t="shared" si="172"/>
        <v>0</v>
      </c>
      <c r="BK204" s="161">
        <f t="shared" si="173"/>
        <v>0</v>
      </c>
      <c r="BL204" s="161"/>
      <c r="BM204" s="110">
        <f t="shared" si="174"/>
        <v>1995.4315267579591</v>
      </c>
      <c r="BN204" s="110">
        <f t="shared" si="175"/>
        <v>1987.7475906469126</v>
      </c>
      <c r="BO204" s="273">
        <f t="shared" si="176"/>
        <v>-7.6839361110464779</v>
      </c>
      <c r="BP204" s="161">
        <f t="shared" si="177"/>
        <v>-3.850764111926613E-3</v>
      </c>
    </row>
    <row r="205" spans="1:68">
      <c r="A205" s="84">
        <v>623</v>
      </c>
      <c r="B205" s="94">
        <v>10</v>
      </c>
      <c r="C205" s="94">
        <v>10</v>
      </c>
      <c r="D205" s="85" t="s">
        <v>219</v>
      </c>
      <c r="E205" s="87">
        <v>2108</v>
      </c>
      <c r="F205" s="110">
        <v>2101</v>
      </c>
      <c r="G205" s="160">
        <f t="shared" si="142"/>
        <v>-7</v>
      </c>
      <c r="H205" s="161">
        <f t="shared" si="143"/>
        <v>-3.3206831119544592E-3</v>
      </c>
      <c r="I205" s="161"/>
      <c r="J205" s="110">
        <v>1533102.7468283596</v>
      </c>
      <c r="K205" s="110">
        <v>1533641.7965022256</v>
      </c>
      <c r="L205" s="160">
        <f t="shared" si="144"/>
        <v>539.04967386601493</v>
      </c>
      <c r="M205" s="161">
        <f t="shared" si="145"/>
        <v>3.516070106724327E-4</v>
      </c>
      <c r="N205" s="161"/>
      <c r="O205" s="110">
        <v>-49426.714111726942</v>
      </c>
      <c r="P205" s="296">
        <v>-63256.978944591094</v>
      </c>
      <c r="Q205" s="160">
        <f t="shared" si="146"/>
        <v>-13830.264832864152</v>
      </c>
      <c r="R205" s="161">
        <f t="shared" si="147"/>
        <v>0.27981355996276502</v>
      </c>
      <c r="S205" s="161"/>
      <c r="T205" s="110">
        <v>403825.34301499452</v>
      </c>
      <c r="U205" s="110">
        <v>420623.91528960003</v>
      </c>
      <c r="V205" s="160">
        <f t="shared" si="148"/>
        <v>16798.572274605511</v>
      </c>
      <c r="W205" s="161">
        <f t="shared" si="149"/>
        <v>4.1598608322067986E-2</v>
      </c>
      <c r="X205" s="162"/>
      <c r="Y205" s="86">
        <v>1887501.375731627</v>
      </c>
      <c r="Z205" s="86">
        <v>1891008.7328472347</v>
      </c>
      <c r="AA205" s="160">
        <f t="shared" si="150"/>
        <v>3507.3571156077087</v>
      </c>
      <c r="AB205" s="161">
        <f t="shared" si="151"/>
        <v>1.8582010909783833E-3</v>
      </c>
      <c r="AC205" s="161"/>
      <c r="AD205" s="209">
        <v>-505943</v>
      </c>
      <c r="AE205" s="209">
        <v>-505943</v>
      </c>
      <c r="AF205" s="297">
        <f t="shared" si="152"/>
        <v>0</v>
      </c>
      <c r="AG205" s="208">
        <f t="shared" si="153"/>
        <v>0</v>
      </c>
      <c r="AH205" s="161"/>
      <c r="AI205" s="296">
        <f t="shared" si="154"/>
        <v>1381558.375731627</v>
      </c>
      <c r="AJ205" s="296">
        <f t="shared" si="155"/>
        <v>1385065.7328472347</v>
      </c>
      <c r="AK205" s="160">
        <f t="shared" si="156"/>
        <v>3507.3571156077087</v>
      </c>
      <c r="AL205" s="161">
        <f t="shared" si="157"/>
        <v>2.5386962847301548E-3</v>
      </c>
      <c r="AN205" s="110">
        <f t="shared" si="158"/>
        <v>727.27834289770374</v>
      </c>
      <c r="AO205" s="110">
        <f t="shared" si="159"/>
        <v>729.95801832566667</v>
      </c>
      <c r="AP205" s="160">
        <f t="shared" si="160"/>
        <v>2.679675427962934</v>
      </c>
      <c r="AQ205" s="161">
        <f t="shared" si="161"/>
        <v>3.6845252634449023E-3</v>
      </c>
      <c r="AR205" s="298"/>
      <c r="AS205" s="110">
        <v>-23.447207832887543</v>
      </c>
      <c r="AT205" s="110">
        <f t="shared" si="162"/>
        <v>-30.108033767059066</v>
      </c>
      <c r="AU205" s="110">
        <f t="shared" si="163"/>
        <v>-6.6608259341715232</v>
      </c>
      <c r="AV205" s="185">
        <f t="shared" si="164"/>
        <v>0.28407757467944261</v>
      </c>
      <c r="AW205" s="298"/>
      <c r="AX205" s="110">
        <v>191.56799953272986</v>
      </c>
      <c r="AY205" s="110">
        <f t="shared" si="165"/>
        <v>200.20176834345551</v>
      </c>
      <c r="AZ205" s="160">
        <f t="shared" si="166"/>
        <v>8.6337688107256554</v>
      </c>
      <c r="BA205" s="161">
        <f t="shared" si="167"/>
        <v>4.5068951138942992E-2</v>
      </c>
      <c r="BB205" s="298"/>
      <c r="BC205" s="110">
        <f t="shared" si="168"/>
        <v>895.39913459754598</v>
      </c>
      <c r="BD205" s="110">
        <f t="shared" si="169"/>
        <v>900.05175290206319</v>
      </c>
      <c r="BE205" s="160">
        <f t="shared" si="170"/>
        <v>4.6526183045172047</v>
      </c>
      <c r="BF205" s="161">
        <f t="shared" si="171"/>
        <v>5.1961389337375355E-3</v>
      </c>
      <c r="BG205" s="299"/>
      <c r="BH205" s="110">
        <v>-240.01091081593927</v>
      </c>
      <c r="BI205" s="110">
        <v>-240.01091081593927</v>
      </c>
      <c r="BJ205" s="160">
        <f t="shared" si="172"/>
        <v>0</v>
      </c>
      <c r="BK205" s="161">
        <f t="shared" si="173"/>
        <v>0</v>
      </c>
      <c r="BL205" s="161"/>
      <c r="BM205" s="110">
        <f t="shared" si="174"/>
        <v>655.38822378160671</v>
      </c>
      <c r="BN205" s="110">
        <f t="shared" si="175"/>
        <v>659.24118650510934</v>
      </c>
      <c r="BO205" s="273">
        <f t="shared" si="176"/>
        <v>3.8529627235026283</v>
      </c>
      <c r="BP205" s="161">
        <f t="shared" si="177"/>
        <v>5.8789013651648105E-3</v>
      </c>
    </row>
    <row r="206" spans="1:68">
      <c r="A206" s="84">
        <v>624</v>
      </c>
      <c r="B206" s="94">
        <v>8</v>
      </c>
      <c r="C206" s="94">
        <v>8</v>
      </c>
      <c r="D206" s="85" t="s">
        <v>220</v>
      </c>
      <c r="E206" s="87">
        <v>5065</v>
      </c>
      <c r="F206" s="110">
        <v>5001</v>
      </c>
      <c r="G206" s="160">
        <f t="shared" si="142"/>
        <v>-64</v>
      </c>
      <c r="H206" s="161">
        <f t="shared" si="143"/>
        <v>-1.2635735439289239E-2</v>
      </c>
      <c r="I206" s="161"/>
      <c r="J206" s="110">
        <v>3649713.4189072307</v>
      </c>
      <c r="K206" s="110">
        <v>3521025.1775912452</v>
      </c>
      <c r="L206" s="160">
        <f t="shared" si="144"/>
        <v>-128688.24131598556</v>
      </c>
      <c r="M206" s="161">
        <f t="shared" si="145"/>
        <v>-3.5259820853144247E-2</v>
      </c>
      <c r="N206" s="161"/>
      <c r="O206" s="110">
        <v>914761.63957461121</v>
      </c>
      <c r="P206" s="296">
        <v>673442.48297428805</v>
      </c>
      <c r="Q206" s="160">
        <f t="shared" si="146"/>
        <v>-241319.15660032316</v>
      </c>
      <c r="R206" s="161">
        <f t="shared" si="147"/>
        <v>-0.26380550534731984</v>
      </c>
      <c r="S206" s="161"/>
      <c r="T206" s="110">
        <v>384569.39026934351</v>
      </c>
      <c r="U206" s="110">
        <v>411496.36649417522</v>
      </c>
      <c r="V206" s="160">
        <f t="shared" si="148"/>
        <v>26926.976224831713</v>
      </c>
      <c r="W206" s="161">
        <f t="shared" si="149"/>
        <v>7.0018511369229569E-2</v>
      </c>
      <c r="X206" s="162"/>
      <c r="Y206" s="86">
        <v>4949044.4487511851</v>
      </c>
      <c r="Z206" s="86">
        <v>4605964.0270597078</v>
      </c>
      <c r="AA206" s="160">
        <f t="shared" si="150"/>
        <v>-343080.4216914773</v>
      </c>
      <c r="AB206" s="161">
        <f t="shared" si="151"/>
        <v>-6.9322558171415971E-2</v>
      </c>
      <c r="AC206" s="161"/>
      <c r="AD206" s="209">
        <v>-797862</v>
      </c>
      <c r="AE206" s="209">
        <v>-797862</v>
      </c>
      <c r="AF206" s="297">
        <f t="shared" si="152"/>
        <v>0</v>
      </c>
      <c r="AG206" s="208">
        <f t="shared" si="153"/>
        <v>0</v>
      </c>
      <c r="AH206" s="161"/>
      <c r="AI206" s="296">
        <f t="shared" si="154"/>
        <v>4151182.4487511851</v>
      </c>
      <c r="AJ206" s="296">
        <f t="shared" si="155"/>
        <v>3808102.0270597078</v>
      </c>
      <c r="AK206" s="160">
        <f t="shared" si="156"/>
        <v>-343080.4216914773</v>
      </c>
      <c r="AL206" s="161">
        <f t="shared" si="157"/>
        <v>-8.2646432896411812E-2</v>
      </c>
      <c r="AN206" s="110">
        <f t="shared" si="158"/>
        <v>720.57520610211861</v>
      </c>
      <c r="AO206" s="110">
        <f t="shared" si="159"/>
        <v>704.06422267371431</v>
      </c>
      <c r="AP206" s="160">
        <f t="shared" si="160"/>
        <v>-16.510983428404302</v>
      </c>
      <c r="AQ206" s="161">
        <f t="shared" si="161"/>
        <v>-2.2913615801074892E-2</v>
      </c>
      <c r="AR206" s="298"/>
      <c r="AS206" s="110">
        <v>180.60446980742572</v>
      </c>
      <c r="AT206" s="110">
        <f t="shared" si="162"/>
        <v>134.66156428200122</v>
      </c>
      <c r="AU206" s="110">
        <f t="shared" si="163"/>
        <v>-45.942905525424493</v>
      </c>
      <c r="AV206" s="185">
        <f t="shared" si="164"/>
        <v>-0.25438410009681561</v>
      </c>
      <c r="AW206" s="298"/>
      <c r="AX206" s="110">
        <v>75.926829273315604</v>
      </c>
      <c r="AY206" s="110">
        <f t="shared" si="165"/>
        <v>82.282816735487941</v>
      </c>
      <c r="AZ206" s="160">
        <f t="shared" si="166"/>
        <v>6.3559874621723367</v>
      </c>
      <c r="BA206" s="161">
        <f t="shared" si="167"/>
        <v>8.3712009615106386E-2</v>
      </c>
      <c r="BB206" s="298"/>
      <c r="BC206" s="110">
        <f t="shared" si="168"/>
        <v>977.10650518285979</v>
      </c>
      <c r="BD206" s="110">
        <f t="shared" si="169"/>
        <v>921.00860369120335</v>
      </c>
      <c r="BE206" s="160">
        <f t="shared" si="170"/>
        <v>-56.097901491656444</v>
      </c>
      <c r="BF206" s="161">
        <f t="shared" si="171"/>
        <v>-5.7412268973849524E-2</v>
      </c>
      <c r="BG206" s="299"/>
      <c r="BH206" s="110">
        <v>-157.52458045409674</v>
      </c>
      <c r="BI206" s="110">
        <v>-157.52458045409674</v>
      </c>
      <c r="BJ206" s="160">
        <f t="shared" si="172"/>
        <v>0</v>
      </c>
      <c r="BK206" s="161">
        <f t="shared" si="173"/>
        <v>0</v>
      </c>
      <c r="BL206" s="161"/>
      <c r="BM206" s="110">
        <f t="shared" si="174"/>
        <v>819.58192472876306</v>
      </c>
      <c r="BN206" s="110">
        <f t="shared" si="175"/>
        <v>761.46811178958365</v>
      </c>
      <c r="BO206" s="273">
        <f t="shared" si="176"/>
        <v>-58.113812939179411</v>
      </c>
      <c r="BP206" s="161">
        <f t="shared" si="177"/>
        <v>-7.090665519302651E-2</v>
      </c>
    </row>
    <row r="207" spans="1:68">
      <c r="A207" s="84">
        <v>625</v>
      </c>
      <c r="B207" s="94">
        <v>17</v>
      </c>
      <c r="C207" s="94">
        <v>17</v>
      </c>
      <c r="D207" s="85" t="s">
        <v>221</v>
      </c>
      <c r="E207" s="87">
        <v>2980</v>
      </c>
      <c r="F207" s="110">
        <v>2976</v>
      </c>
      <c r="G207" s="160">
        <f t="shared" si="142"/>
        <v>-4</v>
      </c>
      <c r="H207" s="161">
        <f t="shared" si="143"/>
        <v>-1.3422818791946308E-3</v>
      </c>
      <c r="I207" s="161"/>
      <c r="J207" s="110">
        <v>3250694.5942485537</v>
      </c>
      <c r="K207" s="110">
        <v>3146825.4936561808</v>
      </c>
      <c r="L207" s="160">
        <f t="shared" si="144"/>
        <v>-103869.10059237294</v>
      </c>
      <c r="M207" s="161">
        <f t="shared" si="145"/>
        <v>-3.1952894244863327E-2</v>
      </c>
      <c r="N207" s="161"/>
      <c r="O207" s="110">
        <v>629014.57954646857</v>
      </c>
      <c r="P207" s="296">
        <v>680594.13591353467</v>
      </c>
      <c r="Q207" s="160">
        <f t="shared" si="146"/>
        <v>51579.556367066107</v>
      </c>
      <c r="R207" s="161">
        <f t="shared" si="147"/>
        <v>8.200057366596486E-2</v>
      </c>
      <c r="S207" s="161"/>
      <c r="T207" s="110">
        <v>390644.18436906219</v>
      </c>
      <c r="U207" s="110">
        <v>417834.78165576805</v>
      </c>
      <c r="V207" s="160">
        <f t="shared" si="148"/>
        <v>27190.597286705859</v>
      </c>
      <c r="W207" s="161">
        <f t="shared" si="149"/>
        <v>6.9604510638298575E-2</v>
      </c>
      <c r="X207" s="162"/>
      <c r="Y207" s="86">
        <v>4270353.3581640851</v>
      </c>
      <c r="Z207" s="86">
        <v>4245254.4112254838</v>
      </c>
      <c r="AA207" s="160">
        <f t="shared" si="150"/>
        <v>-25098.946938601322</v>
      </c>
      <c r="AB207" s="161">
        <f t="shared" si="151"/>
        <v>-5.8774871382989927E-3</v>
      </c>
      <c r="AC207" s="161"/>
      <c r="AD207" s="209">
        <v>364919</v>
      </c>
      <c r="AE207" s="209">
        <v>364919</v>
      </c>
      <c r="AF207" s="297">
        <f t="shared" si="152"/>
        <v>0</v>
      </c>
      <c r="AG207" s="208">
        <f t="shared" si="153"/>
        <v>0</v>
      </c>
      <c r="AH207" s="161"/>
      <c r="AI207" s="296">
        <f t="shared" si="154"/>
        <v>4635272.3581640851</v>
      </c>
      <c r="AJ207" s="296">
        <f t="shared" si="155"/>
        <v>4610173.4112254838</v>
      </c>
      <c r="AK207" s="160">
        <f t="shared" si="156"/>
        <v>-25098.946938601322</v>
      </c>
      <c r="AL207" s="161">
        <f t="shared" si="157"/>
        <v>-5.4147728545863453E-3</v>
      </c>
      <c r="AN207" s="110">
        <f t="shared" si="158"/>
        <v>1090.8371121639443</v>
      </c>
      <c r="AO207" s="110">
        <f t="shared" si="159"/>
        <v>1057.4010395350069</v>
      </c>
      <c r="AP207" s="160">
        <f t="shared" si="160"/>
        <v>-33.436072628937382</v>
      </c>
      <c r="AQ207" s="161">
        <f t="shared" si="161"/>
        <v>-3.0651755661859258E-2</v>
      </c>
      <c r="AR207" s="298"/>
      <c r="AS207" s="110">
        <v>211.0787179686136</v>
      </c>
      <c r="AT207" s="110">
        <f t="shared" si="162"/>
        <v>228.69426609997805</v>
      </c>
      <c r="AU207" s="110">
        <f t="shared" si="163"/>
        <v>17.615548131364449</v>
      </c>
      <c r="AV207" s="185">
        <f t="shared" si="164"/>
        <v>8.3454875512290139E-2</v>
      </c>
      <c r="AW207" s="298"/>
      <c r="AX207" s="110">
        <v>131.08865247283967</v>
      </c>
      <c r="AY207" s="110">
        <f t="shared" si="165"/>
        <v>140.40147233056723</v>
      </c>
      <c r="AZ207" s="160">
        <f t="shared" si="166"/>
        <v>9.3128198577275612</v>
      </c>
      <c r="BA207" s="161">
        <f t="shared" si="167"/>
        <v>7.1042151109586615E-2</v>
      </c>
      <c r="BB207" s="298"/>
      <c r="BC207" s="110">
        <f t="shared" si="168"/>
        <v>1433.0044826053977</v>
      </c>
      <c r="BD207" s="110">
        <f t="shared" si="169"/>
        <v>1426.4967779655524</v>
      </c>
      <c r="BE207" s="160">
        <f t="shared" si="170"/>
        <v>-6.5077046398453149</v>
      </c>
      <c r="BF207" s="161">
        <f t="shared" si="171"/>
        <v>-4.5413009650977646E-3</v>
      </c>
      <c r="BG207" s="299"/>
      <c r="BH207" s="110">
        <v>122.45604026845638</v>
      </c>
      <c r="BI207" s="110">
        <v>122.45604026845638</v>
      </c>
      <c r="BJ207" s="160">
        <f t="shared" si="172"/>
        <v>0</v>
      </c>
      <c r="BK207" s="161">
        <f t="shared" si="173"/>
        <v>0</v>
      </c>
      <c r="BL207" s="161"/>
      <c r="BM207" s="110">
        <f t="shared" si="174"/>
        <v>1555.460522873854</v>
      </c>
      <c r="BN207" s="110">
        <f t="shared" si="175"/>
        <v>1549.1174096859825</v>
      </c>
      <c r="BO207" s="273">
        <f t="shared" si="176"/>
        <v>-6.343113187871495</v>
      </c>
      <c r="BP207" s="161">
        <f t="shared" si="177"/>
        <v>-4.0779647535843727E-3</v>
      </c>
    </row>
    <row r="208" spans="1:68">
      <c r="A208" s="84">
        <v>626</v>
      </c>
      <c r="B208" s="94">
        <v>17</v>
      </c>
      <c r="C208" s="94">
        <v>17</v>
      </c>
      <c r="D208" s="85" t="s">
        <v>222</v>
      </c>
      <c r="E208" s="87">
        <v>4756</v>
      </c>
      <c r="F208" s="110">
        <v>4702</v>
      </c>
      <c r="G208" s="160">
        <f t="shared" si="142"/>
        <v>-54</v>
      </c>
      <c r="H208" s="161">
        <f t="shared" si="143"/>
        <v>-1.1354079058031959E-2</v>
      </c>
      <c r="I208" s="161"/>
      <c r="J208" s="110">
        <v>1149090.8850194225</v>
      </c>
      <c r="K208" s="110">
        <v>1231283.0571269931</v>
      </c>
      <c r="L208" s="160">
        <f t="shared" si="144"/>
        <v>82192.172107570572</v>
      </c>
      <c r="M208" s="161">
        <f t="shared" si="145"/>
        <v>7.152799937681284E-2</v>
      </c>
      <c r="N208" s="161"/>
      <c r="O208" s="110">
        <v>2275942.0181209282</v>
      </c>
      <c r="P208" s="296">
        <v>2542850.0498661795</v>
      </c>
      <c r="Q208" s="160">
        <f t="shared" si="146"/>
        <v>266908.03174525127</v>
      </c>
      <c r="R208" s="161">
        <f t="shared" si="147"/>
        <v>0.11727365179786824</v>
      </c>
      <c r="S208" s="161"/>
      <c r="T208" s="110">
        <v>671988.36361297383</v>
      </c>
      <c r="U208" s="110">
        <v>720964.07489040087</v>
      </c>
      <c r="V208" s="160">
        <f t="shared" si="148"/>
        <v>48975.711277427035</v>
      </c>
      <c r="W208" s="161">
        <f t="shared" si="149"/>
        <v>7.2881784759050078E-2</v>
      </c>
      <c r="X208" s="162"/>
      <c r="Y208" s="86">
        <v>4097021.2667533248</v>
      </c>
      <c r="Z208" s="86">
        <v>4495097.1818835735</v>
      </c>
      <c r="AA208" s="160">
        <f t="shared" si="150"/>
        <v>398075.91513024876</v>
      </c>
      <c r="AB208" s="161">
        <f t="shared" si="151"/>
        <v>9.7162276984152224E-2</v>
      </c>
      <c r="AC208" s="161"/>
      <c r="AD208" s="209">
        <v>-74072</v>
      </c>
      <c r="AE208" s="209">
        <v>-74072</v>
      </c>
      <c r="AF208" s="297">
        <f t="shared" si="152"/>
        <v>0</v>
      </c>
      <c r="AG208" s="208">
        <f t="shared" si="153"/>
        <v>0</v>
      </c>
      <c r="AH208" s="161"/>
      <c r="AI208" s="296">
        <f t="shared" si="154"/>
        <v>4022949.2667533248</v>
      </c>
      <c r="AJ208" s="296">
        <f t="shared" si="155"/>
        <v>4421025.1818835735</v>
      </c>
      <c r="AK208" s="160">
        <f t="shared" si="156"/>
        <v>398075.91513024876</v>
      </c>
      <c r="AL208" s="161">
        <f t="shared" si="157"/>
        <v>9.8951264044030901E-2</v>
      </c>
      <c r="AN208" s="110">
        <f t="shared" si="158"/>
        <v>241.6086806180451</v>
      </c>
      <c r="AO208" s="110">
        <f t="shared" si="159"/>
        <v>261.86368718141068</v>
      </c>
      <c r="AP208" s="160">
        <f t="shared" si="160"/>
        <v>20.255006563365583</v>
      </c>
      <c r="AQ208" s="161">
        <f t="shared" si="161"/>
        <v>8.3833935567018666E-2</v>
      </c>
      <c r="AR208" s="298"/>
      <c r="AS208" s="110">
        <v>478.54121491188567</v>
      </c>
      <c r="AT208" s="110">
        <f t="shared" si="162"/>
        <v>540.8017970791534</v>
      </c>
      <c r="AU208" s="110">
        <f t="shared" si="163"/>
        <v>62.260582167267728</v>
      </c>
      <c r="AV208" s="185">
        <f t="shared" si="164"/>
        <v>0.13010495277555525</v>
      </c>
      <c r="AW208" s="298"/>
      <c r="AX208" s="110">
        <v>141.29275938035616</v>
      </c>
      <c r="AY208" s="110">
        <f t="shared" si="165"/>
        <v>153.33136428974922</v>
      </c>
      <c r="AZ208" s="160">
        <f t="shared" si="166"/>
        <v>12.038604909393058</v>
      </c>
      <c r="BA208" s="161">
        <f t="shared" si="167"/>
        <v>8.5203268463215937E-2</v>
      </c>
      <c r="BB208" s="298"/>
      <c r="BC208" s="110">
        <f t="shared" si="168"/>
        <v>861.44265491028693</v>
      </c>
      <c r="BD208" s="110">
        <f t="shared" si="169"/>
        <v>955.99684855031342</v>
      </c>
      <c r="BE208" s="160">
        <f t="shared" si="170"/>
        <v>94.554193640026483</v>
      </c>
      <c r="BF208" s="161">
        <f t="shared" si="171"/>
        <v>0.10976260938677761</v>
      </c>
      <c r="BG208" s="299"/>
      <c r="BH208" s="110">
        <v>-15.574432296047098</v>
      </c>
      <c r="BI208" s="110">
        <v>-15.574432296047098</v>
      </c>
      <c r="BJ208" s="160">
        <f t="shared" si="172"/>
        <v>0</v>
      </c>
      <c r="BK208" s="161">
        <f t="shared" si="173"/>
        <v>0</v>
      </c>
      <c r="BL208" s="161"/>
      <c r="BM208" s="110">
        <f t="shared" si="174"/>
        <v>845.86822261423981</v>
      </c>
      <c r="BN208" s="110">
        <f t="shared" si="175"/>
        <v>940.24355208072598</v>
      </c>
      <c r="BO208" s="273">
        <f t="shared" si="176"/>
        <v>94.375329466486164</v>
      </c>
      <c r="BP208" s="161">
        <f t="shared" si="177"/>
        <v>0.11157214202326909</v>
      </c>
    </row>
    <row r="209" spans="1:68">
      <c r="A209" s="84">
        <v>630</v>
      </c>
      <c r="B209" s="94">
        <v>17</v>
      </c>
      <c r="C209" s="94">
        <v>17</v>
      </c>
      <c r="D209" s="85" t="s">
        <v>223</v>
      </c>
      <c r="E209" s="87">
        <v>1646</v>
      </c>
      <c r="F209" s="110">
        <v>1641</v>
      </c>
      <c r="G209" s="160">
        <f t="shared" si="142"/>
        <v>-5</v>
      </c>
      <c r="H209" s="161">
        <f t="shared" si="143"/>
        <v>-3.0376670716889429E-3</v>
      </c>
      <c r="I209" s="161"/>
      <c r="J209" s="110">
        <v>2175227.0345549509</v>
      </c>
      <c r="K209" s="110">
        <v>2271026.2797536184</v>
      </c>
      <c r="L209" s="160">
        <f t="shared" si="144"/>
        <v>95799.245198667515</v>
      </c>
      <c r="M209" s="161">
        <f t="shared" si="145"/>
        <v>4.4041032810291425E-2</v>
      </c>
      <c r="N209" s="161"/>
      <c r="O209" s="110">
        <v>786986.46574487735</v>
      </c>
      <c r="P209" s="296">
        <v>802326.92055416747</v>
      </c>
      <c r="Q209" s="160">
        <f t="shared" si="146"/>
        <v>15340.454809290124</v>
      </c>
      <c r="R209" s="161">
        <f t="shared" si="147"/>
        <v>1.9492653910852822E-2</v>
      </c>
      <c r="S209" s="161"/>
      <c r="T209" s="110">
        <v>211001.95813895692</v>
      </c>
      <c r="U209" s="110">
        <v>224389.1724064817</v>
      </c>
      <c r="V209" s="160">
        <f t="shared" si="148"/>
        <v>13387.214267524774</v>
      </c>
      <c r="W209" s="161">
        <f t="shared" si="149"/>
        <v>6.3445924320325614E-2</v>
      </c>
      <c r="X209" s="162"/>
      <c r="Y209" s="86">
        <v>3173215.4584387857</v>
      </c>
      <c r="Z209" s="86">
        <v>3297742.3727142676</v>
      </c>
      <c r="AA209" s="160">
        <f t="shared" si="150"/>
        <v>124526.91427548183</v>
      </c>
      <c r="AB209" s="161">
        <f t="shared" si="151"/>
        <v>3.9243132370453272E-2</v>
      </c>
      <c r="AC209" s="161"/>
      <c r="AD209" s="209">
        <v>-102723</v>
      </c>
      <c r="AE209" s="209">
        <v>-102723</v>
      </c>
      <c r="AF209" s="297">
        <f t="shared" si="152"/>
        <v>0</v>
      </c>
      <c r="AG209" s="208">
        <f t="shared" si="153"/>
        <v>0</v>
      </c>
      <c r="AH209" s="161"/>
      <c r="AI209" s="296">
        <f t="shared" si="154"/>
        <v>3070492.4584387857</v>
      </c>
      <c r="AJ209" s="296">
        <f t="shared" si="155"/>
        <v>3195019.3727142676</v>
      </c>
      <c r="AK209" s="160">
        <f t="shared" si="156"/>
        <v>124526.91427548183</v>
      </c>
      <c r="AL209" s="161">
        <f t="shared" si="157"/>
        <v>4.055600720765113E-2</v>
      </c>
      <c r="AN209" s="110">
        <f t="shared" si="158"/>
        <v>1321.5231072630322</v>
      </c>
      <c r="AO209" s="110">
        <f t="shared" si="159"/>
        <v>1383.9282631039723</v>
      </c>
      <c r="AP209" s="160">
        <f t="shared" si="160"/>
        <v>62.405155840940097</v>
      </c>
      <c r="AQ209" s="161">
        <f t="shared" si="161"/>
        <v>4.7222145037013837E-2</v>
      </c>
      <c r="AR209" s="298"/>
      <c r="AS209" s="110">
        <v>478.12057457161444</v>
      </c>
      <c r="AT209" s="110">
        <f t="shared" si="162"/>
        <v>488.92560667530012</v>
      </c>
      <c r="AU209" s="110">
        <f t="shared" si="163"/>
        <v>10.805032103685676</v>
      </c>
      <c r="AV209" s="185">
        <f t="shared" si="164"/>
        <v>2.2598969126912699E-2</v>
      </c>
      <c r="AW209" s="298"/>
      <c r="AX209" s="110">
        <v>128.19074006011962</v>
      </c>
      <c r="AY209" s="110">
        <f t="shared" si="165"/>
        <v>136.73928848658238</v>
      </c>
      <c r="AZ209" s="160">
        <f t="shared" si="166"/>
        <v>8.5485484264627587</v>
      </c>
      <c r="BA209" s="161">
        <f t="shared" si="167"/>
        <v>6.6686161749699019E-2</v>
      </c>
      <c r="BB209" s="298"/>
      <c r="BC209" s="110">
        <f t="shared" si="168"/>
        <v>1927.8344218947666</v>
      </c>
      <c r="BD209" s="110">
        <f t="shared" si="169"/>
        <v>2009.5931582658548</v>
      </c>
      <c r="BE209" s="160">
        <f t="shared" si="170"/>
        <v>81.758736371088162</v>
      </c>
      <c r="BF209" s="161">
        <f t="shared" si="171"/>
        <v>4.2409625765853803E-2</v>
      </c>
      <c r="BG209" s="299"/>
      <c r="BH209" s="110">
        <v>-62.407654921020658</v>
      </c>
      <c r="BI209" s="110">
        <v>-62.407654921020658</v>
      </c>
      <c r="BJ209" s="160">
        <f t="shared" si="172"/>
        <v>0</v>
      </c>
      <c r="BK209" s="161">
        <f t="shared" si="173"/>
        <v>0</v>
      </c>
      <c r="BL209" s="161"/>
      <c r="BM209" s="110">
        <f t="shared" si="174"/>
        <v>1865.426766973746</v>
      </c>
      <c r="BN209" s="110">
        <f t="shared" si="175"/>
        <v>1946.9953520501326</v>
      </c>
      <c r="BO209" s="273">
        <f t="shared" si="176"/>
        <v>81.568585076386626</v>
      </c>
      <c r="BP209" s="161">
        <f t="shared" si="177"/>
        <v>4.3726500831074773E-2</v>
      </c>
    </row>
    <row r="210" spans="1:68">
      <c r="A210" s="84">
        <v>631</v>
      </c>
      <c r="B210" s="94">
        <v>2</v>
      </c>
      <c r="C210" s="94">
        <v>2</v>
      </c>
      <c r="D210" s="85" t="s">
        <v>224</v>
      </c>
      <c r="E210" s="87">
        <v>1930</v>
      </c>
      <c r="F210" s="110">
        <v>1919</v>
      </c>
      <c r="G210" s="160">
        <f t="shared" si="142"/>
        <v>-11</v>
      </c>
      <c r="H210" s="161">
        <f t="shared" si="143"/>
        <v>-5.699481865284974E-3</v>
      </c>
      <c r="I210" s="161"/>
      <c r="J210" s="110">
        <v>883210.2310811996</v>
      </c>
      <c r="K210" s="110">
        <v>812673.52149101486</v>
      </c>
      <c r="L210" s="160">
        <f t="shared" si="144"/>
        <v>-70536.709590184735</v>
      </c>
      <c r="M210" s="161">
        <f t="shared" si="145"/>
        <v>-7.9864008712666065E-2</v>
      </c>
      <c r="N210" s="161"/>
      <c r="O210" s="110">
        <v>671163.83056722127</v>
      </c>
      <c r="P210" s="296">
        <v>650848.07408065989</v>
      </c>
      <c r="Q210" s="160">
        <f t="shared" si="146"/>
        <v>-20315.756486561382</v>
      </c>
      <c r="R210" s="161">
        <f t="shared" si="147"/>
        <v>-3.026944474852274E-2</v>
      </c>
      <c r="S210" s="161"/>
      <c r="T210" s="110">
        <v>172684.47242954324</v>
      </c>
      <c r="U210" s="110">
        <v>187683.88992155521</v>
      </c>
      <c r="V210" s="160">
        <f t="shared" si="148"/>
        <v>14999.417492011969</v>
      </c>
      <c r="W210" s="161">
        <f t="shared" si="149"/>
        <v>8.6860256055343144E-2</v>
      </c>
      <c r="X210" s="162"/>
      <c r="Y210" s="86">
        <v>1727058.5340779643</v>
      </c>
      <c r="Z210" s="86">
        <v>1651205.4854932302</v>
      </c>
      <c r="AA210" s="160">
        <f t="shared" si="150"/>
        <v>-75853.04858473409</v>
      </c>
      <c r="AB210" s="161">
        <f t="shared" si="151"/>
        <v>-4.3920369279915716E-2</v>
      </c>
      <c r="AC210" s="161"/>
      <c r="AD210" s="209">
        <v>-477151</v>
      </c>
      <c r="AE210" s="209">
        <v>-477151</v>
      </c>
      <c r="AF210" s="297">
        <f t="shared" si="152"/>
        <v>0</v>
      </c>
      <c r="AG210" s="208">
        <f t="shared" si="153"/>
        <v>0</v>
      </c>
      <c r="AH210" s="161"/>
      <c r="AI210" s="296">
        <f t="shared" si="154"/>
        <v>1249907.5340779643</v>
      </c>
      <c r="AJ210" s="296">
        <f t="shared" si="155"/>
        <v>1174054.4854932302</v>
      </c>
      <c r="AK210" s="160">
        <f t="shared" si="156"/>
        <v>-75853.04858473409</v>
      </c>
      <c r="AL210" s="161">
        <f t="shared" si="157"/>
        <v>-6.0686928045993106E-2</v>
      </c>
      <c r="AN210" s="110">
        <f t="shared" si="158"/>
        <v>457.62188138922261</v>
      </c>
      <c r="AO210" s="110">
        <f t="shared" si="159"/>
        <v>423.48802579000255</v>
      </c>
      <c r="AP210" s="160">
        <f t="shared" si="160"/>
        <v>-34.133855599220055</v>
      </c>
      <c r="AQ210" s="161">
        <f t="shared" si="161"/>
        <v>-7.458964920033638E-2</v>
      </c>
      <c r="AR210" s="298"/>
      <c r="AS210" s="110">
        <v>347.75328008664314</v>
      </c>
      <c r="AT210" s="110">
        <f t="shared" si="162"/>
        <v>339.16001775959347</v>
      </c>
      <c r="AU210" s="110">
        <f t="shared" si="163"/>
        <v>-8.593262327049672</v>
      </c>
      <c r="AV210" s="185">
        <f t="shared" si="164"/>
        <v>-2.4710801649113563E-2</v>
      </c>
      <c r="AW210" s="298"/>
      <c r="AX210" s="110">
        <v>89.473819911680437</v>
      </c>
      <c r="AY210" s="110">
        <f t="shared" si="165"/>
        <v>97.80296504510433</v>
      </c>
      <c r="AZ210" s="160">
        <f t="shared" si="166"/>
        <v>8.3291451334238928</v>
      </c>
      <c r="BA210" s="161">
        <f t="shared" si="167"/>
        <v>9.3090304422518089E-2</v>
      </c>
      <c r="BB210" s="298"/>
      <c r="BC210" s="110">
        <f t="shared" si="168"/>
        <v>894.84898138754625</v>
      </c>
      <c r="BD210" s="110">
        <f t="shared" si="169"/>
        <v>860.4510085947004</v>
      </c>
      <c r="BE210" s="160">
        <f t="shared" si="170"/>
        <v>-34.397972792845849</v>
      </c>
      <c r="BF210" s="161">
        <f t="shared" si="171"/>
        <v>-3.8439975357080484E-2</v>
      </c>
      <c r="BG210" s="299"/>
      <c r="BH210" s="110">
        <v>-247.22849740932642</v>
      </c>
      <c r="BI210" s="110">
        <v>-247.22849740932642</v>
      </c>
      <c r="BJ210" s="160">
        <f t="shared" si="172"/>
        <v>0</v>
      </c>
      <c r="BK210" s="161">
        <f t="shared" si="173"/>
        <v>0</v>
      </c>
      <c r="BL210" s="161"/>
      <c r="BM210" s="110">
        <f t="shared" si="174"/>
        <v>647.6204839782198</v>
      </c>
      <c r="BN210" s="110">
        <f t="shared" si="175"/>
        <v>611.80535981929654</v>
      </c>
      <c r="BO210" s="273">
        <f t="shared" si="176"/>
        <v>-35.815124158923254</v>
      </c>
      <c r="BP210" s="161">
        <f t="shared" si="177"/>
        <v>-5.5302642589247927E-2</v>
      </c>
    </row>
    <row r="211" spans="1:68">
      <c r="A211" s="84">
        <v>635</v>
      </c>
      <c r="B211" s="94">
        <v>6</v>
      </c>
      <c r="C211" s="94">
        <v>6</v>
      </c>
      <c r="D211" s="85" t="s">
        <v>225</v>
      </c>
      <c r="E211" s="87">
        <v>6337</v>
      </c>
      <c r="F211" s="110">
        <v>6238</v>
      </c>
      <c r="G211" s="160">
        <f t="shared" si="142"/>
        <v>-99</v>
      </c>
      <c r="H211" s="161">
        <f t="shared" si="143"/>
        <v>-1.5622534322234496E-2</v>
      </c>
      <c r="I211" s="161"/>
      <c r="J211" s="110">
        <v>1539003.1291903206</v>
      </c>
      <c r="K211" s="110">
        <v>1097027.9663037034</v>
      </c>
      <c r="L211" s="160">
        <f t="shared" si="144"/>
        <v>-441975.16288661724</v>
      </c>
      <c r="M211" s="161">
        <f t="shared" si="145"/>
        <v>-0.28718275778889624</v>
      </c>
      <c r="N211" s="161"/>
      <c r="O211" s="110">
        <v>2187344.6298287353</v>
      </c>
      <c r="P211" s="296">
        <v>2260579.8436862528</v>
      </c>
      <c r="Q211" s="160">
        <f t="shared" si="146"/>
        <v>73235.213857517578</v>
      </c>
      <c r="R211" s="161">
        <f t="shared" si="147"/>
        <v>3.3481332963636257E-2</v>
      </c>
      <c r="S211" s="161"/>
      <c r="T211" s="110">
        <v>822417.47027021274</v>
      </c>
      <c r="U211" s="110">
        <v>880607.47756573581</v>
      </c>
      <c r="V211" s="160">
        <f t="shared" si="148"/>
        <v>58190.007295523072</v>
      </c>
      <c r="W211" s="161">
        <f t="shared" si="149"/>
        <v>7.0754828781062026E-2</v>
      </c>
      <c r="X211" s="162"/>
      <c r="Y211" s="86">
        <v>4548765.2292892681</v>
      </c>
      <c r="Z211" s="86">
        <v>4238215.2875556918</v>
      </c>
      <c r="AA211" s="160">
        <f t="shared" si="150"/>
        <v>-310549.94173357636</v>
      </c>
      <c r="AB211" s="161">
        <f t="shared" si="151"/>
        <v>-6.8271261777583303E-2</v>
      </c>
      <c r="AC211" s="161"/>
      <c r="AD211" s="209">
        <v>-403112</v>
      </c>
      <c r="AE211" s="209">
        <v>-403112</v>
      </c>
      <c r="AF211" s="297">
        <f t="shared" si="152"/>
        <v>0</v>
      </c>
      <c r="AG211" s="208">
        <f t="shared" si="153"/>
        <v>0</v>
      </c>
      <c r="AH211" s="161"/>
      <c r="AI211" s="296">
        <f t="shared" si="154"/>
        <v>4145653.2292892681</v>
      </c>
      <c r="AJ211" s="296">
        <f t="shared" si="155"/>
        <v>3835103.2875556918</v>
      </c>
      <c r="AK211" s="160">
        <f t="shared" si="156"/>
        <v>-310549.94173357636</v>
      </c>
      <c r="AL211" s="161">
        <f t="shared" si="157"/>
        <v>-7.4909772853050977E-2</v>
      </c>
      <c r="AN211" s="110">
        <f t="shared" si="158"/>
        <v>242.85989098789975</v>
      </c>
      <c r="AO211" s="110">
        <f t="shared" si="159"/>
        <v>175.86212989799668</v>
      </c>
      <c r="AP211" s="160">
        <f t="shared" si="160"/>
        <v>-66.997761089903065</v>
      </c>
      <c r="AQ211" s="161">
        <f t="shared" si="161"/>
        <v>-0.2758700122007432</v>
      </c>
      <c r="AR211" s="298"/>
      <c r="AS211" s="110">
        <v>345.170369232876</v>
      </c>
      <c r="AT211" s="110">
        <f t="shared" si="162"/>
        <v>362.38856102697224</v>
      </c>
      <c r="AU211" s="110">
        <f t="shared" si="163"/>
        <v>17.218191794096242</v>
      </c>
      <c r="AV211" s="185">
        <f t="shared" si="164"/>
        <v>4.9883168802591075E-2</v>
      </c>
      <c r="AW211" s="298"/>
      <c r="AX211" s="110">
        <v>129.78025410607745</v>
      </c>
      <c r="AY211" s="110">
        <f t="shared" si="165"/>
        <v>141.16823943022376</v>
      </c>
      <c r="AZ211" s="160">
        <f t="shared" si="166"/>
        <v>11.387985324146314</v>
      </c>
      <c r="BA211" s="161">
        <f t="shared" si="167"/>
        <v>8.7748212565820743E-2</v>
      </c>
      <c r="BB211" s="298"/>
      <c r="BC211" s="110">
        <f t="shared" si="168"/>
        <v>717.81051432685308</v>
      </c>
      <c r="BD211" s="110">
        <f t="shared" si="169"/>
        <v>679.41893035519263</v>
      </c>
      <c r="BE211" s="160">
        <f t="shared" si="170"/>
        <v>-38.391583971660452</v>
      </c>
      <c r="BF211" s="161">
        <f t="shared" si="171"/>
        <v>-5.3484287573668708E-2</v>
      </c>
      <c r="BG211" s="299"/>
      <c r="BH211" s="110">
        <v>-63.612434906106991</v>
      </c>
      <c r="BI211" s="110">
        <v>-63.612434906106991</v>
      </c>
      <c r="BJ211" s="160">
        <f t="shared" si="172"/>
        <v>0</v>
      </c>
      <c r="BK211" s="161">
        <f t="shared" si="173"/>
        <v>0</v>
      </c>
      <c r="BL211" s="161"/>
      <c r="BM211" s="110">
        <f t="shared" si="174"/>
        <v>654.19807942074613</v>
      </c>
      <c r="BN211" s="110">
        <f t="shared" si="175"/>
        <v>614.79693612627318</v>
      </c>
      <c r="BO211" s="273">
        <f t="shared" si="176"/>
        <v>-39.401143294472945</v>
      </c>
      <c r="BP211" s="161">
        <f t="shared" si="177"/>
        <v>-6.0228154948666825E-2</v>
      </c>
    </row>
    <row r="212" spans="1:68">
      <c r="A212" s="84">
        <v>636</v>
      </c>
      <c r="B212" s="94">
        <v>2</v>
      </c>
      <c r="C212" s="94">
        <v>2</v>
      </c>
      <c r="D212" s="85" t="s">
        <v>226</v>
      </c>
      <c r="E212" s="87">
        <v>8130</v>
      </c>
      <c r="F212" s="110">
        <v>8011</v>
      </c>
      <c r="G212" s="160">
        <f t="shared" si="142"/>
        <v>-119</v>
      </c>
      <c r="H212" s="161">
        <f t="shared" si="143"/>
        <v>-1.4637146371463714E-2</v>
      </c>
      <c r="I212" s="161"/>
      <c r="J212" s="110">
        <v>5303838.5085782604</v>
      </c>
      <c r="K212" s="110">
        <v>4987684.4171079351</v>
      </c>
      <c r="L212" s="160">
        <f t="shared" si="144"/>
        <v>-316154.09147032537</v>
      </c>
      <c r="M212" s="161">
        <f t="shared" si="145"/>
        <v>-5.960854406841154E-2</v>
      </c>
      <c r="N212" s="161"/>
      <c r="O212" s="110">
        <v>3569901.5087429183</v>
      </c>
      <c r="P212" s="296">
        <v>3362307.4216280924</v>
      </c>
      <c r="Q212" s="160">
        <f t="shared" si="146"/>
        <v>-207594.08711482584</v>
      </c>
      <c r="R212" s="161">
        <f t="shared" si="147"/>
        <v>-5.8151208543545135E-2</v>
      </c>
      <c r="S212" s="161"/>
      <c r="T212" s="110">
        <v>1266220.4745360564</v>
      </c>
      <c r="U212" s="110">
        <v>1336830.9581628814</v>
      </c>
      <c r="V212" s="160">
        <f t="shared" si="148"/>
        <v>70610.483626825036</v>
      </c>
      <c r="W212" s="161">
        <f t="shared" si="149"/>
        <v>5.576476217753211E-2</v>
      </c>
      <c r="X212" s="162"/>
      <c r="Y212" s="86">
        <v>10139960.491857234</v>
      </c>
      <c r="Z212" s="86">
        <v>9686822.7968989089</v>
      </c>
      <c r="AA212" s="160">
        <f t="shared" si="150"/>
        <v>-453137.69495832548</v>
      </c>
      <c r="AB212" s="161">
        <f t="shared" si="151"/>
        <v>-4.468830971503409E-2</v>
      </c>
      <c r="AC212" s="161"/>
      <c r="AD212" s="209">
        <v>-773243</v>
      </c>
      <c r="AE212" s="209">
        <v>-773243</v>
      </c>
      <c r="AF212" s="297">
        <f t="shared" si="152"/>
        <v>0</v>
      </c>
      <c r="AG212" s="208">
        <f t="shared" si="153"/>
        <v>0</v>
      </c>
      <c r="AH212" s="161"/>
      <c r="AI212" s="296">
        <f t="shared" si="154"/>
        <v>9366717.4918572344</v>
      </c>
      <c r="AJ212" s="296">
        <f t="shared" si="155"/>
        <v>8913579.7968989089</v>
      </c>
      <c r="AK212" s="160">
        <f t="shared" si="156"/>
        <v>-453137.69495832548</v>
      </c>
      <c r="AL212" s="161">
        <f t="shared" si="157"/>
        <v>-4.8377427348721844E-2</v>
      </c>
      <c r="AN212" s="110">
        <f t="shared" si="158"/>
        <v>652.37866034172941</v>
      </c>
      <c r="AO212" s="110">
        <f t="shared" si="159"/>
        <v>622.60447099087946</v>
      </c>
      <c r="AP212" s="160">
        <f t="shared" si="160"/>
        <v>-29.774189350849952</v>
      </c>
      <c r="AQ212" s="161">
        <f t="shared" si="161"/>
        <v>-4.5639428695067395E-2</v>
      </c>
      <c r="AR212" s="298"/>
      <c r="AS212" s="110">
        <v>439.10227659814495</v>
      </c>
      <c r="AT212" s="110">
        <f t="shared" si="162"/>
        <v>419.71132463214235</v>
      </c>
      <c r="AU212" s="110">
        <f t="shared" si="163"/>
        <v>-19.390951966002604</v>
      </c>
      <c r="AV212" s="185">
        <f t="shared" si="164"/>
        <v>-4.4160445070406E-2</v>
      </c>
      <c r="AW212" s="298"/>
      <c r="AX212" s="110">
        <v>155.74667583469329</v>
      </c>
      <c r="AY212" s="110">
        <f t="shared" si="165"/>
        <v>166.87441744637141</v>
      </c>
      <c r="AZ212" s="160">
        <f t="shared" si="166"/>
        <v>11.127741611678118</v>
      </c>
      <c r="BA212" s="161">
        <f t="shared" si="167"/>
        <v>7.1447698976823765E-2</v>
      </c>
      <c r="BB212" s="298"/>
      <c r="BC212" s="110">
        <f t="shared" si="168"/>
        <v>1247.2276127745677</v>
      </c>
      <c r="BD212" s="110">
        <f t="shared" si="169"/>
        <v>1209.1902130693932</v>
      </c>
      <c r="BE212" s="160">
        <f t="shared" si="170"/>
        <v>-38.037399705174494</v>
      </c>
      <c r="BF212" s="161">
        <f t="shared" si="171"/>
        <v>-3.0497560602075629E-2</v>
      </c>
      <c r="BG212" s="299"/>
      <c r="BH212" s="110">
        <v>-95.10984009840098</v>
      </c>
      <c r="BI212" s="110">
        <v>-95.10984009840098</v>
      </c>
      <c r="BJ212" s="160">
        <f t="shared" si="172"/>
        <v>0</v>
      </c>
      <c r="BK212" s="161">
        <f t="shared" si="173"/>
        <v>0</v>
      </c>
      <c r="BL212" s="161"/>
      <c r="BM212" s="110">
        <f t="shared" si="174"/>
        <v>1152.1177726761666</v>
      </c>
      <c r="BN212" s="110">
        <f t="shared" si="175"/>
        <v>1112.6675567218711</v>
      </c>
      <c r="BO212" s="273">
        <f t="shared" si="176"/>
        <v>-39.450215954295572</v>
      </c>
      <c r="BP212" s="161">
        <f t="shared" si="177"/>
        <v>-3.4241478510187086E-2</v>
      </c>
    </row>
    <row r="213" spans="1:68">
      <c r="A213" s="84">
        <v>638</v>
      </c>
      <c r="B213" s="94">
        <v>1</v>
      </c>
      <c r="C213" s="95">
        <v>34</v>
      </c>
      <c r="D213" s="85" t="s">
        <v>227</v>
      </c>
      <c r="E213" s="87">
        <v>51289</v>
      </c>
      <c r="F213" s="110">
        <v>51737</v>
      </c>
      <c r="G213" s="160">
        <f t="shared" si="142"/>
        <v>448</v>
      </c>
      <c r="H213" s="161">
        <f t="shared" si="143"/>
        <v>8.7348164323734143E-3</v>
      </c>
      <c r="I213" s="161"/>
      <c r="J213" s="110">
        <v>48052976.400327414</v>
      </c>
      <c r="K213" s="110">
        <v>48756189.785028666</v>
      </c>
      <c r="L213" s="160">
        <f t="shared" si="144"/>
        <v>703213.38470125198</v>
      </c>
      <c r="M213" s="161">
        <f t="shared" si="145"/>
        <v>1.4634127527144406E-2</v>
      </c>
      <c r="N213" s="161"/>
      <c r="O213" s="110">
        <v>-1332980.2912815365</v>
      </c>
      <c r="P213" s="296">
        <v>-2379564.2536233948</v>
      </c>
      <c r="Q213" s="160">
        <f t="shared" si="146"/>
        <v>-1046583.9623418583</v>
      </c>
      <c r="R213" s="161">
        <f t="shared" si="147"/>
        <v>0.78514586388645347</v>
      </c>
      <c r="S213" s="161"/>
      <c r="T213" s="110">
        <v>4697834.1767633315</v>
      </c>
      <c r="U213" s="110">
        <v>4843397.6314357696</v>
      </c>
      <c r="V213" s="160">
        <f t="shared" si="148"/>
        <v>145563.45467243809</v>
      </c>
      <c r="W213" s="161">
        <f t="shared" si="149"/>
        <v>3.0985226211778936E-2</v>
      </c>
      <c r="X213" s="162"/>
      <c r="Y213" s="86">
        <v>51417830.285809211</v>
      </c>
      <c r="Z213" s="86">
        <v>51220023.162841037</v>
      </c>
      <c r="AA213" s="160">
        <f t="shared" si="150"/>
        <v>-197807.12296817452</v>
      </c>
      <c r="AB213" s="161">
        <f t="shared" si="151"/>
        <v>-3.8470530916736726E-3</v>
      </c>
      <c r="AC213" s="161"/>
      <c r="AD213" s="209">
        <v>232438</v>
      </c>
      <c r="AE213" s="209">
        <v>232438</v>
      </c>
      <c r="AF213" s="297">
        <f t="shared" si="152"/>
        <v>0</v>
      </c>
      <c r="AG213" s="208">
        <f t="shared" si="153"/>
        <v>0</v>
      </c>
      <c r="AH213" s="161"/>
      <c r="AI213" s="296">
        <f t="shared" si="154"/>
        <v>51650268.285809211</v>
      </c>
      <c r="AJ213" s="296">
        <f t="shared" si="155"/>
        <v>51452461.162841037</v>
      </c>
      <c r="AK213" s="160">
        <f t="shared" si="156"/>
        <v>-197807.12296817452</v>
      </c>
      <c r="AL213" s="161">
        <f t="shared" si="157"/>
        <v>-3.8297404744075947E-3</v>
      </c>
      <c r="AN213" s="110">
        <f t="shared" si="158"/>
        <v>936.90608903132079</v>
      </c>
      <c r="AO213" s="110">
        <f t="shared" si="159"/>
        <v>942.38532935865373</v>
      </c>
      <c r="AP213" s="160">
        <f t="shared" si="160"/>
        <v>5.4792403273329455</v>
      </c>
      <c r="AQ213" s="161">
        <f t="shared" si="161"/>
        <v>5.8482278976305967E-3</v>
      </c>
      <c r="AR213" s="298"/>
      <c r="AS213" s="110">
        <v>-25.989594089990767</v>
      </c>
      <c r="AT213" s="110">
        <f t="shared" si="162"/>
        <v>-45.993471860049766</v>
      </c>
      <c r="AU213" s="110">
        <f t="shared" si="163"/>
        <v>-20.003877770058999</v>
      </c>
      <c r="AV213" s="185">
        <f t="shared" si="164"/>
        <v>0.76968796437505671</v>
      </c>
      <c r="AW213" s="298"/>
      <c r="AX213" s="110">
        <v>91.59535527624503</v>
      </c>
      <c r="AY213" s="110">
        <f t="shared" si="165"/>
        <v>93.615741759973901</v>
      </c>
      <c r="AZ213" s="160">
        <f t="shared" si="166"/>
        <v>2.0203864837288705</v>
      </c>
      <c r="BA213" s="161">
        <f t="shared" si="167"/>
        <v>2.2057739474185451E-2</v>
      </c>
      <c r="BB213" s="298"/>
      <c r="BC213" s="110">
        <f t="shared" si="168"/>
        <v>1002.5118502175751</v>
      </c>
      <c r="BD213" s="110">
        <f t="shared" si="169"/>
        <v>990.00759925857778</v>
      </c>
      <c r="BE213" s="160">
        <f t="shared" si="170"/>
        <v>-12.504250958997318</v>
      </c>
      <c r="BF213" s="161">
        <f t="shared" si="171"/>
        <v>-1.2472920850046332E-2</v>
      </c>
      <c r="BG213" s="299"/>
      <c r="BH213" s="110">
        <v>4.5319269239018114</v>
      </c>
      <c r="BI213" s="110">
        <v>4.5319269239018114</v>
      </c>
      <c r="BJ213" s="160">
        <f t="shared" si="172"/>
        <v>0</v>
      </c>
      <c r="BK213" s="161">
        <f t="shared" si="173"/>
        <v>0</v>
      </c>
      <c r="BL213" s="161"/>
      <c r="BM213" s="110">
        <f t="shared" si="174"/>
        <v>1007.043777141477</v>
      </c>
      <c r="BN213" s="110">
        <f t="shared" si="175"/>
        <v>994.50028341111852</v>
      </c>
      <c r="BO213" s="273">
        <f t="shared" si="176"/>
        <v>-12.543493730358477</v>
      </c>
      <c r="BP213" s="161">
        <f t="shared" si="177"/>
        <v>-1.2455758145850966E-2</v>
      </c>
    </row>
    <row r="214" spans="1:68">
      <c r="A214" s="84">
        <v>678</v>
      </c>
      <c r="B214" s="94">
        <v>17</v>
      </c>
      <c r="C214" s="94">
        <v>17</v>
      </c>
      <c r="D214" s="85" t="s">
        <v>228</v>
      </c>
      <c r="E214" s="87">
        <v>23797</v>
      </c>
      <c r="F214" s="110">
        <v>23571</v>
      </c>
      <c r="G214" s="160">
        <f t="shared" si="142"/>
        <v>-226</v>
      </c>
      <c r="H214" s="161">
        <f t="shared" si="143"/>
        <v>-9.4969954195907053E-3</v>
      </c>
      <c r="I214" s="161"/>
      <c r="J214" s="110">
        <v>14681824.559106829</v>
      </c>
      <c r="K214" s="110">
        <v>14056671.891172215</v>
      </c>
      <c r="L214" s="160">
        <f t="shared" si="144"/>
        <v>-625152.6679346133</v>
      </c>
      <c r="M214" s="161">
        <f t="shared" si="145"/>
        <v>-4.2580039382560539E-2</v>
      </c>
      <c r="N214" s="161"/>
      <c r="O214" s="110">
        <v>2320407.3259541364</v>
      </c>
      <c r="P214" s="296">
        <v>-152674.02815484634</v>
      </c>
      <c r="Q214" s="160">
        <f t="shared" si="146"/>
        <v>-2473081.3541089827</v>
      </c>
      <c r="R214" s="161">
        <f t="shared" si="147"/>
        <v>-1.0657962188134653</v>
      </c>
      <c r="S214" s="161"/>
      <c r="T214" s="110">
        <v>1763154.6539985437</v>
      </c>
      <c r="U214" s="110">
        <v>1918718.009387997</v>
      </c>
      <c r="V214" s="160">
        <f t="shared" si="148"/>
        <v>155563.35538945324</v>
      </c>
      <c r="W214" s="161">
        <f t="shared" si="149"/>
        <v>8.8230124927873591E-2</v>
      </c>
      <c r="X214" s="162"/>
      <c r="Y214" s="86">
        <v>18765386.539059512</v>
      </c>
      <c r="Z214" s="86">
        <v>15822715.872405365</v>
      </c>
      <c r="AA214" s="160">
        <f t="shared" si="150"/>
        <v>-2942670.6666541472</v>
      </c>
      <c r="AB214" s="161">
        <f t="shared" si="151"/>
        <v>-0.15681375177266285</v>
      </c>
      <c r="AC214" s="161"/>
      <c r="AD214" s="209">
        <v>-270085</v>
      </c>
      <c r="AE214" s="209">
        <v>-270085</v>
      </c>
      <c r="AF214" s="297">
        <f t="shared" si="152"/>
        <v>0</v>
      </c>
      <c r="AG214" s="208">
        <f t="shared" si="153"/>
        <v>0</v>
      </c>
      <c r="AH214" s="161"/>
      <c r="AI214" s="296">
        <f t="shared" si="154"/>
        <v>18495301.539059512</v>
      </c>
      <c r="AJ214" s="296">
        <f t="shared" si="155"/>
        <v>15552630.872405365</v>
      </c>
      <c r="AK214" s="160">
        <f t="shared" si="156"/>
        <v>-2942670.6666541472</v>
      </c>
      <c r="AL214" s="161">
        <f t="shared" si="157"/>
        <v>-0.15910368697907601</v>
      </c>
      <c r="AN214" s="110">
        <f t="shared" si="158"/>
        <v>616.96115304899058</v>
      </c>
      <c r="AO214" s="110">
        <f t="shared" si="159"/>
        <v>596.35449879819339</v>
      </c>
      <c r="AP214" s="160">
        <f t="shared" si="160"/>
        <v>-20.606654250797192</v>
      </c>
      <c r="AQ214" s="161">
        <f t="shared" si="161"/>
        <v>-3.3400245945729573E-2</v>
      </c>
      <c r="AR214" s="298"/>
      <c r="AS214" s="110">
        <v>97.508397106951989</v>
      </c>
      <c r="AT214" s="110">
        <f t="shared" si="162"/>
        <v>-6.4771977495586244</v>
      </c>
      <c r="AU214" s="110">
        <f t="shared" si="163"/>
        <v>-103.98559485651062</v>
      </c>
      <c r="AV214" s="185">
        <f t="shared" si="164"/>
        <v>-1.0664270764542885</v>
      </c>
      <c r="AW214" s="298"/>
      <c r="AX214" s="110">
        <v>74.091467579885858</v>
      </c>
      <c r="AY214" s="110">
        <f t="shared" si="165"/>
        <v>81.401638003818121</v>
      </c>
      <c r="AZ214" s="160">
        <f t="shared" si="166"/>
        <v>7.3101704239322629</v>
      </c>
      <c r="BA214" s="161">
        <f t="shared" si="167"/>
        <v>9.8664133168240922E-2</v>
      </c>
      <c r="BB214" s="298"/>
      <c r="BC214" s="110">
        <f t="shared" si="168"/>
        <v>788.56101773582861</v>
      </c>
      <c r="BD214" s="110">
        <f t="shared" si="169"/>
        <v>671.27893905245276</v>
      </c>
      <c r="BE214" s="160">
        <f t="shared" si="170"/>
        <v>-117.28207868337586</v>
      </c>
      <c r="BF214" s="161">
        <f t="shared" si="171"/>
        <v>-0.14872923723787962</v>
      </c>
      <c r="BG214" s="299"/>
      <c r="BH214" s="110">
        <v>-11.34953985796529</v>
      </c>
      <c r="BI214" s="110">
        <v>-11.34953985796529</v>
      </c>
      <c r="BJ214" s="160">
        <f t="shared" si="172"/>
        <v>0</v>
      </c>
      <c r="BK214" s="161">
        <f t="shared" si="173"/>
        <v>0</v>
      </c>
      <c r="BL214" s="161"/>
      <c r="BM214" s="110">
        <f t="shared" si="174"/>
        <v>777.21147787786322</v>
      </c>
      <c r="BN214" s="110">
        <f t="shared" si="175"/>
        <v>659.82057920348586</v>
      </c>
      <c r="BO214" s="273">
        <f t="shared" si="176"/>
        <v>-117.39089867437735</v>
      </c>
      <c r="BP214" s="161">
        <f t="shared" si="177"/>
        <v>-0.15104112846468415</v>
      </c>
    </row>
    <row r="215" spans="1:68">
      <c r="A215" s="84">
        <v>680</v>
      </c>
      <c r="B215" s="94">
        <v>2</v>
      </c>
      <c r="C215" s="94">
        <v>2</v>
      </c>
      <c r="D215" s="85" t="s">
        <v>229</v>
      </c>
      <c r="E215" s="87">
        <v>25331</v>
      </c>
      <c r="F215" s="110">
        <v>25738</v>
      </c>
      <c r="G215" s="160">
        <f t="shared" si="142"/>
        <v>407</v>
      </c>
      <c r="H215" s="161">
        <f t="shared" si="143"/>
        <v>1.6067269353756266E-2</v>
      </c>
      <c r="I215" s="161"/>
      <c r="J215" s="110">
        <v>12539532.924571794</v>
      </c>
      <c r="K215" s="110">
        <v>13394183.235872578</v>
      </c>
      <c r="L215" s="160">
        <f t="shared" si="144"/>
        <v>854650.31130078435</v>
      </c>
      <c r="M215" s="161">
        <f t="shared" si="145"/>
        <v>6.8156470934101349E-2</v>
      </c>
      <c r="N215" s="161"/>
      <c r="O215" s="110">
        <v>1035897.7957934632</v>
      </c>
      <c r="P215" s="296">
        <v>2520201.0736760194</v>
      </c>
      <c r="Q215" s="160">
        <f t="shared" si="146"/>
        <v>1484303.2778825562</v>
      </c>
      <c r="R215" s="161">
        <f t="shared" si="147"/>
        <v>1.432866527865936</v>
      </c>
      <c r="S215" s="161"/>
      <c r="T215" s="110">
        <v>1835957.2626997982</v>
      </c>
      <c r="U215" s="110">
        <v>1962922.6115220534</v>
      </c>
      <c r="V215" s="160">
        <f t="shared" si="148"/>
        <v>126965.34882225515</v>
      </c>
      <c r="W215" s="161">
        <f t="shared" si="149"/>
        <v>6.9154849844135807E-2</v>
      </c>
      <c r="X215" s="162"/>
      <c r="Y215" s="86">
        <v>15411387.983065054</v>
      </c>
      <c r="Z215" s="86">
        <v>17877306.92107065</v>
      </c>
      <c r="AA215" s="160">
        <f t="shared" si="150"/>
        <v>2465918.9380055964</v>
      </c>
      <c r="AB215" s="161">
        <f t="shared" si="151"/>
        <v>0.16000628500919542</v>
      </c>
      <c r="AC215" s="161"/>
      <c r="AD215" s="209">
        <v>660493</v>
      </c>
      <c r="AE215" s="209">
        <v>660493</v>
      </c>
      <c r="AF215" s="297">
        <f t="shared" si="152"/>
        <v>0</v>
      </c>
      <c r="AG215" s="208">
        <f t="shared" si="153"/>
        <v>0</v>
      </c>
      <c r="AH215" s="161"/>
      <c r="AI215" s="296">
        <f t="shared" si="154"/>
        <v>16071880.983065054</v>
      </c>
      <c r="AJ215" s="296">
        <f t="shared" si="155"/>
        <v>18537799.92107065</v>
      </c>
      <c r="AK215" s="160">
        <f t="shared" si="156"/>
        <v>2465918.9380055964</v>
      </c>
      <c r="AL215" s="161">
        <f t="shared" si="157"/>
        <v>0.15343063706133314</v>
      </c>
      <c r="AN215" s="110">
        <f t="shared" si="158"/>
        <v>495.02715741864881</v>
      </c>
      <c r="AO215" s="110">
        <f t="shared" si="159"/>
        <v>520.40497458514949</v>
      </c>
      <c r="AP215" s="160">
        <f t="shared" si="160"/>
        <v>25.377817166500677</v>
      </c>
      <c r="AQ215" s="161">
        <f t="shared" si="161"/>
        <v>5.126550490448837E-2</v>
      </c>
      <c r="AR215" s="298"/>
      <c r="AS215" s="110">
        <v>40.894469061366046</v>
      </c>
      <c r="AT215" s="110">
        <f t="shared" si="162"/>
        <v>97.91751782096587</v>
      </c>
      <c r="AU215" s="110">
        <f t="shared" si="163"/>
        <v>57.023048759599824</v>
      </c>
      <c r="AV215" s="185">
        <f t="shared" si="164"/>
        <v>1.3943951362721279</v>
      </c>
      <c r="AW215" s="298"/>
      <c r="AX215" s="110">
        <v>72.478672879073002</v>
      </c>
      <c r="AY215" s="110">
        <f t="shared" si="165"/>
        <v>76.265545556067039</v>
      </c>
      <c r="AZ215" s="160">
        <f t="shared" si="166"/>
        <v>3.7868726769940366</v>
      </c>
      <c r="BA215" s="161">
        <f t="shared" si="167"/>
        <v>5.2248096254635376E-2</v>
      </c>
      <c r="BB215" s="298"/>
      <c r="BC215" s="110">
        <f t="shared" si="168"/>
        <v>608.40029935908785</v>
      </c>
      <c r="BD215" s="110">
        <f t="shared" si="169"/>
        <v>694.5880379621824</v>
      </c>
      <c r="BE215" s="160">
        <f t="shared" si="170"/>
        <v>86.187738603094544</v>
      </c>
      <c r="BF215" s="161">
        <f t="shared" si="171"/>
        <v>0.14166288000497043</v>
      </c>
      <c r="BG215" s="299"/>
      <c r="BH215" s="110">
        <v>26.074493703367416</v>
      </c>
      <c r="BI215" s="110">
        <v>26.074493703367416</v>
      </c>
      <c r="BJ215" s="160">
        <f t="shared" si="172"/>
        <v>0</v>
      </c>
      <c r="BK215" s="161">
        <f t="shared" si="173"/>
        <v>0</v>
      </c>
      <c r="BL215" s="161"/>
      <c r="BM215" s="110">
        <f t="shared" si="174"/>
        <v>634.47479306245521</v>
      </c>
      <c r="BN215" s="110">
        <f t="shared" si="175"/>
        <v>720.25021062517101</v>
      </c>
      <c r="BO215" s="273">
        <f t="shared" si="176"/>
        <v>85.775417562715802</v>
      </c>
      <c r="BP215" s="161">
        <f t="shared" si="177"/>
        <v>0.13519121405706092</v>
      </c>
    </row>
    <row r="216" spans="1:68">
      <c r="A216" s="84">
        <v>681</v>
      </c>
      <c r="B216" s="94">
        <v>10</v>
      </c>
      <c r="C216" s="94">
        <v>10</v>
      </c>
      <c r="D216" s="85" t="s">
        <v>230</v>
      </c>
      <c r="E216" s="87">
        <v>3297</v>
      </c>
      <c r="F216" s="110">
        <v>3246</v>
      </c>
      <c r="G216" s="160">
        <f t="shared" si="142"/>
        <v>-51</v>
      </c>
      <c r="H216" s="161">
        <f t="shared" si="143"/>
        <v>-1.5468607825295723E-2</v>
      </c>
      <c r="I216" s="161"/>
      <c r="J216" s="110">
        <v>1029486.9129127277</v>
      </c>
      <c r="K216" s="110">
        <v>1000410.8087769187</v>
      </c>
      <c r="L216" s="160">
        <f t="shared" si="144"/>
        <v>-29076.104135809001</v>
      </c>
      <c r="M216" s="161">
        <f t="shared" si="145"/>
        <v>-2.8243296511214475E-2</v>
      </c>
      <c r="N216" s="161"/>
      <c r="O216" s="110">
        <v>1247306.8850861476</v>
      </c>
      <c r="P216" s="296">
        <v>1408428.8614238237</v>
      </c>
      <c r="Q216" s="160">
        <f t="shared" si="146"/>
        <v>161121.97633767617</v>
      </c>
      <c r="R216" s="161">
        <f t="shared" si="147"/>
        <v>0.12917588948171962</v>
      </c>
      <c r="S216" s="161"/>
      <c r="T216" s="110">
        <v>604360.36022696877</v>
      </c>
      <c r="U216" s="110">
        <v>644745.35328762548</v>
      </c>
      <c r="V216" s="160">
        <f t="shared" si="148"/>
        <v>40384.993060656707</v>
      </c>
      <c r="W216" s="161">
        <f t="shared" si="149"/>
        <v>6.6822703337939035E-2</v>
      </c>
      <c r="X216" s="162"/>
      <c r="Y216" s="86">
        <v>2881154.1582258441</v>
      </c>
      <c r="Z216" s="86">
        <v>3053585.0234883679</v>
      </c>
      <c r="AA216" s="160">
        <f t="shared" si="150"/>
        <v>172430.86526252376</v>
      </c>
      <c r="AB216" s="161">
        <f t="shared" si="151"/>
        <v>5.984784422944698E-2</v>
      </c>
      <c r="AC216" s="161"/>
      <c r="AD216" s="209">
        <v>-7956</v>
      </c>
      <c r="AE216" s="209">
        <v>-7956</v>
      </c>
      <c r="AF216" s="297">
        <f t="shared" si="152"/>
        <v>0</v>
      </c>
      <c r="AG216" s="208">
        <f t="shared" si="153"/>
        <v>0</v>
      </c>
      <c r="AH216" s="161"/>
      <c r="AI216" s="296">
        <f t="shared" si="154"/>
        <v>2873198.1582258441</v>
      </c>
      <c r="AJ216" s="296">
        <f t="shared" si="155"/>
        <v>3045629.0234883679</v>
      </c>
      <c r="AK216" s="160">
        <f t="shared" si="156"/>
        <v>172430.86526252376</v>
      </c>
      <c r="AL216" s="161">
        <f t="shared" si="157"/>
        <v>6.0013565290949922E-2</v>
      </c>
      <c r="AN216" s="110">
        <f t="shared" si="158"/>
        <v>312.24959445335992</v>
      </c>
      <c r="AO216" s="110">
        <f t="shared" si="159"/>
        <v>308.19803104649372</v>
      </c>
      <c r="AP216" s="160">
        <f t="shared" si="160"/>
        <v>-4.0515634068661939</v>
      </c>
      <c r="AQ216" s="161">
        <f t="shared" si="161"/>
        <v>-1.2975400060836164E-2</v>
      </c>
      <c r="AR216" s="298"/>
      <c r="AS216" s="110">
        <v>378.31570672919247</v>
      </c>
      <c r="AT216" s="110">
        <f t="shared" si="162"/>
        <v>433.89675336531849</v>
      </c>
      <c r="AU216" s="110">
        <f t="shared" si="163"/>
        <v>55.581046636126018</v>
      </c>
      <c r="AV216" s="185">
        <f t="shared" si="164"/>
        <v>0.14691710031461178</v>
      </c>
      <c r="AW216" s="298"/>
      <c r="AX216" s="110">
        <v>183.30614504912612</v>
      </c>
      <c r="AY216" s="110">
        <f t="shared" si="165"/>
        <v>198.62765042748782</v>
      </c>
      <c r="AZ216" s="160">
        <f t="shared" si="166"/>
        <v>15.321505378361707</v>
      </c>
      <c r="BA216" s="161">
        <f t="shared" si="167"/>
        <v>8.3584243039182007E-2</v>
      </c>
      <c r="BB216" s="298"/>
      <c r="BC216" s="110">
        <f t="shared" si="168"/>
        <v>873.87144623167853</v>
      </c>
      <c r="BD216" s="110">
        <f t="shared" si="169"/>
        <v>940.72243483930004</v>
      </c>
      <c r="BE216" s="160">
        <f t="shared" si="170"/>
        <v>66.850988607621503</v>
      </c>
      <c r="BF216" s="161">
        <f t="shared" si="171"/>
        <v>7.649979741974329E-2</v>
      </c>
      <c r="BG216" s="299"/>
      <c r="BH216" s="110">
        <v>-2.4131028207461327</v>
      </c>
      <c r="BI216" s="110">
        <v>-2.4131028207461327</v>
      </c>
      <c r="BJ216" s="160">
        <f t="shared" si="172"/>
        <v>0</v>
      </c>
      <c r="BK216" s="161">
        <f t="shared" si="173"/>
        <v>0</v>
      </c>
      <c r="BL216" s="161"/>
      <c r="BM216" s="110">
        <f t="shared" si="174"/>
        <v>871.45834341093246</v>
      </c>
      <c r="BN216" s="110">
        <f t="shared" si="175"/>
        <v>938.27141820344048</v>
      </c>
      <c r="BO216" s="273">
        <f t="shared" si="176"/>
        <v>66.813074792508019</v>
      </c>
      <c r="BP216" s="161">
        <f t="shared" si="177"/>
        <v>7.6668122231750319E-2</v>
      </c>
    </row>
    <row r="217" spans="1:68">
      <c r="A217" s="84">
        <v>683</v>
      </c>
      <c r="B217" s="94">
        <v>19</v>
      </c>
      <c r="C217" s="94">
        <v>19</v>
      </c>
      <c r="D217" s="85" t="s">
        <v>231</v>
      </c>
      <c r="E217" s="87">
        <v>3599</v>
      </c>
      <c r="F217" s="110">
        <v>3570</v>
      </c>
      <c r="G217" s="160">
        <f t="shared" si="142"/>
        <v>-29</v>
      </c>
      <c r="H217" s="161">
        <f t="shared" si="143"/>
        <v>-8.0577938316198951E-3</v>
      </c>
      <c r="I217" s="161"/>
      <c r="J217" s="110">
        <v>5665313.3662618799</v>
      </c>
      <c r="K217" s="110">
        <v>5588632.0942806238</v>
      </c>
      <c r="L217" s="160">
        <f t="shared" si="144"/>
        <v>-76681.271981256083</v>
      </c>
      <c r="M217" s="161">
        <f t="shared" si="145"/>
        <v>-1.3535221623910342E-2</v>
      </c>
      <c r="N217" s="161"/>
      <c r="O217" s="110">
        <v>2494155.894444372</v>
      </c>
      <c r="P217" s="296">
        <v>2543968.7090757829</v>
      </c>
      <c r="Q217" s="160">
        <f t="shared" si="146"/>
        <v>49812.814631410874</v>
      </c>
      <c r="R217" s="161">
        <f t="shared" si="147"/>
        <v>1.9971812805433229E-2</v>
      </c>
      <c r="S217" s="161"/>
      <c r="T217" s="110">
        <v>566751.90975773241</v>
      </c>
      <c r="U217" s="110">
        <v>598633.49612257804</v>
      </c>
      <c r="V217" s="160">
        <f t="shared" si="148"/>
        <v>31881.586364845629</v>
      </c>
      <c r="W217" s="161">
        <f t="shared" si="149"/>
        <v>5.625316089093365E-2</v>
      </c>
      <c r="X217" s="162"/>
      <c r="Y217" s="86">
        <v>8726221.170463983</v>
      </c>
      <c r="Z217" s="86">
        <v>8731234.2994789854</v>
      </c>
      <c r="AA217" s="160">
        <f t="shared" si="150"/>
        <v>5013.1290150023997</v>
      </c>
      <c r="AB217" s="161">
        <f t="shared" si="151"/>
        <v>5.7449025380774824E-4</v>
      </c>
      <c r="AC217" s="161"/>
      <c r="AD217" s="209">
        <v>286024</v>
      </c>
      <c r="AE217" s="209">
        <v>286024</v>
      </c>
      <c r="AF217" s="297">
        <f t="shared" si="152"/>
        <v>0</v>
      </c>
      <c r="AG217" s="208">
        <f t="shared" si="153"/>
        <v>0</v>
      </c>
      <c r="AH217" s="161"/>
      <c r="AI217" s="296">
        <f t="shared" si="154"/>
        <v>9012245.170463983</v>
      </c>
      <c r="AJ217" s="296">
        <f t="shared" si="155"/>
        <v>9017258.2994789854</v>
      </c>
      <c r="AK217" s="160">
        <f t="shared" si="156"/>
        <v>5013.1290150023997</v>
      </c>
      <c r="AL217" s="161">
        <f t="shared" si="157"/>
        <v>5.5625750522544936E-4</v>
      </c>
      <c r="AN217" s="110">
        <f t="shared" si="158"/>
        <v>1574.1354171330593</v>
      </c>
      <c r="AO217" s="110">
        <f t="shared" si="159"/>
        <v>1565.4431636640402</v>
      </c>
      <c r="AP217" s="160">
        <f t="shared" si="160"/>
        <v>-8.6922534690190787</v>
      </c>
      <c r="AQ217" s="161">
        <f t="shared" si="161"/>
        <v>-5.5219223037685679E-3</v>
      </c>
      <c r="AR217" s="298"/>
      <c r="AS217" s="110">
        <v>693.01358556387106</v>
      </c>
      <c r="AT217" s="110">
        <f t="shared" si="162"/>
        <v>712.59627705204002</v>
      </c>
      <c r="AU217" s="110">
        <f t="shared" si="163"/>
        <v>19.582691488168962</v>
      </c>
      <c r="AV217" s="185">
        <f t="shared" si="164"/>
        <v>2.8257298119539011E-2</v>
      </c>
      <c r="AW217" s="298"/>
      <c r="AX217" s="110">
        <v>157.47482905188454</v>
      </c>
      <c r="AY217" s="110">
        <f t="shared" si="165"/>
        <v>167.68445269540001</v>
      </c>
      <c r="AZ217" s="160">
        <f t="shared" si="166"/>
        <v>10.209623643515471</v>
      </c>
      <c r="BA217" s="161">
        <f t="shared" si="167"/>
        <v>6.4833368640467751E-2</v>
      </c>
      <c r="BB217" s="298"/>
      <c r="BC217" s="110">
        <f t="shared" si="168"/>
        <v>2424.6238317488146</v>
      </c>
      <c r="BD217" s="110">
        <f t="shared" si="169"/>
        <v>2445.7238934114803</v>
      </c>
      <c r="BE217" s="160">
        <f t="shared" si="170"/>
        <v>21.100061662665667</v>
      </c>
      <c r="BF217" s="161">
        <f t="shared" si="171"/>
        <v>8.7024062810793917E-3</v>
      </c>
      <c r="BG217" s="299"/>
      <c r="BH217" s="110">
        <v>79.473186996387881</v>
      </c>
      <c r="BI217" s="110">
        <v>79.473186996387881</v>
      </c>
      <c r="BJ217" s="160">
        <f t="shared" si="172"/>
        <v>0</v>
      </c>
      <c r="BK217" s="161">
        <f t="shared" si="173"/>
        <v>0</v>
      </c>
      <c r="BL217" s="161"/>
      <c r="BM217" s="110">
        <f t="shared" si="174"/>
        <v>2504.0970187452021</v>
      </c>
      <c r="BN217" s="110">
        <f t="shared" si="175"/>
        <v>2525.8426609184835</v>
      </c>
      <c r="BO217" s="273">
        <f t="shared" si="176"/>
        <v>21.74564217328134</v>
      </c>
      <c r="BP217" s="161">
        <f t="shared" si="177"/>
        <v>8.6840254233352485E-3</v>
      </c>
    </row>
    <row r="218" spans="1:68">
      <c r="A218" s="84">
        <v>684</v>
      </c>
      <c r="B218" s="94">
        <v>4</v>
      </c>
      <c r="C218" s="94">
        <v>4</v>
      </c>
      <c r="D218" s="85" t="s">
        <v>232</v>
      </c>
      <c r="E218" s="87">
        <v>38832</v>
      </c>
      <c r="F218" s="110">
        <v>38968</v>
      </c>
      <c r="G218" s="160">
        <f t="shared" si="142"/>
        <v>136</v>
      </c>
      <c r="H218" s="161">
        <f t="shared" si="143"/>
        <v>3.5022661722290895E-3</v>
      </c>
      <c r="I218" s="161"/>
      <c r="J218" s="110">
        <v>9738629.8812654074</v>
      </c>
      <c r="K218" s="110">
        <v>10223449.924886962</v>
      </c>
      <c r="L218" s="160">
        <f t="shared" si="144"/>
        <v>484820.04362155497</v>
      </c>
      <c r="M218" s="161">
        <f t="shared" si="145"/>
        <v>4.9783188141714133E-2</v>
      </c>
      <c r="N218" s="161"/>
      <c r="O218" s="110">
        <v>-161403.22700219144</v>
      </c>
      <c r="P218" s="296">
        <v>-359770.05820598768</v>
      </c>
      <c r="Q218" s="160">
        <f t="shared" si="146"/>
        <v>-198366.83120379623</v>
      </c>
      <c r="R218" s="161">
        <f t="shared" si="147"/>
        <v>1.2290140345279645</v>
      </c>
      <c r="S218" s="161"/>
      <c r="T218" s="110">
        <v>4812798.9154429454</v>
      </c>
      <c r="U218" s="110">
        <v>5078093.7876930293</v>
      </c>
      <c r="V218" s="160">
        <f t="shared" si="148"/>
        <v>265294.87225008383</v>
      </c>
      <c r="W218" s="161">
        <f t="shared" si="149"/>
        <v>5.5122783417945367E-2</v>
      </c>
      <c r="X218" s="162"/>
      <c r="Y218" s="86">
        <v>14390025.569706161</v>
      </c>
      <c r="Z218" s="86">
        <v>14941773.654374003</v>
      </c>
      <c r="AA218" s="160">
        <f t="shared" si="150"/>
        <v>551748.08466784284</v>
      </c>
      <c r="AB218" s="161">
        <f t="shared" si="151"/>
        <v>3.8342397794579409E-2</v>
      </c>
      <c r="AC218" s="161"/>
      <c r="AD218" s="209">
        <v>-68721</v>
      </c>
      <c r="AE218" s="209">
        <v>-68721</v>
      </c>
      <c r="AF218" s="297">
        <f t="shared" si="152"/>
        <v>0</v>
      </c>
      <c r="AG218" s="208">
        <f t="shared" si="153"/>
        <v>0</v>
      </c>
      <c r="AH218" s="161"/>
      <c r="AI218" s="296">
        <f t="shared" si="154"/>
        <v>14321304.569706161</v>
      </c>
      <c r="AJ218" s="296">
        <f t="shared" si="155"/>
        <v>14873052.654374003</v>
      </c>
      <c r="AK218" s="160">
        <f t="shared" si="156"/>
        <v>551748.08466784284</v>
      </c>
      <c r="AL218" s="161">
        <f t="shared" si="157"/>
        <v>3.8526384379461834E-2</v>
      </c>
      <c r="AN218" s="110">
        <f t="shared" si="158"/>
        <v>250.78877938981788</v>
      </c>
      <c r="AO218" s="110">
        <f t="shared" si="159"/>
        <v>262.35500731079253</v>
      </c>
      <c r="AP218" s="160">
        <f t="shared" si="160"/>
        <v>11.566227920974654</v>
      </c>
      <c r="AQ218" s="161">
        <f t="shared" si="161"/>
        <v>4.6119399556534733E-2</v>
      </c>
      <c r="AR218" s="298"/>
      <c r="AS218" s="110">
        <v>-4.1564489854293223</v>
      </c>
      <c r="AT218" s="110">
        <f t="shared" si="162"/>
        <v>-9.2324486297984922</v>
      </c>
      <c r="AU218" s="110">
        <f t="shared" si="163"/>
        <v>-5.0759996443691699</v>
      </c>
      <c r="AV218" s="185">
        <f t="shared" si="164"/>
        <v>1.2212346794495461</v>
      </c>
      <c r="AW218" s="298"/>
      <c r="AX218" s="110">
        <v>123.93899143600498</v>
      </c>
      <c r="AY218" s="110">
        <f t="shared" si="165"/>
        <v>130.31445770101183</v>
      </c>
      <c r="AZ218" s="160">
        <f t="shared" si="166"/>
        <v>6.3754662650068497</v>
      </c>
      <c r="BA218" s="161">
        <f t="shared" si="167"/>
        <v>5.144035941504959E-2</v>
      </c>
      <c r="BB218" s="298"/>
      <c r="BC218" s="110">
        <f t="shared" si="168"/>
        <v>370.57132184039352</v>
      </c>
      <c r="BD218" s="110">
        <f t="shared" si="169"/>
        <v>383.43701638200582</v>
      </c>
      <c r="BE218" s="160">
        <f t="shared" si="170"/>
        <v>12.865694541612299</v>
      </c>
      <c r="BF218" s="161">
        <f t="shared" si="171"/>
        <v>3.471853806095012E-2</v>
      </c>
      <c r="BG218" s="299"/>
      <c r="BH218" s="110">
        <v>-1.7697002472187886</v>
      </c>
      <c r="BI218" s="110">
        <v>-1.7697002472187886</v>
      </c>
      <c r="BJ218" s="160">
        <f t="shared" si="172"/>
        <v>0</v>
      </c>
      <c r="BK218" s="161">
        <f t="shared" si="173"/>
        <v>0</v>
      </c>
      <c r="BL218" s="161"/>
      <c r="BM218" s="110">
        <f t="shared" si="174"/>
        <v>368.80162159317473</v>
      </c>
      <c r="BN218" s="110">
        <f t="shared" si="175"/>
        <v>381.6734924649457</v>
      </c>
      <c r="BO218" s="273">
        <f t="shared" si="176"/>
        <v>12.871870871770966</v>
      </c>
      <c r="BP218" s="161">
        <f t="shared" si="177"/>
        <v>3.4901882524719305E-2</v>
      </c>
    </row>
    <row r="219" spans="1:68">
      <c r="A219" s="84">
        <v>686</v>
      </c>
      <c r="B219" s="94">
        <v>11</v>
      </c>
      <c r="C219" s="94">
        <v>11</v>
      </c>
      <c r="D219" s="85" t="s">
        <v>233</v>
      </c>
      <c r="E219" s="87">
        <v>2933</v>
      </c>
      <c r="F219" s="110">
        <v>2935</v>
      </c>
      <c r="G219" s="160">
        <f t="shared" si="142"/>
        <v>2</v>
      </c>
      <c r="H219" s="161">
        <f t="shared" si="143"/>
        <v>6.8189566996249571E-4</v>
      </c>
      <c r="I219" s="161"/>
      <c r="J219" s="110">
        <v>135595.81677804911</v>
      </c>
      <c r="K219" s="110">
        <v>82192.892078146571</v>
      </c>
      <c r="L219" s="160">
        <f t="shared" si="144"/>
        <v>-53402.924699902534</v>
      </c>
      <c r="M219" s="161">
        <f t="shared" si="145"/>
        <v>-0.39383902814137295</v>
      </c>
      <c r="N219" s="161"/>
      <c r="O219" s="110">
        <v>1501492.4775961216</v>
      </c>
      <c r="P219" s="296">
        <v>1545989.5097052909</v>
      </c>
      <c r="Q219" s="160">
        <f t="shared" si="146"/>
        <v>44497.032109169289</v>
      </c>
      <c r="R219" s="161">
        <f t="shared" si="147"/>
        <v>2.9635201489926016E-2</v>
      </c>
      <c r="S219" s="161"/>
      <c r="T219" s="110">
        <v>468986.8722694905</v>
      </c>
      <c r="U219" s="110">
        <v>504557.8883823668</v>
      </c>
      <c r="V219" s="160">
        <f t="shared" si="148"/>
        <v>35571.016112876299</v>
      </c>
      <c r="W219" s="161">
        <f t="shared" si="149"/>
        <v>7.5846507047720488E-2</v>
      </c>
      <c r="X219" s="162"/>
      <c r="Y219" s="86">
        <v>2106075.1666436614</v>
      </c>
      <c r="Z219" s="86">
        <v>2132740.2901658043</v>
      </c>
      <c r="AA219" s="160">
        <f t="shared" si="150"/>
        <v>26665.12352214288</v>
      </c>
      <c r="AB219" s="161">
        <f t="shared" si="151"/>
        <v>1.266105025331914E-2</v>
      </c>
      <c r="AC219" s="161"/>
      <c r="AD219" s="209">
        <v>727719</v>
      </c>
      <c r="AE219" s="209">
        <v>727719</v>
      </c>
      <c r="AF219" s="297">
        <f t="shared" si="152"/>
        <v>0</v>
      </c>
      <c r="AG219" s="208">
        <f t="shared" si="153"/>
        <v>0</v>
      </c>
      <c r="AH219" s="161"/>
      <c r="AI219" s="296">
        <f t="shared" si="154"/>
        <v>2833794.1666436614</v>
      </c>
      <c r="AJ219" s="296">
        <f t="shared" si="155"/>
        <v>2860459.2901658043</v>
      </c>
      <c r="AK219" s="160">
        <f t="shared" si="156"/>
        <v>26665.12352214288</v>
      </c>
      <c r="AL219" s="161">
        <f t="shared" si="157"/>
        <v>9.4096896083758208E-3</v>
      </c>
      <c r="AN219" s="110">
        <f t="shared" si="158"/>
        <v>46.231100162989804</v>
      </c>
      <c r="AO219" s="110">
        <f t="shared" si="159"/>
        <v>28.004392530884694</v>
      </c>
      <c r="AP219" s="160">
        <f t="shared" si="160"/>
        <v>-18.226707632105111</v>
      </c>
      <c r="AQ219" s="161">
        <f t="shared" si="161"/>
        <v>-0.39425208502168541</v>
      </c>
      <c r="AR219" s="298"/>
      <c r="AS219" s="110">
        <v>511.93060947702747</v>
      </c>
      <c r="AT219" s="110">
        <f t="shared" si="162"/>
        <v>526.74259274456244</v>
      </c>
      <c r="AU219" s="110">
        <f t="shared" si="163"/>
        <v>14.81198326753497</v>
      </c>
      <c r="AV219" s="185">
        <f t="shared" si="164"/>
        <v>2.8933576139677279E-2</v>
      </c>
      <c r="AW219" s="298"/>
      <c r="AX219" s="110">
        <v>159.90005873490981</v>
      </c>
      <c r="AY219" s="110">
        <f t="shared" si="165"/>
        <v>171.91069450847252</v>
      </c>
      <c r="AZ219" s="160">
        <f t="shared" si="166"/>
        <v>12.010635773562711</v>
      </c>
      <c r="BA219" s="161">
        <f t="shared" si="167"/>
        <v>7.5113391881078267E-2</v>
      </c>
      <c r="BB219" s="298"/>
      <c r="BC219" s="110">
        <f t="shared" si="168"/>
        <v>718.06176837492717</v>
      </c>
      <c r="BD219" s="110">
        <f t="shared" si="169"/>
        <v>726.65767978391966</v>
      </c>
      <c r="BE219" s="160">
        <f t="shared" si="170"/>
        <v>8.5959114089924924</v>
      </c>
      <c r="BF219" s="161">
        <f t="shared" si="171"/>
        <v>1.1970991616008503E-2</v>
      </c>
      <c r="BG219" s="299"/>
      <c r="BH219" s="110">
        <v>248.11421752471873</v>
      </c>
      <c r="BI219" s="110">
        <v>248.11421752471873</v>
      </c>
      <c r="BJ219" s="160">
        <f t="shared" si="172"/>
        <v>0</v>
      </c>
      <c r="BK219" s="161">
        <f t="shared" si="173"/>
        <v>0</v>
      </c>
      <c r="BL219" s="161"/>
      <c r="BM219" s="110">
        <f t="shared" si="174"/>
        <v>966.17598589964587</v>
      </c>
      <c r="BN219" s="110">
        <f t="shared" si="175"/>
        <v>974.60282458800827</v>
      </c>
      <c r="BO219" s="273">
        <f t="shared" si="176"/>
        <v>8.4268386883624089</v>
      </c>
      <c r="BP219" s="161">
        <f t="shared" si="177"/>
        <v>8.7218465490175017E-3</v>
      </c>
    </row>
    <row r="220" spans="1:68">
      <c r="A220" s="84">
        <v>687</v>
      </c>
      <c r="B220" s="94">
        <v>11</v>
      </c>
      <c r="C220" s="94">
        <v>11</v>
      </c>
      <c r="D220" s="85" t="s">
        <v>234</v>
      </c>
      <c r="E220" s="87">
        <v>1424</v>
      </c>
      <c r="F220" s="110">
        <v>1413</v>
      </c>
      <c r="G220" s="160">
        <f t="shared" si="142"/>
        <v>-11</v>
      </c>
      <c r="H220" s="161">
        <f t="shared" si="143"/>
        <v>-7.7247191011235953E-3</v>
      </c>
      <c r="I220" s="161"/>
      <c r="J220" s="110">
        <v>1084311.7734344469</v>
      </c>
      <c r="K220" s="110">
        <v>1025297.8198783825</v>
      </c>
      <c r="L220" s="160">
        <f t="shared" si="144"/>
        <v>-59013.9535560644</v>
      </c>
      <c r="M220" s="161">
        <f t="shared" si="145"/>
        <v>-5.44252631041197E-2</v>
      </c>
      <c r="N220" s="161"/>
      <c r="O220" s="110">
        <v>390992.67986900837</v>
      </c>
      <c r="P220" s="296">
        <v>395528.83118044148</v>
      </c>
      <c r="Q220" s="160">
        <f t="shared" si="146"/>
        <v>4536.1513114331174</v>
      </c>
      <c r="R220" s="161">
        <f t="shared" si="147"/>
        <v>1.1601627204255675E-2</v>
      </c>
      <c r="S220" s="161"/>
      <c r="T220" s="110">
        <v>292693.73938534071</v>
      </c>
      <c r="U220" s="110">
        <v>313209.57092321158</v>
      </c>
      <c r="V220" s="160">
        <f t="shared" si="148"/>
        <v>20515.831537870865</v>
      </c>
      <c r="W220" s="161">
        <f t="shared" si="149"/>
        <v>7.0093168309490597E-2</v>
      </c>
      <c r="X220" s="162"/>
      <c r="Y220" s="86">
        <v>1767998.1926887962</v>
      </c>
      <c r="Z220" s="86">
        <v>1734036.2219820356</v>
      </c>
      <c r="AA220" s="160">
        <f t="shared" si="150"/>
        <v>-33961.970706760651</v>
      </c>
      <c r="AB220" s="161">
        <f t="shared" si="151"/>
        <v>-1.920927908591966E-2</v>
      </c>
      <c r="AC220" s="161"/>
      <c r="AD220" s="209">
        <v>308145</v>
      </c>
      <c r="AE220" s="209">
        <v>308145</v>
      </c>
      <c r="AF220" s="297">
        <f t="shared" si="152"/>
        <v>0</v>
      </c>
      <c r="AG220" s="208">
        <f t="shared" si="153"/>
        <v>0</v>
      </c>
      <c r="AH220" s="161"/>
      <c r="AI220" s="296">
        <f t="shared" si="154"/>
        <v>2076143.1926887962</v>
      </c>
      <c r="AJ220" s="296">
        <f t="shared" si="155"/>
        <v>2042181.2219820356</v>
      </c>
      <c r="AK220" s="160">
        <f t="shared" si="156"/>
        <v>-33961.970706760651</v>
      </c>
      <c r="AL220" s="161">
        <f t="shared" si="157"/>
        <v>-1.6358202471948372E-2</v>
      </c>
      <c r="AN220" s="110">
        <f t="shared" si="158"/>
        <v>761.45489707475201</v>
      </c>
      <c r="AO220" s="110">
        <f t="shared" si="159"/>
        <v>725.61770692029904</v>
      </c>
      <c r="AP220" s="160">
        <f t="shared" si="160"/>
        <v>-35.837190154452969</v>
      </c>
      <c r="AQ220" s="161">
        <f t="shared" si="161"/>
        <v>-4.7064100962679649E-2</v>
      </c>
      <c r="AR220" s="298"/>
      <c r="AS220" s="110">
        <v>274.57351114396653</v>
      </c>
      <c r="AT220" s="110">
        <f t="shared" si="162"/>
        <v>279.92132426075125</v>
      </c>
      <c r="AU220" s="110">
        <f t="shared" si="163"/>
        <v>5.3478131167847209</v>
      </c>
      <c r="AV220" s="185">
        <f t="shared" si="164"/>
        <v>1.9476799107473675E-2</v>
      </c>
      <c r="AW220" s="298"/>
      <c r="AX220" s="110">
        <v>205.54335630993029</v>
      </c>
      <c r="AY220" s="110">
        <f t="shared" si="165"/>
        <v>221.66282443256304</v>
      </c>
      <c r="AZ220" s="160">
        <f t="shared" si="166"/>
        <v>16.119468122632753</v>
      </c>
      <c r="BA220" s="161">
        <f t="shared" si="167"/>
        <v>7.8423688374178721E-2</v>
      </c>
      <c r="BB220" s="298"/>
      <c r="BC220" s="110">
        <f t="shared" si="168"/>
        <v>1241.5717645286491</v>
      </c>
      <c r="BD220" s="110">
        <f t="shared" si="169"/>
        <v>1227.2018556136134</v>
      </c>
      <c r="BE220" s="160">
        <f t="shared" si="170"/>
        <v>-14.369908915035694</v>
      </c>
      <c r="BF220" s="161">
        <f t="shared" si="171"/>
        <v>-1.1573965618081765E-2</v>
      </c>
      <c r="BG220" s="299"/>
      <c r="BH220" s="110">
        <v>216.39396067415731</v>
      </c>
      <c r="BI220" s="110">
        <v>216.39396067415731</v>
      </c>
      <c r="BJ220" s="160">
        <f t="shared" si="172"/>
        <v>0</v>
      </c>
      <c r="BK220" s="161">
        <f t="shared" si="173"/>
        <v>0</v>
      </c>
      <c r="BL220" s="161"/>
      <c r="BM220" s="110">
        <f t="shared" si="174"/>
        <v>1457.9657252028064</v>
      </c>
      <c r="BN220" s="110">
        <f t="shared" si="175"/>
        <v>1445.2804118768829</v>
      </c>
      <c r="BO220" s="273">
        <f t="shared" si="176"/>
        <v>-12.685313325923516</v>
      </c>
      <c r="BP220" s="161">
        <f t="shared" si="177"/>
        <v>-8.7006937863089752E-3</v>
      </c>
    </row>
    <row r="221" spans="1:68">
      <c r="A221" s="84">
        <v>689</v>
      </c>
      <c r="B221" s="94">
        <v>9</v>
      </c>
      <c r="C221" s="94">
        <v>9</v>
      </c>
      <c r="D221" s="85" t="s">
        <v>235</v>
      </c>
      <c r="E221" s="87">
        <v>3032</v>
      </c>
      <c r="F221" s="110">
        <v>3008</v>
      </c>
      <c r="G221" s="160">
        <f t="shared" si="142"/>
        <v>-24</v>
      </c>
      <c r="H221" s="161">
        <f t="shared" si="143"/>
        <v>-7.9155672823219003E-3</v>
      </c>
      <c r="I221" s="161"/>
      <c r="J221" s="110">
        <v>2219689.4114061636</v>
      </c>
      <c r="K221" s="110">
        <v>2247545.0262920908</v>
      </c>
      <c r="L221" s="160">
        <f t="shared" si="144"/>
        <v>27855.614885927178</v>
      </c>
      <c r="M221" s="161">
        <f t="shared" si="145"/>
        <v>1.2549329984090326E-2</v>
      </c>
      <c r="N221" s="161"/>
      <c r="O221" s="110">
        <v>-16035.257627000878</v>
      </c>
      <c r="P221" s="296">
        <v>658228.39199000946</v>
      </c>
      <c r="Q221" s="160">
        <f t="shared" si="146"/>
        <v>674263.64961701038</v>
      </c>
      <c r="R221" s="161">
        <f t="shared" si="147"/>
        <v>-42.048819251999753</v>
      </c>
      <c r="S221" s="161"/>
      <c r="T221" s="110">
        <v>427984.56900290214</v>
      </c>
      <c r="U221" s="110">
        <v>455060.52201249613</v>
      </c>
      <c r="V221" s="160">
        <f t="shared" si="148"/>
        <v>27075.953009593999</v>
      </c>
      <c r="W221" s="161">
        <f t="shared" si="149"/>
        <v>6.3263853350307125E-2</v>
      </c>
      <c r="X221" s="162"/>
      <c r="Y221" s="86">
        <v>2631638.7227820652</v>
      </c>
      <c r="Z221" s="86">
        <v>3360833.9402945964</v>
      </c>
      <c r="AA221" s="160">
        <f t="shared" si="150"/>
        <v>729195.21751253121</v>
      </c>
      <c r="AB221" s="161">
        <f t="shared" si="151"/>
        <v>0.27708788869836004</v>
      </c>
      <c r="AC221" s="161"/>
      <c r="AD221" s="209">
        <v>32441</v>
      </c>
      <c r="AE221" s="209">
        <v>32441</v>
      </c>
      <c r="AF221" s="297">
        <f t="shared" si="152"/>
        <v>0</v>
      </c>
      <c r="AG221" s="208">
        <f t="shared" si="153"/>
        <v>0</v>
      </c>
      <c r="AH221" s="161"/>
      <c r="AI221" s="296">
        <f t="shared" si="154"/>
        <v>2664079.7227820652</v>
      </c>
      <c r="AJ221" s="296">
        <f t="shared" si="155"/>
        <v>3393274.9402945964</v>
      </c>
      <c r="AK221" s="160">
        <f t="shared" si="156"/>
        <v>729195.21751253121</v>
      </c>
      <c r="AL221" s="161">
        <f t="shared" si="157"/>
        <v>0.27371373734680948</v>
      </c>
      <c r="AN221" s="110">
        <f t="shared" si="158"/>
        <v>732.08753674345769</v>
      </c>
      <c r="AO221" s="110">
        <f t="shared" si="159"/>
        <v>747.18917097476424</v>
      </c>
      <c r="AP221" s="160">
        <f t="shared" si="160"/>
        <v>15.101634231306548</v>
      </c>
      <c r="AQ221" s="161">
        <f t="shared" si="161"/>
        <v>2.06281810211974E-2</v>
      </c>
      <c r="AR221" s="298"/>
      <c r="AS221" s="110">
        <v>-5.2886733598287856</v>
      </c>
      <c r="AT221" s="110">
        <f t="shared" si="162"/>
        <v>218.82592818816804</v>
      </c>
      <c r="AU221" s="110">
        <f t="shared" si="163"/>
        <v>224.11460154799681</v>
      </c>
      <c r="AV221" s="185">
        <f t="shared" si="164"/>
        <v>-42.376336426882723</v>
      </c>
      <c r="AW221" s="298"/>
      <c r="AX221" s="110">
        <v>141.15586048908381</v>
      </c>
      <c r="AY221" s="110">
        <f t="shared" si="165"/>
        <v>151.28341822223942</v>
      </c>
      <c r="AZ221" s="160">
        <f t="shared" si="166"/>
        <v>10.127557733155612</v>
      </c>
      <c r="BA221" s="161">
        <f t="shared" si="167"/>
        <v>7.1747341541932089E-2</v>
      </c>
      <c r="BB221" s="298"/>
      <c r="BC221" s="110">
        <f t="shared" si="168"/>
        <v>867.95472387271275</v>
      </c>
      <c r="BD221" s="110">
        <f t="shared" si="169"/>
        <v>1117.2985173851716</v>
      </c>
      <c r="BE221" s="160">
        <f t="shared" si="170"/>
        <v>249.34379351245889</v>
      </c>
      <c r="BF221" s="161">
        <f t="shared" si="171"/>
        <v>0.28727741972520865</v>
      </c>
      <c r="BG221" s="299"/>
      <c r="BH221" s="110">
        <v>10.699538258575197</v>
      </c>
      <c r="BI221" s="110">
        <v>10.699538258575197</v>
      </c>
      <c r="BJ221" s="160">
        <f t="shared" si="172"/>
        <v>0</v>
      </c>
      <c r="BK221" s="161">
        <f t="shared" si="173"/>
        <v>0</v>
      </c>
      <c r="BL221" s="161"/>
      <c r="BM221" s="110">
        <f t="shared" si="174"/>
        <v>878.65426213128796</v>
      </c>
      <c r="BN221" s="110">
        <f t="shared" si="175"/>
        <v>1128.0834243000652</v>
      </c>
      <c r="BO221" s="273">
        <f t="shared" si="176"/>
        <v>249.42916216877722</v>
      </c>
      <c r="BP221" s="161">
        <f t="shared" si="177"/>
        <v>0.28387634695329989</v>
      </c>
    </row>
    <row r="222" spans="1:68">
      <c r="A222" s="84">
        <v>691</v>
      </c>
      <c r="B222" s="94">
        <v>17</v>
      </c>
      <c r="C222" s="94">
        <v>17</v>
      </c>
      <c r="D222" s="85" t="s">
        <v>236</v>
      </c>
      <c r="E222" s="87">
        <v>2598</v>
      </c>
      <c r="F222" s="110">
        <v>2556</v>
      </c>
      <c r="G222" s="160">
        <f t="shared" si="142"/>
        <v>-42</v>
      </c>
      <c r="H222" s="161">
        <f t="shared" si="143"/>
        <v>-1.6166281755196306E-2</v>
      </c>
      <c r="I222" s="161"/>
      <c r="J222" s="110">
        <v>2457677.4195512719</v>
      </c>
      <c r="K222" s="110">
        <v>2493731.7741101389</v>
      </c>
      <c r="L222" s="160">
        <f t="shared" si="144"/>
        <v>36054.354558866937</v>
      </c>
      <c r="M222" s="161">
        <f t="shared" si="145"/>
        <v>1.4670092287965855E-2</v>
      </c>
      <c r="N222" s="161"/>
      <c r="O222" s="110">
        <v>1709206.5134250734</v>
      </c>
      <c r="P222" s="296">
        <v>1657510.3730925615</v>
      </c>
      <c r="Q222" s="160">
        <f t="shared" si="146"/>
        <v>-51696.140332511859</v>
      </c>
      <c r="R222" s="161">
        <f t="shared" si="147"/>
        <v>-3.0245695839830455E-2</v>
      </c>
      <c r="S222" s="161"/>
      <c r="T222" s="110">
        <v>450838.86556364619</v>
      </c>
      <c r="U222" s="110">
        <v>480140.11882787553</v>
      </c>
      <c r="V222" s="160">
        <f t="shared" si="148"/>
        <v>29301.253264229337</v>
      </c>
      <c r="W222" s="161">
        <f t="shared" si="149"/>
        <v>6.4992740205741639E-2</v>
      </c>
      <c r="X222" s="162"/>
      <c r="Y222" s="86">
        <v>4617722.7985399915</v>
      </c>
      <c r="Z222" s="86">
        <v>4631382.2660305761</v>
      </c>
      <c r="AA222" s="160">
        <f t="shared" si="150"/>
        <v>13659.46749058459</v>
      </c>
      <c r="AB222" s="161">
        <f t="shared" si="151"/>
        <v>2.9580527213334184E-3</v>
      </c>
      <c r="AC222" s="161"/>
      <c r="AD222" s="209">
        <v>88157</v>
      </c>
      <c r="AE222" s="209">
        <v>88157</v>
      </c>
      <c r="AF222" s="297">
        <f t="shared" si="152"/>
        <v>0</v>
      </c>
      <c r="AG222" s="208">
        <f t="shared" si="153"/>
        <v>0</v>
      </c>
      <c r="AH222" s="161"/>
      <c r="AI222" s="296">
        <f t="shared" si="154"/>
        <v>4705879.7985399915</v>
      </c>
      <c r="AJ222" s="296">
        <f t="shared" si="155"/>
        <v>4719539.2660305761</v>
      </c>
      <c r="AK222" s="160">
        <f t="shared" si="156"/>
        <v>13659.46749058459</v>
      </c>
      <c r="AL222" s="161">
        <f t="shared" si="157"/>
        <v>2.9026384173311153E-3</v>
      </c>
      <c r="AN222" s="110">
        <f t="shared" si="158"/>
        <v>945.98822923451576</v>
      </c>
      <c r="AO222" s="110">
        <f t="shared" si="159"/>
        <v>975.63840927626711</v>
      </c>
      <c r="AP222" s="160">
        <f t="shared" si="160"/>
        <v>29.650180041751355</v>
      </c>
      <c r="AQ222" s="161">
        <f t="shared" si="161"/>
        <v>3.1343075025091996E-2</v>
      </c>
      <c r="AR222" s="298"/>
      <c r="AS222" s="110">
        <v>657.89319223443931</v>
      </c>
      <c r="AT222" s="110">
        <f t="shared" si="162"/>
        <v>648.47823673417895</v>
      </c>
      <c r="AU222" s="110">
        <f t="shared" si="163"/>
        <v>-9.414955500260362</v>
      </c>
      <c r="AV222" s="185">
        <f t="shared" si="164"/>
        <v>-1.4310765959264336E-2</v>
      </c>
      <c r="AW222" s="298"/>
      <c r="AX222" s="110">
        <v>173.53305064035649</v>
      </c>
      <c r="AY222" s="110">
        <f t="shared" si="165"/>
        <v>187.84824680276822</v>
      </c>
      <c r="AZ222" s="160">
        <f t="shared" si="166"/>
        <v>14.315196162411723</v>
      </c>
      <c r="BA222" s="161">
        <f t="shared" si="167"/>
        <v>8.2492620913347844E-2</v>
      </c>
      <c r="BB222" s="298"/>
      <c r="BC222" s="110">
        <f t="shared" si="168"/>
        <v>1777.4144721093116</v>
      </c>
      <c r="BD222" s="110">
        <f t="shared" si="169"/>
        <v>1811.9648928132144</v>
      </c>
      <c r="BE222" s="160">
        <f t="shared" si="170"/>
        <v>34.550420703902773</v>
      </c>
      <c r="BF222" s="161">
        <f t="shared" si="171"/>
        <v>1.9438584104078293E-2</v>
      </c>
      <c r="BG222" s="299"/>
      <c r="BH222" s="110">
        <v>33.93264049268668</v>
      </c>
      <c r="BI222" s="110">
        <v>33.93264049268668</v>
      </c>
      <c r="BJ222" s="160">
        <f t="shared" si="172"/>
        <v>0</v>
      </c>
      <c r="BK222" s="161">
        <f t="shared" si="173"/>
        <v>0</v>
      </c>
      <c r="BL222" s="161"/>
      <c r="BM222" s="110">
        <f t="shared" si="174"/>
        <v>1811.3471126019983</v>
      </c>
      <c r="BN222" s="110">
        <f t="shared" si="175"/>
        <v>1846.4551119055461</v>
      </c>
      <c r="BO222" s="273">
        <f t="shared" si="176"/>
        <v>35.107999303547786</v>
      </c>
      <c r="BP222" s="161">
        <f t="shared" si="177"/>
        <v>1.9382259236395159E-2</v>
      </c>
    </row>
    <row r="223" spans="1:68">
      <c r="A223" s="84">
        <v>694</v>
      </c>
      <c r="B223" s="94">
        <v>5</v>
      </c>
      <c r="C223" s="94">
        <v>5</v>
      </c>
      <c r="D223" s="85" t="s">
        <v>237</v>
      </c>
      <c r="E223" s="87">
        <v>28483</v>
      </c>
      <c r="F223" s="110">
        <v>28643</v>
      </c>
      <c r="G223" s="160">
        <f t="shared" si="142"/>
        <v>160</v>
      </c>
      <c r="H223" s="161">
        <f t="shared" si="143"/>
        <v>5.6173858090790996E-3</v>
      </c>
      <c r="I223" s="161"/>
      <c r="J223" s="110">
        <v>7284207.8502901094</v>
      </c>
      <c r="K223" s="110">
        <v>7592919.1723859552</v>
      </c>
      <c r="L223" s="160">
        <f t="shared" si="144"/>
        <v>308711.32209584583</v>
      </c>
      <c r="M223" s="161">
        <f t="shared" si="145"/>
        <v>4.2380905163702971E-2</v>
      </c>
      <c r="N223" s="161"/>
      <c r="O223" s="110">
        <v>-13347.523178397396</v>
      </c>
      <c r="P223" s="296">
        <v>-155566.75765724122</v>
      </c>
      <c r="Q223" s="160">
        <f t="shared" si="146"/>
        <v>-142219.23447884383</v>
      </c>
      <c r="R223" s="161">
        <f t="shared" si="147"/>
        <v>10.655103016342522</v>
      </c>
      <c r="S223" s="161"/>
      <c r="T223" s="110">
        <v>2431571.3610098162</v>
      </c>
      <c r="U223" s="110">
        <v>2566831.462463927</v>
      </c>
      <c r="V223" s="160">
        <f t="shared" si="148"/>
        <v>135260.10145411082</v>
      </c>
      <c r="W223" s="161">
        <f t="shared" si="149"/>
        <v>5.5626622201183584E-2</v>
      </c>
      <c r="X223" s="162"/>
      <c r="Y223" s="86">
        <v>9702431.6881215274</v>
      </c>
      <c r="Z223" s="86">
        <v>10004183.877192641</v>
      </c>
      <c r="AA223" s="160">
        <f t="shared" si="150"/>
        <v>301752.18907111324</v>
      </c>
      <c r="AB223" s="161">
        <f t="shared" si="151"/>
        <v>3.1100676487167828E-2</v>
      </c>
      <c r="AC223" s="161"/>
      <c r="AD223" s="209">
        <v>1832447</v>
      </c>
      <c r="AE223" s="209">
        <v>1832447</v>
      </c>
      <c r="AF223" s="297">
        <f t="shared" si="152"/>
        <v>0</v>
      </c>
      <c r="AG223" s="208">
        <f t="shared" si="153"/>
        <v>0</v>
      </c>
      <c r="AH223" s="161"/>
      <c r="AI223" s="296">
        <f t="shared" si="154"/>
        <v>11534878.688121527</v>
      </c>
      <c r="AJ223" s="296">
        <f t="shared" si="155"/>
        <v>11836630.877192641</v>
      </c>
      <c r="AK223" s="160">
        <f t="shared" si="156"/>
        <v>301752.18907111324</v>
      </c>
      <c r="AL223" s="161">
        <f t="shared" si="157"/>
        <v>2.6159979418063046E-2</v>
      </c>
      <c r="AN223" s="110">
        <f t="shared" si="158"/>
        <v>255.73878630376399</v>
      </c>
      <c r="AO223" s="110">
        <f t="shared" si="159"/>
        <v>265.0881252796828</v>
      </c>
      <c r="AP223" s="160">
        <f t="shared" si="160"/>
        <v>9.3493389759188119</v>
      </c>
      <c r="AQ223" s="161">
        <f t="shared" si="161"/>
        <v>3.6558158076240181E-2</v>
      </c>
      <c r="AR223" s="298"/>
      <c r="AS223" s="110">
        <v>-0.46861367055427433</v>
      </c>
      <c r="AT223" s="110">
        <f t="shared" si="162"/>
        <v>-5.4312312836379295</v>
      </c>
      <c r="AU223" s="110">
        <f t="shared" si="163"/>
        <v>-4.9626176130836548</v>
      </c>
      <c r="AV223" s="185">
        <f t="shared" si="164"/>
        <v>10.589997528697554</v>
      </c>
      <c r="AW223" s="298"/>
      <c r="AX223" s="110">
        <v>85.369215356873084</v>
      </c>
      <c r="AY223" s="110">
        <f t="shared" si="165"/>
        <v>89.614616571725279</v>
      </c>
      <c r="AZ223" s="160">
        <f t="shared" si="166"/>
        <v>4.245401214852194</v>
      </c>
      <c r="BA223" s="161">
        <f t="shared" si="167"/>
        <v>4.9729884444936465E-2</v>
      </c>
      <c r="BB223" s="298"/>
      <c r="BC223" s="110">
        <f t="shared" si="168"/>
        <v>340.63938799008275</v>
      </c>
      <c r="BD223" s="110">
        <f t="shared" si="169"/>
        <v>349.27151056777018</v>
      </c>
      <c r="BE223" s="160">
        <f t="shared" si="170"/>
        <v>8.6321225776874257</v>
      </c>
      <c r="BF223" s="161">
        <f t="shared" si="171"/>
        <v>2.5340940836644347E-2</v>
      </c>
      <c r="BG223" s="299"/>
      <c r="BH223" s="110">
        <v>64.334761085559805</v>
      </c>
      <c r="BI223" s="110">
        <v>64.334761085559805</v>
      </c>
      <c r="BJ223" s="160">
        <f t="shared" si="172"/>
        <v>0</v>
      </c>
      <c r="BK223" s="161">
        <f t="shared" si="173"/>
        <v>0</v>
      </c>
      <c r="BL223" s="161"/>
      <c r="BM223" s="110">
        <f t="shared" si="174"/>
        <v>404.97414907564257</v>
      </c>
      <c r="BN223" s="110">
        <f t="shared" si="175"/>
        <v>413.24689722419583</v>
      </c>
      <c r="BO223" s="273">
        <f t="shared" si="176"/>
        <v>8.2727481485532621</v>
      </c>
      <c r="BP223" s="161">
        <f t="shared" si="177"/>
        <v>2.042784253621099E-2</v>
      </c>
    </row>
    <row r="224" spans="1:68">
      <c r="A224" s="84">
        <v>697</v>
      </c>
      <c r="B224" s="94">
        <v>18</v>
      </c>
      <c r="C224" s="94">
        <v>18</v>
      </c>
      <c r="D224" s="85" t="s">
        <v>238</v>
      </c>
      <c r="E224" s="87">
        <v>1164</v>
      </c>
      <c r="F224" s="110">
        <v>1163</v>
      </c>
      <c r="G224" s="160">
        <f t="shared" si="142"/>
        <v>-1</v>
      </c>
      <c r="H224" s="161">
        <f t="shared" si="143"/>
        <v>-8.5910652920962198E-4</v>
      </c>
      <c r="I224" s="161"/>
      <c r="J224" s="110">
        <v>390603.4162340677</v>
      </c>
      <c r="K224" s="110">
        <v>435113.2745105637</v>
      </c>
      <c r="L224" s="160">
        <f t="shared" si="144"/>
        <v>44509.858276496001</v>
      </c>
      <c r="M224" s="161">
        <f t="shared" si="145"/>
        <v>0.11395153351609098</v>
      </c>
      <c r="N224" s="161"/>
      <c r="O224" s="110">
        <v>470743.01446988579</v>
      </c>
      <c r="P224" s="296">
        <v>504139.06084061804</v>
      </c>
      <c r="Q224" s="160">
        <f t="shared" si="146"/>
        <v>33396.046370732249</v>
      </c>
      <c r="R224" s="161">
        <f t="shared" si="147"/>
        <v>7.094326489016578E-2</v>
      </c>
      <c r="S224" s="161"/>
      <c r="T224" s="110">
        <v>216304.49954585079</v>
      </c>
      <c r="U224" s="110">
        <v>230380.26795011837</v>
      </c>
      <c r="V224" s="160">
        <f t="shared" si="148"/>
        <v>14075.768404267583</v>
      </c>
      <c r="W224" s="161">
        <f t="shared" si="149"/>
        <v>6.5073858536557602E-2</v>
      </c>
      <c r="X224" s="162"/>
      <c r="Y224" s="86">
        <v>1077650.9302498042</v>
      </c>
      <c r="Z224" s="86">
        <v>1169632.6033013</v>
      </c>
      <c r="AA224" s="160">
        <f t="shared" si="150"/>
        <v>91981.673051495804</v>
      </c>
      <c r="AB224" s="161">
        <f t="shared" si="151"/>
        <v>8.535386595933625E-2</v>
      </c>
      <c r="AC224" s="161"/>
      <c r="AD224" s="209">
        <v>-197982</v>
      </c>
      <c r="AE224" s="209">
        <v>-197982</v>
      </c>
      <c r="AF224" s="297">
        <f t="shared" si="152"/>
        <v>0</v>
      </c>
      <c r="AG224" s="208">
        <f t="shared" si="153"/>
        <v>0</v>
      </c>
      <c r="AH224" s="161"/>
      <c r="AI224" s="296">
        <f t="shared" si="154"/>
        <v>879668.93024980417</v>
      </c>
      <c r="AJ224" s="296">
        <f t="shared" si="155"/>
        <v>971650.60330129997</v>
      </c>
      <c r="AK224" s="160">
        <f t="shared" si="156"/>
        <v>91981.673051495804</v>
      </c>
      <c r="AL224" s="161">
        <f t="shared" si="157"/>
        <v>0.1045639670658543</v>
      </c>
      <c r="AN224" s="110">
        <f t="shared" si="158"/>
        <v>335.56994521827124</v>
      </c>
      <c r="AO224" s="110">
        <f t="shared" si="159"/>
        <v>374.13007266600488</v>
      </c>
      <c r="AP224" s="160">
        <f t="shared" si="160"/>
        <v>38.560127447733635</v>
      </c>
      <c r="AQ224" s="161">
        <f t="shared" si="161"/>
        <v>0.11490935942625084</v>
      </c>
      <c r="AR224" s="298"/>
      <c r="AS224" s="110">
        <v>404.41839731089846</v>
      </c>
      <c r="AT224" s="110">
        <f t="shared" si="162"/>
        <v>433.48156564111611</v>
      </c>
      <c r="AU224" s="110">
        <f t="shared" si="163"/>
        <v>29.06316833021765</v>
      </c>
      <c r="AV224" s="185">
        <f t="shared" si="164"/>
        <v>7.1864110345789267E-2</v>
      </c>
      <c r="AW224" s="298"/>
      <c r="AX224" s="110">
        <v>185.82860785726012</v>
      </c>
      <c r="AY224" s="110">
        <f t="shared" si="165"/>
        <v>198.09137398978365</v>
      </c>
      <c r="AZ224" s="160">
        <f t="shared" si="166"/>
        <v>12.262766132523524</v>
      </c>
      <c r="BA224" s="161">
        <f t="shared" si="167"/>
        <v>6.5989657211137698E-2</v>
      </c>
      <c r="BB224" s="298"/>
      <c r="BC224" s="110">
        <f t="shared" si="168"/>
        <v>925.81695038642965</v>
      </c>
      <c r="BD224" s="110">
        <f t="shared" si="169"/>
        <v>1005.7030122969045</v>
      </c>
      <c r="BE224" s="160">
        <f t="shared" si="170"/>
        <v>79.886061910474837</v>
      </c>
      <c r="BF224" s="161">
        <f t="shared" si="171"/>
        <v>8.6287102301519689E-2</v>
      </c>
      <c r="BG224" s="299"/>
      <c r="BH224" s="110">
        <v>-170.08762886597938</v>
      </c>
      <c r="BI224" s="110">
        <v>-170.08762886597938</v>
      </c>
      <c r="BJ224" s="160">
        <f t="shared" si="172"/>
        <v>0</v>
      </c>
      <c r="BK224" s="161">
        <f t="shared" si="173"/>
        <v>0</v>
      </c>
      <c r="BL224" s="161"/>
      <c r="BM224" s="110">
        <f t="shared" si="174"/>
        <v>755.7293215204503</v>
      </c>
      <c r="BN224" s="110">
        <f t="shared" si="175"/>
        <v>835.46913439492687</v>
      </c>
      <c r="BO224" s="273">
        <f t="shared" si="176"/>
        <v>79.73981287447657</v>
      </c>
      <c r="BP224" s="161">
        <f t="shared" si="177"/>
        <v>0.10551372112180087</v>
      </c>
    </row>
    <row r="225" spans="1:68">
      <c r="A225" s="84">
        <v>698</v>
      </c>
      <c r="B225" s="94">
        <v>19</v>
      </c>
      <c r="C225" s="94">
        <v>19</v>
      </c>
      <c r="D225" s="85" t="s">
        <v>239</v>
      </c>
      <c r="E225" s="87">
        <v>65286</v>
      </c>
      <c r="F225" s="110">
        <v>65722</v>
      </c>
      <c r="G225" s="160">
        <f t="shared" si="142"/>
        <v>436</v>
      </c>
      <c r="H225" s="161">
        <f t="shared" si="143"/>
        <v>6.6783077535765706E-3</v>
      </c>
      <c r="I225" s="161"/>
      <c r="J225" s="110">
        <v>1428616.7780686356</v>
      </c>
      <c r="K225" s="110">
        <v>2394407.8329179585</v>
      </c>
      <c r="L225" s="160">
        <f t="shared" si="144"/>
        <v>965791.05484932289</v>
      </c>
      <c r="M225" s="161">
        <f t="shared" si="145"/>
        <v>0.67603227798779431</v>
      </c>
      <c r="N225" s="161"/>
      <c r="O225" s="110">
        <v>16341024.103923395</v>
      </c>
      <c r="P225" s="296">
        <v>18185880.932965271</v>
      </c>
      <c r="Q225" s="160">
        <f t="shared" si="146"/>
        <v>1844856.8290418759</v>
      </c>
      <c r="R225" s="161">
        <f t="shared" si="147"/>
        <v>0.11289725890551347</v>
      </c>
      <c r="S225" s="161"/>
      <c r="T225" s="110">
        <v>5061599.6381251086</v>
      </c>
      <c r="U225" s="110">
        <v>5518866.6126537947</v>
      </c>
      <c r="V225" s="160">
        <f t="shared" si="148"/>
        <v>457266.97452868614</v>
      </c>
      <c r="W225" s="161">
        <f t="shared" si="149"/>
        <v>9.0340407622216568E-2</v>
      </c>
      <c r="X225" s="162"/>
      <c r="Y225" s="86">
        <v>22831240.520117141</v>
      </c>
      <c r="Z225" s="86">
        <v>26099155.378537025</v>
      </c>
      <c r="AA225" s="160">
        <f t="shared" si="150"/>
        <v>3267914.858419884</v>
      </c>
      <c r="AB225" s="161">
        <f t="shared" si="151"/>
        <v>0.14313347781258087</v>
      </c>
      <c r="AC225" s="161"/>
      <c r="AD225" s="209">
        <v>-1296888</v>
      </c>
      <c r="AE225" s="209">
        <v>-1296888</v>
      </c>
      <c r="AF225" s="297">
        <f t="shared" si="152"/>
        <v>0</v>
      </c>
      <c r="AG225" s="208">
        <f t="shared" si="153"/>
        <v>0</v>
      </c>
      <c r="AH225" s="161"/>
      <c r="AI225" s="296">
        <f t="shared" si="154"/>
        <v>21534352.520117141</v>
      </c>
      <c r="AJ225" s="296">
        <f t="shared" si="155"/>
        <v>24802267.378537025</v>
      </c>
      <c r="AK225" s="160">
        <f t="shared" si="156"/>
        <v>3267914.858419884</v>
      </c>
      <c r="AL225" s="161">
        <f t="shared" si="157"/>
        <v>0.15175356934307804</v>
      </c>
      <c r="AN225" s="110">
        <f t="shared" si="158"/>
        <v>21.882436940058138</v>
      </c>
      <c r="AO225" s="110">
        <f t="shared" si="159"/>
        <v>36.432364092966715</v>
      </c>
      <c r="AP225" s="160">
        <f t="shared" si="160"/>
        <v>14.549927152908577</v>
      </c>
      <c r="AQ225" s="161">
        <f t="shared" si="161"/>
        <v>0.66491347342915819</v>
      </c>
      <c r="AR225" s="298"/>
      <c r="AS225" s="110">
        <v>250.29905498764506</v>
      </c>
      <c r="AT225" s="110">
        <f t="shared" si="162"/>
        <v>276.70918311927926</v>
      </c>
      <c r="AU225" s="110">
        <f t="shared" si="163"/>
        <v>26.410128131634195</v>
      </c>
      <c r="AV225" s="185">
        <f t="shared" si="164"/>
        <v>0.10551429422271617</v>
      </c>
      <c r="AW225" s="298"/>
      <c r="AX225" s="110">
        <v>77.529633277044212</v>
      </c>
      <c r="AY225" s="110">
        <f t="shared" si="165"/>
        <v>83.972895113566153</v>
      </c>
      <c r="AZ225" s="160">
        <f t="shared" si="166"/>
        <v>6.4432618365219412</v>
      </c>
      <c r="BA225" s="161">
        <f t="shared" si="167"/>
        <v>8.3107085177323153E-2</v>
      </c>
      <c r="BB225" s="298"/>
      <c r="BC225" s="110">
        <f t="shared" si="168"/>
        <v>349.71112520474742</v>
      </c>
      <c r="BD225" s="110">
        <f t="shared" si="169"/>
        <v>397.11444232581215</v>
      </c>
      <c r="BE225" s="160">
        <f t="shared" si="170"/>
        <v>47.403317121064731</v>
      </c>
      <c r="BF225" s="161">
        <f t="shared" si="171"/>
        <v>0.13554992593761847</v>
      </c>
      <c r="BG225" s="299"/>
      <c r="BH225" s="110">
        <v>-19.864718316331221</v>
      </c>
      <c r="BI225" s="110">
        <v>-19.864718316331221</v>
      </c>
      <c r="BJ225" s="160">
        <f t="shared" si="172"/>
        <v>0</v>
      </c>
      <c r="BK225" s="161">
        <f t="shared" si="173"/>
        <v>0</v>
      </c>
      <c r="BL225" s="161"/>
      <c r="BM225" s="110">
        <f t="shared" si="174"/>
        <v>329.8464068884162</v>
      </c>
      <c r="BN225" s="110">
        <f t="shared" si="175"/>
        <v>377.38150662695938</v>
      </c>
      <c r="BO225" s="273">
        <f t="shared" si="176"/>
        <v>47.535099738543181</v>
      </c>
      <c r="BP225" s="161">
        <f t="shared" si="177"/>
        <v>0.14411283174784995</v>
      </c>
    </row>
    <row r="226" spans="1:68">
      <c r="A226" s="84">
        <v>700</v>
      </c>
      <c r="B226" s="94">
        <v>9</v>
      </c>
      <c r="C226" s="94">
        <v>9</v>
      </c>
      <c r="D226" s="85" t="s">
        <v>240</v>
      </c>
      <c r="E226" s="87">
        <v>4758</v>
      </c>
      <c r="F226" s="110">
        <v>4733</v>
      </c>
      <c r="G226" s="160">
        <f t="shared" si="142"/>
        <v>-25</v>
      </c>
      <c r="H226" s="161">
        <f t="shared" si="143"/>
        <v>-5.254308532997058E-3</v>
      </c>
      <c r="I226" s="161"/>
      <c r="J226" s="110">
        <v>1342983.7362393243</v>
      </c>
      <c r="K226" s="110">
        <v>1216714.2943900952</v>
      </c>
      <c r="L226" s="160">
        <f t="shared" si="144"/>
        <v>-126269.44184922916</v>
      </c>
      <c r="M226" s="161">
        <f t="shared" si="145"/>
        <v>-9.4021571849271832E-2</v>
      </c>
      <c r="N226" s="161"/>
      <c r="O226" s="110">
        <v>762694.67328342842</v>
      </c>
      <c r="P226" s="296">
        <v>484402.63397369115</v>
      </c>
      <c r="Q226" s="160">
        <f t="shared" si="146"/>
        <v>-278292.03930973727</v>
      </c>
      <c r="R226" s="161">
        <f t="shared" si="147"/>
        <v>-0.36488000907582047</v>
      </c>
      <c r="S226" s="161"/>
      <c r="T226" s="110">
        <v>483683.03751327883</v>
      </c>
      <c r="U226" s="110">
        <v>516354.86840568244</v>
      </c>
      <c r="V226" s="160">
        <f t="shared" si="148"/>
        <v>32671.83089240361</v>
      </c>
      <c r="W226" s="161">
        <f t="shared" si="149"/>
        <v>6.7548018761163717E-2</v>
      </c>
      <c r="X226" s="162"/>
      <c r="Y226" s="86">
        <v>2589361.4470360316</v>
      </c>
      <c r="Z226" s="86">
        <v>2217471.7967694686</v>
      </c>
      <c r="AA226" s="160">
        <f t="shared" si="150"/>
        <v>-371889.65026656305</v>
      </c>
      <c r="AB226" s="161">
        <f t="shared" si="151"/>
        <v>-0.14362214695528683</v>
      </c>
      <c r="AC226" s="161"/>
      <c r="AD226" s="209">
        <v>-1009065</v>
      </c>
      <c r="AE226" s="209">
        <v>-1009065</v>
      </c>
      <c r="AF226" s="297">
        <f t="shared" si="152"/>
        <v>0</v>
      </c>
      <c r="AG226" s="208">
        <f t="shared" si="153"/>
        <v>0</v>
      </c>
      <c r="AH226" s="161"/>
      <c r="AI226" s="296">
        <f t="shared" si="154"/>
        <v>1580296.4470360316</v>
      </c>
      <c r="AJ226" s="296">
        <f t="shared" si="155"/>
        <v>1208406.7967694686</v>
      </c>
      <c r="AK226" s="160">
        <f t="shared" si="156"/>
        <v>-371889.65026656305</v>
      </c>
      <c r="AL226" s="161">
        <f t="shared" si="157"/>
        <v>-0.23532904282868627</v>
      </c>
      <c r="AN226" s="110">
        <f t="shared" si="158"/>
        <v>282.25803619994207</v>
      </c>
      <c r="AO226" s="110">
        <f t="shared" si="159"/>
        <v>257.07041926686986</v>
      </c>
      <c r="AP226" s="160">
        <f t="shared" si="160"/>
        <v>-25.187616933072206</v>
      </c>
      <c r="AQ226" s="161">
        <f t="shared" si="161"/>
        <v>-8.923613751507202E-2</v>
      </c>
      <c r="AR226" s="298"/>
      <c r="AS226" s="110">
        <v>160.29732519618085</v>
      </c>
      <c r="AT226" s="110">
        <f t="shared" si="162"/>
        <v>102.34579209247647</v>
      </c>
      <c r="AU226" s="110">
        <f t="shared" si="163"/>
        <v>-57.951533103704378</v>
      </c>
      <c r="AV226" s="185">
        <f t="shared" si="164"/>
        <v>-0.36152526583197847</v>
      </c>
      <c r="AW226" s="298"/>
      <c r="AX226" s="110">
        <v>101.65679645087828</v>
      </c>
      <c r="AY226" s="110">
        <f t="shared" si="165"/>
        <v>109.09673957440998</v>
      </c>
      <c r="AZ226" s="160">
        <f t="shared" si="166"/>
        <v>7.4399431235317053</v>
      </c>
      <c r="BA226" s="161">
        <f t="shared" si="167"/>
        <v>7.3186873709194356E-2</v>
      </c>
      <c r="BB226" s="298"/>
      <c r="BC226" s="110">
        <f t="shared" si="168"/>
        <v>544.21215784700121</v>
      </c>
      <c r="BD226" s="110">
        <f t="shared" si="169"/>
        <v>468.51295093375631</v>
      </c>
      <c r="BE226" s="160">
        <f t="shared" si="170"/>
        <v>-75.699206913244893</v>
      </c>
      <c r="BF226" s="161">
        <f t="shared" si="171"/>
        <v>-0.13909870593983831</v>
      </c>
      <c r="BG226" s="299"/>
      <c r="BH226" s="110">
        <v>-212.07755359394704</v>
      </c>
      <c r="BI226" s="110">
        <v>-212.07755359394704</v>
      </c>
      <c r="BJ226" s="160">
        <f t="shared" si="172"/>
        <v>0</v>
      </c>
      <c r="BK226" s="161">
        <f t="shared" si="173"/>
        <v>0</v>
      </c>
      <c r="BL226" s="161"/>
      <c r="BM226" s="110">
        <f t="shared" si="174"/>
        <v>332.13460425305414</v>
      </c>
      <c r="BN226" s="110">
        <f t="shared" si="175"/>
        <v>255.31519052809392</v>
      </c>
      <c r="BO226" s="273">
        <f t="shared" si="176"/>
        <v>-76.819413724960214</v>
      </c>
      <c r="BP226" s="161">
        <f t="shared" si="177"/>
        <v>-0.23129000333380295</v>
      </c>
    </row>
    <row r="227" spans="1:68">
      <c r="A227" s="84">
        <v>702</v>
      </c>
      <c r="B227" s="94">
        <v>6</v>
      </c>
      <c r="C227" s="94">
        <v>6</v>
      </c>
      <c r="D227" s="85" t="s">
        <v>241</v>
      </c>
      <c r="E227" s="87">
        <v>4124</v>
      </c>
      <c r="F227" s="110">
        <v>4039</v>
      </c>
      <c r="G227" s="160">
        <f t="shared" si="142"/>
        <v>-85</v>
      </c>
      <c r="H227" s="161">
        <f t="shared" si="143"/>
        <v>-2.061105722599418E-2</v>
      </c>
      <c r="I227" s="161"/>
      <c r="J227" s="110">
        <v>1386151.0270476947</v>
      </c>
      <c r="K227" s="110">
        <v>1367623.9810771667</v>
      </c>
      <c r="L227" s="160">
        <f t="shared" si="144"/>
        <v>-18527.045970527921</v>
      </c>
      <c r="M227" s="161">
        <f t="shared" si="145"/>
        <v>-1.3365820613348248E-2</v>
      </c>
      <c r="N227" s="161"/>
      <c r="O227" s="110">
        <v>1250068.6094061672</v>
      </c>
      <c r="P227" s="296">
        <v>1238638.1226366137</v>
      </c>
      <c r="Q227" s="160">
        <f t="shared" si="146"/>
        <v>-11430.486769553507</v>
      </c>
      <c r="R227" s="161">
        <f t="shared" si="147"/>
        <v>-9.1438875302879957E-3</v>
      </c>
      <c r="S227" s="161"/>
      <c r="T227" s="110">
        <v>619531.93551567639</v>
      </c>
      <c r="U227" s="110">
        <v>665741.02159321913</v>
      </c>
      <c r="V227" s="160">
        <f t="shared" si="148"/>
        <v>46209.086077542743</v>
      </c>
      <c r="W227" s="161">
        <f t="shared" si="149"/>
        <v>7.4587092978637068E-2</v>
      </c>
      <c r="X227" s="162"/>
      <c r="Y227" s="86">
        <v>3255751.5719695385</v>
      </c>
      <c r="Z227" s="86">
        <v>3272003.1253069998</v>
      </c>
      <c r="AA227" s="160">
        <f t="shared" si="150"/>
        <v>16251.553337461315</v>
      </c>
      <c r="AB227" s="161">
        <f t="shared" si="151"/>
        <v>4.9916441651689288E-3</v>
      </c>
      <c r="AC227" s="161"/>
      <c r="AD227" s="209">
        <v>-831821</v>
      </c>
      <c r="AE227" s="209">
        <v>-831821</v>
      </c>
      <c r="AF227" s="297">
        <f t="shared" si="152"/>
        <v>0</v>
      </c>
      <c r="AG227" s="208">
        <f t="shared" si="153"/>
        <v>0</v>
      </c>
      <c r="AH227" s="161"/>
      <c r="AI227" s="296">
        <f t="shared" si="154"/>
        <v>2423930.5719695385</v>
      </c>
      <c r="AJ227" s="296">
        <f t="shared" si="155"/>
        <v>2440182.1253069998</v>
      </c>
      <c r="AK227" s="160">
        <f t="shared" si="156"/>
        <v>16251.553337461315</v>
      </c>
      <c r="AL227" s="161">
        <f t="shared" si="157"/>
        <v>6.7046282287929939E-3</v>
      </c>
      <c r="AN227" s="110">
        <f t="shared" si="158"/>
        <v>336.11809579236046</v>
      </c>
      <c r="AO227" s="110">
        <f t="shared" si="159"/>
        <v>338.60460041524306</v>
      </c>
      <c r="AP227" s="160">
        <f t="shared" si="160"/>
        <v>2.4865046228825918</v>
      </c>
      <c r="AQ227" s="161">
        <f t="shared" si="161"/>
        <v>7.3977112628254597E-3</v>
      </c>
      <c r="AR227" s="298"/>
      <c r="AS227" s="110">
        <v>303.12041935164092</v>
      </c>
      <c r="AT227" s="110">
        <f t="shared" si="162"/>
        <v>306.6695030048561</v>
      </c>
      <c r="AU227" s="110">
        <f t="shared" si="163"/>
        <v>3.5490836532151775</v>
      </c>
      <c r="AV227" s="185">
        <f t="shared" si="164"/>
        <v>1.1708494138423554E-2</v>
      </c>
      <c r="AW227" s="298"/>
      <c r="AX227" s="110">
        <v>150.22597854405345</v>
      </c>
      <c r="AY227" s="110">
        <f t="shared" si="165"/>
        <v>164.82818063709311</v>
      </c>
      <c r="AZ227" s="160">
        <f t="shared" si="166"/>
        <v>14.602202093039665</v>
      </c>
      <c r="BA227" s="161">
        <f t="shared" si="167"/>
        <v>9.7201577480539425E-2</v>
      </c>
      <c r="BB227" s="298"/>
      <c r="BC227" s="110">
        <f t="shared" si="168"/>
        <v>789.46449368805486</v>
      </c>
      <c r="BD227" s="110">
        <f t="shared" si="169"/>
        <v>810.10228405719226</v>
      </c>
      <c r="BE227" s="160">
        <f t="shared" si="170"/>
        <v>20.637790369137406</v>
      </c>
      <c r="BF227" s="161">
        <f t="shared" si="171"/>
        <v>2.6141505456092267E-2</v>
      </c>
      <c r="BG227" s="299"/>
      <c r="BH227" s="110">
        <v>-201.70247332686711</v>
      </c>
      <c r="BI227" s="110">
        <v>-201.70247332686711</v>
      </c>
      <c r="BJ227" s="160">
        <f t="shared" si="172"/>
        <v>0</v>
      </c>
      <c r="BK227" s="161">
        <f t="shared" si="173"/>
        <v>0</v>
      </c>
      <c r="BL227" s="161"/>
      <c r="BM227" s="110">
        <f t="shared" si="174"/>
        <v>587.76202036118775</v>
      </c>
      <c r="BN227" s="110">
        <f t="shared" si="175"/>
        <v>604.15501988289179</v>
      </c>
      <c r="BO227" s="273">
        <f t="shared" si="176"/>
        <v>16.392999521704041</v>
      </c>
      <c r="BP227" s="161">
        <f t="shared" si="177"/>
        <v>2.7890538949131693E-2</v>
      </c>
    </row>
    <row r="228" spans="1:68">
      <c r="A228" s="84">
        <v>704</v>
      </c>
      <c r="B228" s="94">
        <v>2</v>
      </c>
      <c r="C228" s="94">
        <v>2</v>
      </c>
      <c r="D228" s="85" t="s">
        <v>242</v>
      </c>
      <c r="E228" s="87">
        <v>6436</v>
      </c>
      <c r="F228" s="110">
        <v>6418</v>
      </c>
      <c r="G228" s="160">
        <f t="shared" si="142"/>
        <v>-18</v>
      </c>
      <c r="H228" s="161">
        <f t="shared" si="143"/>
        <v>-2.7967681789931634E-3</v>
      </c>
      <c r="I228" s="161"/>
      <c r="J228" s="110">
        <v>4909742.7711747624</v>
      </c>
      <c r="K228" s="110">
        <v>5050353.6759926267</v>
      </c>
      <c r="L228" s="160">
        <f t="shared" si="144"/>
        <v>140610.9048178643</v>
      </c>
      <c r="M228" s="161">
        <f t="shared" si="145"/>
        <v>2.8639159192492703E-2</v>
      </c>
      <c r="N228" s="161"/>
      <c r="O228" s="110">
        <v>1141622.431121482</v>
      </c>
      <c r="P228" s="296">
        <v>1178601.4481129781</v>
      </c>
      <c r="Q228" s="160">
        <f t="shared" si="146"/>
        <v>36979.016991496086</v>
      </c>
      <c r="R228" s="161">
        <f t="shared" si="147"/>
        <v>3.2391634907847293E-2</v>
      </c>
      <c r="S228" s="161"/>
      <c r="T228" s="110">
        <v>437582.01981962874</v>
      </c>
      <c r="U228" s="110">
        <v>458240.56017656112</v>
      </c>
      <c r="V228" s="160">
        <f t="shared" si="148"/>
        <v>20658.540356932383</v>
      </c>
      <c r="W228" s="161">
        <f t="shared" si="149"/>
        <v>4.7210670048663861E-2</v>
      </c>
      <c r="X228" s="162"/>
      <c r="Y228" s="86">
        <v>6488947.2221158724</v>
      </c>
      <c r="Z228" s="86">
        <v>6687195.684282165</v>
      </c>
      <c r="AA228" s="160">
        <f t="shared" si="150"/>
        <v>198248.46216629259</v>
      </c>
      <c r="AB228" s="161">
        <f t="shared" si="151"/>
        <v>3.055171438143537E-2</v>
      </c>
      <c r="AC228" s="161"/>
      <c r="AD228" s="209">
        <v>-1167760</v>
      </c>
      <c r="AE228" s="209">
        <v>-1167760</v>
      </c>
      <c r="AF228" s="297">
        <f t="shared" si="152"/>
        <v>0</v>
      </c>
      <c r="AG228" s="208">
        <f t="shared" si="153"/>
        <v>0</v>
      </c>
      <c r="AH228" s="161"/>
      <c r="AI228" s="296">
        <f t="shared" si="154"/>
        <v>5321187.2221158724</v>
      </c>
      <c r="AJ228" s="296">
        <f t="shared" si="155"/>
        <v>5519435.684282165</v>
      </c>
      <c r="AK228" s="160">
        <f t="shared" si="156"/>
        <v>198248.46216629259</v>
      </c>
      <c r="AL228" s="161">
        <f t="shared" si="157"/>
        <v>3.7256434305174238E-2</v>
      </c>
      <c r="AN228" s="110">
        <f t="shared" si="158"/>
        <v>762.85624163684929</v>
      </c>
      <c r="AO228" s="110">
        <f t="shared" si="159"/>
        <v>786.90459270685983</v>
      </c>
      <c r="AP228" s="160">
        <f t="shared" si="160"/>
        <v>24.04835107001054</v>
      </c>
      <c r="AQ228" s="161">
        <f t="shared" si="161"/>
        <v>3.1524092951524328E-2</v>
      </c>
      <c r="AR228" s="298"/>
      <c r="AS228" s="110">
        <v>177.38073821029863</v>
      </c>
      <c r="AT228" s="110">
        <f t="shared" si="162"/>
        <v>183.63998879915522</v>
      </c>
      <c r="AU228" s="110">
        <f t="shared" si="163"/>
        <v>6.2592505888565881</v>
      </c>
      <c r="AV228" s="185">
        <f t="shared" si="164"/>
        <v>3.5287092905407581E-2</v>
      </c>
      <c r="AW228" s="298"/>
      <c r="AX228" s="110">
        <v>67.989748262838518</v>
      </c>
      <c r="AY228" s="110">
        <f t="shared" si="165"/>
        <v>71.399277060854018</v>
      </c>
      <c r="AZ228" s="160">
        <f t="shared" si="166"/>
        <v>3.4095287980155007</v>
      </c>
      <c r="BA228" s="161">
        <f t="shared" si="167"/>
        <v>5.0147689690433275E-2</v>
      </c>
      <c r="BB228" s="298"/>
      <c r="BC228" s="110">
        <f t="shared" si="168"/>
        <v>1008.2267281099864</v>
      </c>
      <c r="BD228" s="110">
        <f t="shared" si="169"/>
        <v>1041.943858566869</v>
      </c>
      <c r="BE228" s="160">
        <f t="shared" si="170"/>
        <v>33.717130456882614</v>
      </c>
      <c r="BF228" s="161">
        <f t="shared" si="171"/>
        <v>3.3442012115755419E-2</v>
      </c>
      <c r="BG228" s="299"/>
      <c r="BH228" s="110">
        <v>-181.44188937228091</v>
      </c>
      <c r="BI228" s="110">
        <v>-181.44188937228091</v>
      </c>
      <c r="BJ228" s="160">
        <f t="shared" si="172"/>
        <v>0</v>
      </c>
      <c r="BK228" s="161">
        <f t="shared" si="173"/>
        <v>0</v>
      </c>
      <c r="BL228" s="161"/>
      <c r="BM228" s="110">
        <f t="shared" si="174"/>
        <v>826.78483873770551</v>
      </c>
      <c r="BN228" s="110">
        <f t="shared" si="175"/>
        <v>859.99309508915007</v>
      </c>
      <c r="BO228" s="273">
        <f t="shared" si="176"/>
        <v>33.208256351444561</v>
      </c>
      <c r="BP228" s="161">
        <f t="shared" si="177"/>
        <v>4.0165536177641209E-2</v>
      </c>
    </row>
    <row r="229" spans="1:68">
      <c r="A229" s="84">
        <v>707</v>
      </c>
      <c r="B229" s="94">
        <v>12</v>
      </c>
      <c r="C229" s="94">
        <v>12</v>
      </c>
      <c r="D229" s="85" t="s">
        <v>243</v>
      </c>
      <c r="E229" s="87">
        <v>1902</v>
      </c>
      <c r="F229" s="110">
        <v>1881</v>
      </c>
      <c r="G229" s="160">
        <f t="shared" si="142"/>
        <v>-21</v>
      </c>
      <c r="H229" s="161">
        <f t="shared" si="143"/>
        <v>-1.1041009463722398E-2</v>
      </c>
      <c r="I229" s="161"/>
      <c r="J229" s="110">
        <v>-97780.413914686796</v>
      </c>
      <c r="K229" s="110">
        <v>-252378.58134886203</v>
      </c>
      <c r="L229" s="160">
        <f t="shared" si="144"/>
        <v>-154598.16743417524</v>
      </c>
      <c r="M229" s="161">
        <f t="shared" si="145"/>
        <v>1.5810749949275302</v>
      </c>
      <c r="N229" s="161"/>
      <c r="O229" s="110">
        <v>1305692.7568719622</v>
      </c>
      <c r="P229" s="296">
        <v>1251508.5312713759</v>
      </c>
      <c r="Q229" s="160">
        <f t="shared" si="146"/>
        <v>-54184.225600586273</v>
      </c>
      <c r="R229" s="161">
        <f t="shared" si="147"/>
        <v>-4.1498450010854768E-2</v>
      </c>
      <c r="S229" s="161"/>
      <c r="T229" s="110">
        <v>412818.45687421085</v>
      </c>
      <c r="U229" s="110">
        <v>438501.36730779987</v>
      </c>
      <c r="V229" s="160">
        <f t="shared" si="148"/>
        <v>25682.910433589015</v>
      </c>
      <c r="W229" s="161">
        <f t="shared" si="149"/>
        <v>6.2213571137432956E-2</v>
      </c>
      <c r="X229" s="162"/>
      <c r="Y229" s="86">
        <v>1620730.7998314863</v>
      </c>
      <c r="Z229" s="86">
        <v>1437631.3172303138</v>
      </c>
      <c r="AA229" s="160">
        <f t="shared" si="150"/>
        <v>-183099.48260117252</v>
      </c>
      <c r="AB229" s="161">
        <f t="shared" si="151"/>
        <v>-0.11297340842798205</v>
      </c>
      <c r="AC229" s="161"/>
      <c r="AD229" s="209">
        <v>-547761</v>
      </c>
      <c r="AE229" s="209">
        <v>-547761</v>
      </c>
      <c r="AF229" s="297">
        <f t="shared" si="152"/>
        <v>0</v>
      </c>
      <c r="AG229" s="208">
        <f t="shared" si="153"/>
        <v>0</v>
      </c>
      <c r="AH229" s="161"/>
      <c r="AI229" s="296">
        <f t="shared" si="154"/>
        <v>1072969.7998314863</v>
      </c>
      <c r="AJ229" s="296">
        <f t="shared" si="155"/>
        <v>889870.31723031378</v>
      </c>
      <c r="AK229" s="160">
        <f t="shared" si="156"/>
        <v>-183099.48260117252</v>
      </c>
      <c r="AL229" s="161">
        <f t="shared" si="157"/>
        <v>-0.17064737761484894</v>
      </c>
      <c r="AN229" s="110">
        <f t="shared" si="158"/>
        <v>-51.409260733273818</v>
      </c>
      <c r="AO229" s="110">
        <f t="shared" si="159"/>
        <v>-134.17255786755027</v>
      </c>
      <c r="AP229" s="160">
        <f t="shared" si="160"/>
        <v>-82.763297134276456</v>
      </c>
      <c r="AQ229" s="161">
        <f t="shared" si="161"/>
        <v>1.6098908242169925</v>
      </c>
      <c r="AR229" s="298"/>
      <c r="AS229" s="110">
        <v>686.48409930176774</v>
      </c>
      <c r="AT229" s="110">
        <f t="shared" si="162"/>
        <v>665.34212188802553</v>
      </c>
      <c r="AU229" s="110">
        <f t="shared" si="163"/>
        <v>-21.141977413742211</v>
      </c>
      <c r="AV229" s="185">
        <f t="shared" si="164"/>
        <v>-3.0797475768551671E-2</v>
      </c>
      <c r="AW229" s="298"/>
      <c r="AX229" s="110">
        <v>217.04440424511611</v>
      </c>
      <c r="AY229" s="110">
        <f t="shared" si="165"/>
        <v>233.12140739383301</v>
      </c>
      <c r="AZ229" s="160">
        <f t="shared" si="166"/>
        <v>16.077003148716898</v>
      </c>
      <c r="BA229" s="161">
        <f t="shared" si="167"/>
        <v>7.4072414834342168E-2</v>
      </c>
      <c r="BB229" s="298"/>
      <c r="BC229" s="110">
        <f t="shared" si="168"/>
        <v>852.11924281361007</v>
      </c>
      <c r="BD229" s="110">
        <f t="shared" si="169"/>
        <v>764.29097141430827</v>
      </c>
      <c r="BE229" s="160">
        <f t="shared" si="170"/>
        <v>-87.828271399301798</v>
      </c>
      <c r="BF229" s="161">
        <f t="shared" si="171"/>
        <v>-0.10307040022861341</v>
      </c>
      <c r="BG229" s="299"/>
      <c r="BH229" s="110">
        <v>-287.99211356466878</v>
      </c>
      <c r="BI229" s="110">
        <v>-287.99211356466878</v>
      </c>
      <c r="BJ229" s="160">
        <f t="shared" si="172"/>
        <v>0</v>
      </c>
      <c r="BK229" s="161">
        <f t="shared" si="173"/>
        <v>0</v>
      </c>
      <c r="BL229" s="161"/>
      <c r="BM229" s="110">
        <f t="shared" si="174"/>
        <v>564.12712924894129</v>
      </c>
      <c r="BN229" s="110">
        <f t="shared" si="175"/>
        <v>473.08363489118221</v>
      </c>
      <c r="BO229" s="273">
        <f t="shared" si="176"/>
        <v>-91.043494357759073</v>
      </c>
      <c r="BP229" s="161">
        <f t="shared" si="177"/>
        <v>-0.16138825742873089</v>
      </c>
    </row>
    <row r="230" spans="1:68">
      <c r="A230" s="84">
        <v>710</v>
      </c>
      <c r="B230" s="94">
        <v>1</v>
      </c>
      <c r="C230" s="95">
        <v>33</v>
      </c>
      <c r="D230" s="85" t="s">
        <v>244</v>
      </c>
      <c r="E230" s="87">
        <v>27209</v>
      </c>
      <c r="F230" s="110">
        <v>27036</v>
      </c>
      <c r="G230" s="160">
        <f t="shared" si="142"/>
        <v>-173</v>
      </c>
      <c r="H230" s="161">
        <f t="shared" si="143"/>
        <v>-6.3581903046785989E-3</v>
      </c>
      <c r="I230" s="161"/>
      <c r="J230" s="110">
        <v>9727083.3504774962</v>
      </c>
      <c r="K230" s="110">
        <v>9513257.313497968</v>
      </c>
      <c r="L230" s="160">
        <f t="shared" si="144"/>
        <v>-213826.03697952814</v>
      </c>
      <c r="M230" s="161">
        <f t="shared" si="145"/>
        <v>-2.1982543921455301E-2</v>
      </c>
      <c r="N230" s="161"/>
      <c r="O230" s="110">
        <v>7243268.0881924732</v>
      </c>
      <c r="P230" s="296">
        <v>7203905.226929429</v>
      </c>
      <c r="Q230" s="160">
        <f t="shared" si="146"/>
        <v>-39362.861263044178</v>
      </c>
      <c r="R230" s="161">
        <f t="shared" si="147"/>
        <v>-5.434406235385803E-3</v>
      </c>
      <c r="S230" s="161"/>
      <c r="T230" s="110">
        <v>2846578.2898166049</v>
      </c>
      <c r="U230" s="110">
        <v>3065736.1723485468</v>
      </c>
      <c r="V230" s="160">
        <f t="shared" si="148"/>
        <v>219157.88253194187</v>
      </c>
      <c r="W230" s="161">
        <f t="shared" si="149"/>
        <v>7.6989936765821901E-2</v>
      </c>
      <c r="X230" s="162"/>
      <c r="Y230" s="86">
        <v>19816929.728486575</v>
      </c>
      <c r="Z230" s="86">
        <v>19782898.712775946</v>
      </c>
      <c r="AA230" s="160">
        <f t="shared" si="150"/>
        <v>-34031.015710629523</v>
      </c>
      <c r="AB230" s="161">
        <f t="shared" si="151"/>
        <v>-1.7172698383095331E-3</v>
      </c>
      <c r="AC230" s="161"/>
      <c r="AD230" s="209">
        <v>13034</v>
      </c>
      <c r="AE230" s="209">
        <v>13034</v>
      </c>
      <c r="AF230" s="297">
        <f t="shared" si="152"/>
        <v>0</v>
      </c>
      <c r="AG230" s="208">
        <f t="shared" si="153"/>
        <v>0</v>
      </c>
      <c r="AH230" s="161"/>
      <c r="AI230" s="296">
        <f t="shared" si="154"/>
        <v>19829963.728486575</v>
      </c>
      <c r="AJ230" s="296">
        <f t="shared" si="155"/>
        <v>19795932.712775946</v>
      </c>
      <c r="AK230" s="160">
        <f t="shared" si="156"/>
        <v>-34031.015710629523</v>
      </c>
      <c r="AL230" s="161">
        <f t="shared" si="157"/>
        <v>-1.7161410972094992E-3</v>
      </c>
      <c r="AN230" s="110">
        <f t="shared" si="158"/>
        <v>357.49506966362219</v>
      </c>
      <c r="AO230" s="110">
        <f t="shared" si="159"/>
        <v>351.87369853151233</v>
      </c>
      <c r="AP230" s="160">
        <f t="shared" si="160"/>
        <v>-5.6213711321098572</v>
      </c>
      <c r="AQ230" s="161">
        <f t="shared" si="161"/>
        <v>-1.5724331911483907E-2</v>
      </c>
      <c r="AR230" s="298"/>
      <c r="AS230" s="110">
        <v>266.20853718227329</v>
      </c>
      <c r="AT230" s="110">
        <f t="shared" si="162"/>
        <v>266.45602999443071</v>
      </c>
      <c r="AU230" s="110">
        <f t="shared" si="163"/>
        <v>0.24749281215741803</v>
      </c>
      <c r="AV230" s="185">
        <f t="shared" si="164"/>
        <v>9.296952486086478E-4</v>
      </c>
      <c r="AW230" s="298"/>
      <c r="AX230" s="110">
        <v>104.61899701630361</v>
      </c>
      <c r="AY230" s="110">
        <f t="shared" si="165"/>
        <v>113.39459137256054</v>
      </c>
      <c r="AZ230" s="160">
        <f t="shared" si="166"/>
        <v>8.7755943562569314</v>
      </c>
      <c r="BA230" s="161">
        <f t="shared" si="167"/>
        <v>8.3881461364893037E-2</v>
      </c>
      <c r="BB230" s="298"/>
      <c r="BC230" s="110">
        <f t="shared" si="168"/>
        <v>728.32260386219912</v>
      </c>
      <c r="BD230" s="110">
        <f t="shared" si="169"/>
        <v>731.72431989850372</v>
      </c>
      <c r="BE230" s="160">
        <f t="shared" si="170"/>
        <v>3.401716036304606</v>
      </c>
      <c r="BF230" s="161">
        <f t="shared" si="171"/>
        <v>4.6706171389790082E-3</v>
      </c>
      <c r="BG230" s="299"/>
      <c r="BH230" s="110">
        <v>0.4790326730126061</v>
      </c>
      <c r="BI230" s="110">
        <v>0.4790326730126061</v>
      </c>
      <c r="BJ230" s="160">
        <f t="shared" si="172"/>
        <v>0</v>
      </c>
      <c r="BK230" s="161">
        <f t="shared" si="173"/>
        <v>0</v>
      </c>
      <c r="BL230" s="161"/>
      <c r="BM230" s="110">
        <f t="shared" si="174"/>
        <v>728.80163653521174</v>
      </c>
      <c r="BN230" s="110">
        <f t="shared" si="175"/>
        <v>732.20641784198642</v>
      </c>
      <c r="BO230" s="273">
        <f t="shared" si="176"/>
        <v>3.4047813067746802</v>
      </c>
      <c r="BP230" s="161">
        <f t="shared" si="177"/>
        <v>4.671753102752781E-3</v>
      </c>
    </row>
    <row r="231" spans="1:68">
      <c r="A231" s="84">
        <v>729</v>
      </c>
      <c r="B231" s="94">
        <v>13</v>
      </c>
      <c r="C231" s="94">
        <v>13</v>
      </c>
      <c r="D231" s="85" t="s">
        <v>245</v>
      </c>
      <c r="E231" s="87">
        <v>8847</v>
      </c>
      <c r="F231" s="110">
        <v>8858</v>
      </c>
      <c r="G231" s="160">
        <f t="shared" si="142"/>
        <v>11</v>
      </c>
      <c r="H231" s="161">
        <f t="shared" si="143"/>
        <v>1.2433593308466147E-3</v>
      </c>
      <c r="I231" s="161"/>
      <c r="J231" s="110">
        <v>1739326.6180141568</v>
      </c>
      <c r="K231" s="110">
        <v>1534801.2033510942</v>
      </c>
      <c r="L231" s="160">
        <f t="shared" si="144"/>
        <v>-204525.41466306266</v>
      </c>
      <c r="M231" s="161">
        <f t="shared" si="145"/>
        <v>-0.11758884877906121</v>
      </c>
      <c r="N231" s="161"/>
      <c r="O231" s="110">
        <v>4807273.1070091445</v>
      </c>
      <c r="P231" s="296">
        <v>4685689.9223394766</v>
      </c>
      <c r="Q231" s="160">
        <f t="shared" si="146"/>
        <v>-121583.18466966785</v>
      </c>
      <c r="R231" s="161">
        <f t="shared" si="147"/>
        <v>-2.5291507672488178E-2</v>
      </c>
      <c r="S231" s="161"/>
      <c r="T231" s="110">
        <v>1303526.31911411</v>
      </c>
      <c r="U231" s="110">
        <v>1403524.231058846</v>
      </c>
      <c r="V231" s="160">
        <f t="shared" si="148"/>
        <v>99997.911944736028</v>
      </c>
      <c r="W231" s="161">
        <f t="shared" si="149"/>
        <v>7.6713381600684249E-2</v>
      </c>
      <c r="X231" s="162"/>
      <c r="Y231" s="86">
        <v>7850126.0441374118</v>
      </c>
      <c r="Z231" s="86">
        <v>7624015.3567494173</v>
      </c>
      <c r="AA231" s="160">
        <f t="shared" si="150"/>
        <v>-226110.68738799449</v>
      </c>
      <c r="AB231" s="161">
        <f t="shared" si="151"/>
        <v>-2.8803446736610967E-2</v>
      </c>
      <c r="AC231" s="161"/>
      <c r="AD231" s="209">
        <v>696672</v>
      </c>
      <c r="AE231" s="209">
        <v>696672</v>
      </c>
      <c r="AF231" s="297">
        <f t="shared" si="152"/>
        <v>0</v>
      </c>
      <c r="AG231" s="208">
        <f t="shared" si="153"/>
        <v>0</v>
      </c>
      <c r="AH231" s="161"/>
      <c r="AI231" s="296">
        <f t="shared" si="154"/>
        <v>8546798.0441374108</v>
      </c>
      <c r="AJ231" s="296">
        <f t="shared" si="155"/>
        <v>8320687.3567494173</v>
      </c>
      <c r="AK231" s="160">
        <f t="shared" si="156"/>
        <v>-226110.68738799356</v>
      </c>
      <c r="AL231" s="161">
        <f t="shared" si="157"/>
        <v>-2.6455601995076027E-2</v>
      </c>
      <c r="AN231" s="110">
        <f t="shared" si="158"/>
        <v>196.6007254452534</v>
      </c>
      <c r="AO231" s="110">
        <f t="shared" si="159"/>
        <v>173.2672390326365</v>
      </c>
      <c r="AP231" s="160">
        <f t="shared" si="160"/>
        <v>-23.333486412616907</v>
      </c>
      <c r="AQ231" s="161">
        <f t="shared" si="161"/>
        <v>-0.11868464045477028</v>
      </c>
      <c r="AR231" s="298"/>
      <c r="AS231" s="110">
        <v>543.37889759343784</v>
      </c>
      <c r="AT231" s="110">
        <f t="shared" si="162"/>
        <v>528.97831591098179</v>
      </c>
      <c r="AU231" s="110">
        <f t="shared" si="163"/>
        <v>-14.40058168245605</v>
      </c>
      <c r="AV231" s="185">
        <f t="shared" si="164"/>
        <v>-2.6501915599289109E-2</v>
      </c>
      <c r="AW231" s="298"/>
      <c r="AX231" s="110">
        <v>147.34105562497004</v>
      </c>
      <c r="AY231" s="110">
        <f t="shared" si="165"/>
        <v>158.44707959571528</v>
      </c>
      <c r="AZ231" s="160">
        <f t="shared" si="166"/>
        <v>11.106023970745241</v>
      </c>
      <c r="BA231" s="161">
        <f t="shared" si="167"/>
        <v>7.5376302440873053E-2</v>
      </c>
      <c r="BB231" s="298"/>
      <c r="BC231" s="110">
        <f t="shared" si="168"/>
        <v>887.32067866366128</v>
      </c>
      <c r="BD231" s="110">
        <f t="shared" si="169"/>
        <v>860.69263453933365</v>
      </c>
      <c r="BE231" s="160">
        <f t="shared" si="170"/>
        <v>-26.62804412432763</v>
      </c>
      <c r="BF231" s="161">
        <f t="shared" si="171"/>
        <v>-3.0009493483720541E-2</v>
      </c>
      <c r="BG231" s="299"/>
      <c r="BH231" s="110">
        <v>109.57884028484231</v>
      </c>
      <c r="BI231" s="110">
        <v>109.57884028484231</v>
      </c>
      <c r="BJ231" s="160">
        <f t="shared" si="172"/>
        <v>0</v>
      </c>
      <c r="BK231" s="161">
        <f t="shared" si="173"/>
        <v>0</v>
      </c>
      <c r="BL231" s="161"/>
      <c r="BM231" s="110">
        <f t="shared" si="174"/>
        <v>966.06737245816782</v>
      </c>
      <c r="BN231" s="110">
        <f t="shared" si="175"/>
        <v>939.34153948401638</v>
      </c>
      <c r="BO231" s="273">
        <f t="shared" si="176"/>
        <v>-26.725832974151444</v>
      </c>
      <c r="BP231" s="161">
        <f t="shared" si="177"/>
        <v>-2.7664564331726992E-2</v>
      </c>
    </row>
    <row r="232" spans="1:68">
      <c r="A232" s="84">
        <v>732</v>
      </c>
      <c r="B232" s="94">
        <v>19</v>
      </c>
      <c r="C232" s="94">
        <v>19</v>
      </c>
      <c r="D232" s="85" t="s">
        <v>246</v>
      </c>
      <c r="E232" s="87">
        <v>3344</v>
      </c>
      <c r="F232" s="110">
        <v>3285</v>
      </c>
      <c r="G232" s="160">
        <f t="shared" si="142"/>
        <v>-59</v>
      </c>
      <c r="H232" s="161">
        <f t="shared" si="143"/>
        <v>-1.7643540669856458E-2</v>
      </c>
      <c r="I232" s="161"/>
      <c r="J232" s="110">
        <v>2639970.2257343996</v>
      </c>
      <c r="K232" s="110">
        <v>2538379.5095111197</v>
      </c>
      <c r="L232" s="160">
        <f t="shared" si="144"/>
        <v>-101590.71622327995</v>
      </c>
      <c r="M232" s="161">
        <f t="shared" si="145"/>
        <v>-3.8481765905151052E-2</v>
      </c>
      <c r="N232" s="161"/>
      <c r="O232" s="110">
        <v>1426541.8709813163</v>
      </c>
      <c r="P232" s="296">
        <v>1461397.2160701274</v>
      </c>
      <c r="Q232" s="160">
        <f t="shared" si="146"/>
        <v>34855.345088811126</v>
      </c>
      <c r="R232" s="161">
        <f t="shared" si="147"/>
        <v>2.4433453933486143E-2</v>
      </c>
      <c r="S232" s="161"/>
      <c r="T232" s="110">
        <v>513426.55455859809</v>
      </c>
      <c r="U232" s="110">
        <v>547722.53541702381</v>
      </c>
      <c r="V232" s="160">
        <f t="shared" si="148"/>
        <v>34295.980858425726</v>
      </c>
      <c r="W232" s="161">
        <f t="shared" si="149"/>
        <v>6.6798221778596137E-2</v>
      </c>
      <c r="X232" s="162"/>
      <c r="Y232" s="86">
        <v>4579938.6512743142</v>
      </c>
      <c r="Z232" s="86">
        <v>4547499.2609982714</v>
      </c>
      <c r="AA232" s="160">
        <f t="shared" si="150"/>
        <v>-32439.390276042745</v>
      </c>
      <c r="AB232" s="161">
        <f t="shared" si="151"/>
        <v>-7.0829311800971097E-3</v>
      </c>
      <c r="AC232" s="161"/>
      <c r="AD232" s="209">
        <v>250334</v>
      </c>
      <c r="AE232" s="209">
        <v>250334</v>
      </c>
      <c r="AF232" s="297">
        <f t="shared" si="152"/>
        <v>0</v>
      </c>
      <c r="AG232" s="208">
        <f t="shared" si="153"/>
        <v>0</v>
      </c>
      <c r="AH232" s="161"/>
      <c r="AI232" s="296">
        <f t="shared" si="154"/>
        <v>4830272.6512743142</v>
      </c>
      <c r="AJ232" s="296">
        <f t="shared" si="155"/>
        <v>4797833.2609982714</v>
      </c>
      <c r="AK232" s="160">
        <f t="shared" si="156"/>
        <v>-32439.390276042745</v>
      </c>
      <c r="AL232" s="161">
        <f t="shared" si="157"/>
        <v>-6.7158507641353624E-3</v>
      </c>
      <c r="AN232" s="110">
        <f t="shared" si="158"/>
        <v>789.46478042296644</v>
      </c>
      <c r="AO232" s="110">
        <f t="shared" si="159"/>
        <v>772.71826773550072</v>
      </c>
      <c r="AP232" s="160">
        <f t="shared" si="160"/>
        <v>-16.746512687465724</v>
      </c>
      <c r="AQ232" s="161">
        <f t="shared" si="161"/>
        <v>-2.1212488641347057E-2</v>
      </c>
      <c r="AR232" s="298"/>
      <c r="AS232" s="110">
        <v>426.59744945613528</v>
      </c>
      <c r="AT232" s="110">
        <f t="shared" si="162"/>
        <v>444.86977658146952</v>
      </c>
      <c r="AU232" s="110">
        <f t="shared" si="163"/>
        <v>18.272327125334243</v>
      </c>
      <c r="AV232" s="185">
        <f t="shared" si="164"/>
        <v>4.2832715358775461E-2</v>
      </c>
      <c r="AW232" s="298"/>
      <c r="AX232" s="110">
        <v>153.53664909048985</v>
      </c>
      <c r="AY232" s="110">
        <f t="shared" si="165"/>
        <v>166.73440956378198</v>
      </c>
      <c r="AZ232" s="160">
        <f t="shared" si="166"/>
        <v>13.197760473292135</v>
      </c>
      <c r="BA232" s="161">
        <f t="shared" si="167"/>
        <v>8.5958372489383789E-2</v>
      </c>
      <c r="BB232" s="298"/>
      <c r="BC232" s="110">
        <f t="shared" si="168"/>
        <v>1369.5988789695916</v>
      </c>
      <c r="BD232" s="110">
        <f t="shared" si="169"/>
        <v>1384.3224538807524</v>
      </c>
      <c r="BE232" s="160">
        <f t="shared" si="170"/>
        <v>14.723574911160767</v>
      </c>
      <c r="BF232" s="161">
        <f t="shared" si="171"/>
        <v>1.0750282536911791E-2</v>
      </c>
      <c r="BG232" s="299"/>
      <c r="BH232" s="110">
        <v>74.860645933014354</v>
      </c>
      <c r="BI232" s="110">
        <v>74.860645933014354</v>
      </c>
      <c r="BJ232" s="160">
        <f t="shared" si="172"/>
        <v>0</v>
      </c>
      <c r="BK232" s="161">
        <f t="shared" si="173"/>
        <v>0</v>
      </c>
      <c r="BL232" s="161"/>
      <c r="BM232" s="110">
        <f t="shared" si="174"/>
        <v>1444.4595249026058</v>
      </c>
      <c r="BN232" s="110">
        <f t="shared" si="175"/>
        <v>1460.5276289188041</v>
      </c>
      <c r="BO232" s="273">
        <f t="shared" si="176"/>
        <v>16.068104016198276</v>
      </c>
      <c r="BP232" s="161">
        <f t="shared" si="177"/>
        <v>1.1123955873586479E-2</v>
      </c>
    </row>
    <row r="233" spans="1:68">
      <c r="A233" s="84">
        <v>734</v>
      </c>
      <c r="B233" s="94">
        <v>2</v>
      </c>
      <c r="C233" s="94">
        <v>2</v>
      </c>
      <c r="D233" s="85" t="s">
        <v>247</v>
      </c>
      <c r="E233" s="87">
        <v>51100</v>
      </c>
      <c r="F233" s="110">
        <v>50870</v>
      </c>
      <c r="G233" s="160">
        <f t="shared" si="142"/>
        <v>-230</v>
      </c>
      <c r="H233" s="161">
        <f t="shared" si="143"/>
        <v>-4.5009784735812134E-3</v>
      </c>
      <c r="I233" s="161"/>
      <c r="J233" s="110">
        <v>11819124.582340814</v>
      </c>
      <c r="K233" s="110">
        <v>11992138.921922848</v>
      </c>
      <c r="L233" s="160">
        <f t="shared" si="144"/>
        <v>173014.33958203346</v>
      </c>
      <c r="M233" s="161">
        <f t="shared" si="145"/>
        <v>1.4638507139567474E-2</v>
      </c>
      <c r="N233" s="161"/>
      <c r="O233" s="110">
        <v>13848009.268036274</v>
      </c>
      <c r="P233" s="296">
        <v>16397023.834704066</v>
      </c>
      <c r="Q233" s="160">
        <f t="shared" si="146"/>
        <v>2549014.5666677915</v>
      </c>
      <c r="R233" s="161">
        <f t="shared" si="147"/>
        <v>0.18407083049484815</v>
      </c>
      <c r="S233" s="161"/>
      <c r="T233" s="110">
        <v>6083757.7269617599</v>
      </c>
      <c r="U233" s="110">
        <v>6481810.6722475449</v>
      </c>
      <c r="V233" s="160">
        <f t="shared" si="148"/>
        <v>398052.94528578501</v>
      </c>
      <c r="W233" s="161">
        <f t="shared" si="149"/>
        <v>6.5428796337781425E-2</v>
      </c>
      <c r="X233" s="162"/>
      <c r="Y233" s="86">
        <v>31750891.577338852</v>
      </c>
      <c r="Z233" s="86">
        <v>34870973.428874455</v>
      </c>
      <c r="AA233" s="160">
        <f t="shared" si="150"/>
        <v>3120081.8515356034</v>
      </c>
      <c r="AB233" s="161">
        <f t="shared" si="151"/>
        <v>9.8267535068604459E-2</v>
      </c>
      <c r="AC233" s="161"/>
      <c r="AD233" s="209">
        <v>-270461</v>
      </c>
      <c r="AE233" s="209">
        <v>-270461</v>
      </c>
      <c r="AF233" s="297">
        <f t="shared" si="152"/>
        <v>0</v>
      </c>
      <c r="AG233" s="208">
        <f t="shared" si="153"/>
        <v>0</v>
      </c>
      <c r="AH233" s="161"/>
      <c r="AI233" s="296">
        <f t="shared" si="154"/>
        <v>31480430.577338852</v>
      </c>
      <c r="AJ233" s="296">
        <f t="shared" si="155"/>
        <v>34600512.428874455</v>
      </c>
      <c r="AK233" s="160">
        <f t="shared" si="156"/>
        <v>3120081.8515356034</v>
      </c>
      <c r="AL233" s="161">
        <f t="shared" si="157"/>
        <v>9.9111790859099311E-2</v>
      </c>
      <c r="AN233" s="110">
        <f t="shared" si="158"/>
        <v>231.29402313778502</v>
      </c>
      <c r="AO233" s="110">
        <f t="shared" si="159"/>
        <v>235.7408870045773</v>
      </c>
      <c r="AP233" s="160">
        <f t="shared" si="160"/>
        <v>4.4468638667922846</v>
      </c>
      <c r="AQ233" s="161">
        <f t="shared" si="161"/>
        <v>1.9226021522152463E-2</v>
      </c>
      <c r="AR233" s="298"/>
      <c r="AS233" s="110">
        <v>270.99822442341048</v>
      </c>
      <c r="AT233" s="110">
        <f t="shared" si="162"/>
        <v>322.33190160613458</v>
      </c>
      <c r="AU233" s="110">
        <f t="shared" si="163"/>
        <v>51.333677182724102</v>
      </c>
      <c r="AV233" s="185">
        <f t="shared" si="164"/>
        <v>0.18942440413380651</v>
      </c>
      <c r="AW233" s="298"/>
      <c r="AX233" s="110">
        <v>119.05592420668806</v>
      </c>
      <c r="AY233" s="110">
        <f t="shared" si="165"/>
        <v>127.41912074400521</v>
      </c>
      <c r="AZ233" s="160">
        <f t="shared" si="166"/>
        <v>8.3631965373171511</v>
      </c>
      <c r="BA233" s="161">
        <f t="shared" si="167"/>
        <v>7.0245950321616513E-2</v>
      </c>
      <c r="BB233" s="298"/>
      <c r="BC233" s="110">
        <f t="shared" si="168"/>
        <v>621.34817176788363</v>
      </c>
      <c r="BD233" s="110">
        <f t="shared" si="169"/>
        <v>685.491909354717</v>
      </c>
      <c r="BE233" s="160">
        <f t="shared" si="170"/>
        <v>64.143737586833367</v>
      </c>
      <c r="BF233" s="161">
        <f t="shared" si="171"/>
        <v>0.10323316379016477</v>
      </c>
      <c r="BG233" s="299"/>
      <c r="BH233" s="110">
        <v>-5.2927788649706455</v>
      </c>
      <c r="BI233" s="110">
        <v>-5.2927788649706455</v>
      </c>
      <c r="BJ233" s="160">
        <f t="shared" si="172"/>
        <v>0</v>
      </c>
      <c r="BK233" s="161">
        <f t="shared" si="173"/>
        <v>0</v>
      </c>
      <c r="BL233" s="161"/>
      <c r="BM233" s="110">
        <f t="shared" si="174"/>
        <v>616.0553929029129</v>
      </c>
      <c r="BN233" s="110">
        <f t="shared" si="175"/>
        <v>680.17520009582176</v>
      </c>
      <c r="BO233" s="273">
        <f t="shared" si="176"/>
        <v>64.119807192908866</v>
      </c>
      <c r="BP233" s="161">
        <f t="shared" si="177"/>
        <v>0.10408123673874536</v>
      </c>
    </row>
    <row r="234" spans="1:68">
      <c r="A234" s="84">
        <v>738</v>
      </c>
      <c r="B234" s="94">
        <v>2</v>
      </c>
      <c r="C234" s="94">
        <v>2</v>
      </c>
      <c r="D234" s="85" t="s">
        <v>248</v>
      </c>
      <c r="E234" s="87">
        <v>2974</v>
      </c>
      <c r="F234" s="110">
        <v>2965</v>
      </c>
      <c r="G234" s="160">
        <f t="shared" si="142"/>
        <v>-9</v>
      </c>
      <c r="H234" s="161">
        <f t="shared" si="143"/>
        <v>-3.0262273032952251E-3</v>
      </c>
      <c r="I234" s="161"/>
      <c r="J234" s="110">
        <v>1343877.8348644739</v>
      </c>
      <c r="K234" s="110">
        <v>1255529.3223219637</v>
      </c>
      <c r="L234" s="160">
        <f t="shared" si="144"/>
        <v>-88348.512542510172</v>
      </c>
      <c r="M234" s="161">
        <f t="shared" si="145"/>
        <v>-6.5741476085450778E-2</v>
      </c>
      <c r="N234" s="161"/>
      <c r="O234" s="110">
        <v>726859.34835791972</v>
      </c>
      <c r="P234" s="296">
        <v>948102.64368762879</v>
      </c>
      <c r="Q234" s="160">
        <f t="shared" si="146"/>
        <v>221243.29532970907</v>
      </c>
      <c r="R234" s="161">
        <f t="shared" si="147"/>
        <v>0.30438254089945965</v>
      </c>
      <c r="S234" s="161"/>
      <c r="T234" s="110">
        <v>419964.91087449569</v>
      </c>
      <c r="U234" s="110">
        <v>444178.56156014849</v>
      </c>
      <c r="V234" s="160">
        <f t="shared" si="148"/>
        <v>24213.650685652799</v>
      </c>
      <c r="W234" s="161">
        <f t="shared" si="149"/>
        <v>5.7656366183623665E-2</v>
      </c>
      <c r="X234" s="162"/>
      <c r="Y234" s="86">
        <v>2490702.0940968893</v>
      </c>
      <c r="Z234" s="86">
        <v>2647810.527569741</v>
      </c>
      <c r="AA234" s="160">
        <f t="shared" si="150"/>
        <v>157108.43347285176</v>
      </c>
      <c r="AB234" s="161">
        <f t="shared" si="151"/>
        <v>6.307797060323192E-2</v>
      </c>
      <c r="AC234" s="161"/>
      <c r="AD234" s="209">
        <v>-401018</v>
      </c>
      <c r="AE234" s="209">
        <v>-401018</v>
      </c>
      <c r="AF234" s="297">
        <f t="shared" si="152"/>
        <v>0</v>
      </c>
      <c r="AG234" s="208">
        <f t="shared" si="153"/>
        <v>0</v>
      </c>
      <c r="AH234" s="161"/>
      <c r="AI234" s="296">
        <f t="shared" si="154"/>
        <v>2089684.0940968893</v>
      </c>
      <c r="AJ234" s="296">
        <f t="shared" si="155"/>
        <v>2246792.527569741</v>
      </c>
      <c r="AK234" s="160">
        <f t="shared" si="156"/>
        <v>157108.43347285176</v>
      </c>
      <c r="AL234" s="161">
        <f t="shared" si="157"/>
        <v>7.5182863245532916E-2</v>
      </c>
      <c r="AN234" s="110">
        <f t="shared" si="158"/>
        <v>451.87553290668257</v>
      </c>
      <c r="AO234" s="110">
        <f t="shared" si="159"/>
        <v>423.45002439189335</v>
      </c>
      <c r="AP234" s="160">
        <f t="shared" si="160"/>
        <v>-28.425508514789215</v>
      </c>
      <c r="AQ234" s="161">
        <f t="shared" si="161"/>
        <v>-6.2905615473231216E-2</v>
      </c>
      <c r="AR234" s="298"/>
      <c r="AS234" s="110">
        <v>244.40462285067912</v>
      </c>
      <c r="AT234" s="110">
        <f t="shared" si="162"/>
        <v>319.76480394186467</v>
      </c>
      <c r="AU234" s="110">
        <f t="shared" si="163"/>
        <v>75.360181091185552</v>
      </c>
      <c r="AV234" s="185">
        <f t="shared" si="164"/>
        <v>0.30834188082124547</v>
      </c>
      <c r="AW234" s="298"/>
      <c r="AX234" s="110">
        <v>141.21214219048275</v>
      </c>
      <c r="AY234" s="110">
        <f t="shared" si="165"/>
        <v>149.80727202703153</v>
      </c>
      <c r="AZ234" s="160">
        <f t="shared" si="166"/>
        <v>8.5951298365487787</v>
      </c>
      <c r="BA234" s="161">
        <f t="shared" si="167"/>
        <v>6.0866790229374926E-2</v>
      </c>
      <c r="BB234" s="298"/>
      <c r="BC234" s="110">
        <f t="shared" si="168"/>
        <v>837.49229794784435</v>
      </c>
      <c r="BD234" s="110">
        <f t="shared" si="169"/>
        <v>893.02210036078952</v>
      </c>
      <c r="BE234" s="160">
        <f t="shared" si="170"/>
        <v>55.529802412945173</v>
      </c>
      <c r="BF234" s="161">
        <f t="shared" si="171"/>
        <v>6.6304851458351383E-2</v>
      </c>
      <c r="BG234" s="299"/>
      <c r="BH234" s="110">
        <v>-134.84129119031607</v>
      </c>
      <c r="BI234" s="110">
        <v>-134.84129119031607</v>
      </c>
      <c r="BJ234" s="160">
        <f t="shared" si="172"/>
        <v>0</v>
      </c>
      <c r="BK234" s="161">
        <f t="shared" si="173"/>
        <v>0</v>
      </c>
      <c r="BL234" s="161"/>
      <c r="BM234" s="110">
        <f t="shared" si="174"/>
        <v>702.65100675752831</v>
      </c>
      <c r="BN234" s="110">
        <f t="shared" si="175"/>
        <v>757.77151014156527</v>
      </c>
      <c r="BO234" s="273">
        <f t="shared" si="176"/>
        <v>55.120503384036965</v>
      </c>
      <c r="BP234" s="161">
        <f t="shared" si="177"/>
        <v>7.844648745100001E-2</v>
      </c>
    </row>
    <row r="235" spans="1:68">
      <c r="A235" s="84">
        <v>739</v>
      </c>
      <c r="B235" s="94">
        <v>9</v>
      </c>
      <c r="C235" s="94">
        <v>9</v>
      </c>
      <c r="D235" s="85" t="s">
        <v>249</v>
      </c>
      <c r="E235" s="87">
        <v>3216</v>
      </c>
      <c r="F235" s="110">
        <v>3188</v>
      </c>
      <c r="G235" s="160">
        <f t="shared" si="142"/>
        <v>-28</v>
      </c>
      <c r="H235" s="161">
        <f t="shared" si="143"/>
        <v>-8.7064676616915426E-3</v>
      </c>
      <c r="I235" s="161"/>
      <c r="J235" s="110">
        <v>2303867.186559503</v>
      </c>
      <c r="K235" s="110">
        <v>2115786.8083237316</v>
      </c>
      <c r="L235" s="160">
        <f t="shared" si="144"/>
        <v>-188080.37823577132</v>
      </c>
      <c r="M235" s="161">
        <f t="shared" si="145"/>
        <v>-8.1636814540790664E-2</v>
      </c>
      <c r="N235" s="161"/>
      <c r="O235" s="110">
        <v>1206480.0356632168</v>
      </c>
      <c r="P235" s="296">
        <v>1079445.7766039665</v>
      </c>
      <c r="Q235" s="160">
        <f t="shared" si="146"/>
        <v>-127034.25905925035</v>
      </c>
      <c r="R235" s="161">
        <f t="shared" si="147"/>
        <v>-0.10529329562375897</v>
      </c>
      <c r="S235" s="161"/>
      <c r="T235" s="110">
        <v>530540.08029631991</v>
      </c>
      <c r="U235" s="110">
        <v>564362.44679029018</v>
      </c>
      <c r="V235" s="160">
        <f t="shared" si="148"/>
        <v>33822.366493970272</v>
      </c>
      <c r="W235" s="161">
        <f t="shared" si="149"/>
        <v>6.3750822511052574E-2</v>
      </c>
      <c r="X235" s="162"/>
      <c r="Y235" s="86">
        <v>4040887.3025190397</v>
      </c>
      <c r="Z235" s="86">
        <v>3759595.0317179882</v>
      </c>
      <c r="AA235" s="160">
        <f t="shared" si="150"/>
        <v>-281292.27080105152</v>
      </c>
      <c r="AB235" s="161">
        <f t="shared" si="151"/>
        <v>-6.9611510973269994E-2</v>
      </c>
      <c r="AC235" s="161"/>
      <c r="AD235" s="209">
        <v>454452</v>
      </c>
      <c r="AE235" s="209">
        <v>454452</v>
      </c>
      <c r="AF235" s="297">
        <f t="shared" si="152"/>
        <v>0</v>
      </c>
      <c r="AG235" s="208">
        <f t="shared" si="153"/>
        <v>0</v>
      </c>
      <c r="AH235" s="161"/>
      <c r="AI235" s="296">
        <f t="shared" si="154"/>
        <v>4495339.3025190402</v>
      </c>
      <c r="AJ235" s="296">
        <f t="shared" si="155"/>
        <v>4214047.0317179877</v>
      </c>
      <c r="AK235" s="160">
        <f t="shared" si="156"/>
        <v>-281292.27080105245</v>
      </c>
      <c r="AL235" s="161">
        <f t="shared" si="157"/>
        <v>-6.2574202272879714E-2</v>
      </c>
      <c r="AN235" s="110">
        <f t="shared" si="158"/>
        <v>716.37661273616391</v>
      </c>
      <c r="AO235" s="110">
        <f t="shared" si="159"/>
        <v>663.67214815675402</v>
      </c>
      <c r="AP235" s="160">
        <f t="shared" si="160"/>
        <v>-52.704464579409887</v>
      </c>
      <c r="AQ235" s="161">
        <f t="shared" si="161"/>
        <v>-7.357088944892809E-2</v>
      </c>
      <c r="AR235" s="298"/>
      <c r="AS235" s="110">
        <v>375.14926482065198</v>
      </c>
      <c r="AT235" s="110">
        <f t="shared" si="162"/>
        <v>338.59654222207229</v>
      </c>
      <c r="AU235" s="110">
        <f t="shared" si="163"/>
        <v>-36.552722598579692</v>
      </c>
      <c r="AV235" s="185">
        <f t="shared" si="164"/>
        <v>-9.7435143891470746E-2</v>
      </c>
      <c r="AW235" s="298"/>
      <c r="AX235" s="110">
        <v>164.96893044039797</v>
      </c>
      <c r="AY235" s="110">
        <f t="shared" si="165"/>
        <v>177.02711630812112</v>
      </c>
      <c r="AZ235" s="160">
        <f t="shared" si="166"/>
        <v>12.058185867723154</v>
      </c>
      <c r="BA235" s="161">
        <f t="shared" si="167"/>
        <v>7.3093677915792063E-2</v>
      </c>
      <c r="BB235" s="298"/>
      <c r="BC235" s="110">
        <f t="shared" si="168"/>
        <v>1256.4948079972139</v>
      </c>
      <c r="BD235" s="110">
        <f t="shared" si="169"/>
        <v>1179.2958066869473</v>
      </c>
      <c r="BE235" s="160">
        <f t="shared" si="170"/>
        <v>-77.199001310266567</v>
      </c>
      <c r="BF235" s="161">
        <f t="shared" si="171"/>
        <v>-6.1439968409672682E-2</v>
      </c>
      <c r="BG235" s="299"/>
      <c r="BH235" s="110">
        <v>141.3097014925373</v>
      </c>
      <c r="BI235" s="110">
        <v>141.3097014925373</v>
      </c>
      <c r="BJ235" s="160">
        <f t="shared" si="172"/>
        <v>0</v>
      </c>
      <c r="BK235" s="161">
        <f t="shared" si="173"/>
        <v>0</v>
      </c>
      <c r="BL235" s="161"/>
      <c r="BM235" s="110">
        <f t="shared" si="174"/>
        <v>1397.8045094897514</v>
      </c>
      <c r="BN235" s="110">
        <f t="shared" si="175"/>
        <v>1321.846622245291</v>
      </c>
      <c r="BO235" s="273">
        <f t="shared" si="176"/>
        <v>-75.95788724446038</v>
      </c>
      <c r="BP235" s="161">
        <f t="shared" si="177"/>
        <v>-5.4340851477283993E-2</v>
      </c>
    </row>
    <row r="236" spans="1:68">
      <c r="A236" s="84">
        <v>740</v>
      </c>
      <c r="B236" s="94">
        <v>10</v>
      </c>
      <c r="C236" s="94">
        <v>10</v>
      </c>
      <c r="D236" s="85" t="s">
        <v>250</v>
      </c>
      <c r="E236" s="87">
        <v>31843</v>
      </c>
      <c r="F236" s="110">
        <v>31460</v>
      </c>
      <c r="G236" s="160">
        <f t="shared" si="142"/>
        <v>-383</v>
      </c>
      <c r="H236" s="161">
        <f t="shared" si="143"/>
        <v>-1.2027761203404201E-2</v>
      </c>
      <c r="I236" s="161"/>
      <c r="J236" s="110">
        <v>-4838502.3791896468</v>
      </c>
      <c r="K236" s="110">
        <v>-4876116.5071608331</v>
      </c>
      <c r="L236" s="160">
        <f t="shared" si="144"/>
        <v>-37614.127971186303</v>
      </c>
      <c r="M236" s="161">
        <f t="shared" si="145"/>
        <v>7.7739194947933294E-3</v>
      </c>
      <c r="N236" s="161"/>
      <c r="O236" s="110">
        <v>9053226.0057063587</v>
      </c>
      <c r="P236" s="296">
        <v>8954302.3994411491</v>
      </c>
      <c r="Q236" s="160">
        <f t="shared" si="146"/>
        <v>-98923.606265209615</v>
      </c>
      <c r="R236" s="161">
        <f t="shared" si="147"/>
        <v>-1.0926890171841161E-2</v>
      </c>
      <c r="S236" s="161"/>
      <c r="T236" s="110">
        <v>3846490.0044444967</v>
      </c>
      <c r="U236" s="110">
        <v>4156935.1634972473</v>
      </c>
      <c r="V236" s="160">
        <f t="shared" si="148"/>
        <v>310445.15905275056</v>
      </c>
      <c r="W236" s="161">
        <f t="shared" si="149"/>
        <v>8.0708687321178807E-2</v>
      </c>
      <c r="X236" s="162"/>
      <c r="Y236" s="86">
        <v>8061213.6309612095</v>
      </c>
      <c r="Z236" s="86">
        <v>8235121.0557775628</v>
      </c>
      <c r="AA236" s="160">
        <f t="shared" si="150"/>
        <v>173907.42481635325</v>
      </c>
      <c r="AB236" s="161">
        <f t="shared" si="151"/>
        <v>2.1573355176746103E-2</v>
      </c>
      <c r="AC236" s="161"/>
      <c r="AD236" s="209">
        <v>-425117</v>
      </c>
      <c r="AE236" s="209">
        <v>-425117</v>
      </c>
      <c r="AF236" s="297">
        <f t="shared" si="152"/>
        <v>0</v>
      </c>
      <c r="AG236" s="208">
        <f t="shared" si="153"/>
        <v>0</v>
      </c>
      <c r="AH236" s="161"/>
      <c r="AI236" s="296">
        <f t="shared" si="154"/>
        <v>7636096.6309612095</v>
      </c>
      <c r="AJ236" s="296">
        <f t="shared" si="155"/>
        <v>7810004.0557775628</v>
      </c>
      <c r="AK236" s="160">
        <f t="shared" si="156"/>
        <v>173907.42481635325</v>
      </c>
      <c r="AL236" s="161">
        <f t="shared" si="157"/>
        <v>2.2774387651307432E-2</v>
      </c>
      <c r="AN236" s="110">
        <f t="shared" si="158"/>
        <v>-151.94869764750956</v>
      </c>
      <c r="AO236" s="110">
        <f t="shared" si="159"/>
        <v>-154.994167424057</v>
      </c>
      <c r="AP236" s="160">
        <f t="shared" si="160"/>
        <v>-3.045469776547435</v>
      </c>
      <c r="AQ236" s="161">
        <f t="shared" si="161"/>
        <v>2.004275011038471E-2</v>
      </c>
      <c r="AR236" s="298"/>
      <c r="AS236" s="110">
        <v>284.30819978351155</v>
      </c>
      <c r="AT236" s="110">
        <f t="shared" si="162"/>
        <v>284.62499680359662</v>
      </c>
      <c r="AU236" s="110">
        <f t="shared" si="163"/>
        <v>0.31679702008506183</v>
      </c>
      <c r="AV236" s="185">
        <f t="shared" si="164"/>
        <v>1.1142732440579946E-3</v>
      </c>
      <c r="AW236" s="298"/>
      <c r="AX236" s="110">
        <v>120.79546539096495</v>
      </c>
      <c r="AY236" s="110">
        <f t="shared" si="165"/>
        <v>132.13398485369507</v>
      </c>
      <c r="AZ236" s="160">
        <f t="shared" si="166"/>
        <v>11.338519462730119</v>
      </c>
      <c r="BA236" s="161">
        <f t="shared" si="167"/>
        <v>9.3865439617555363E-2</v>
      </c>
      <c r="BB236" s="298"/>
      <c r="BC236" s="110">
        <f t="shared" si="168"/>
        <v>253.15496752696697</v>
      </c>
      <c r="BD236" s="110">
        <f t="shared" si="169"/>
        <v>261.76481423323469</v>
      </c>
      <c r="BE236" s="160">
        <f t="shared" si="170"/>
        <v>8.6098467062677173</v>
      </c>
      <c r="BF236" s="161">
        <f t="shared" si="171"/>
        <v>3.4010182736590247E-2</v>
      </c>
      <c r="BG236" s="299"/>
      <c r="BH236" s="110">
        <v>-13.350406682787426</v>
      </c>
      <c r="BI236" s="110">
        <v>-13.350406682787426</v>
      </c>
      <c r="BJ236" s="160">
        <f t="shared" si="172"/>
        <v>0</v>
      </c>
      <c r="BK236" s="161">
        <f t="shared" si="173"/>
        <v>0</v>
      </c>
      <c r="BL236" s="161"/>
      <c r="BM236" s="110">
        <f t="shared" si="174"/>
        <v>239.80456084417955</v>
      </c>
      <c r="BN236" s="110">
        <f t="shared" si="175"/>
        <v>248.2518771702976</v>
      </c>
      <c r="BO236" s="273">
        <f t="shared" si="176"/>
        <v>8.4473163261180559</v>
      </c>
      <c r="BP236" s="161">
        <f t="shared" si="177"/>
        <v>3.5225836808028689E-2</v>
      </c>
    </row>
    <row r="237" spans="1:68">
      <c r="A237" s="84">
        <v>742</v>
      </c>
      <c r="B237" s="94">
        <v>19</v>
      </c>
      <c r="C237" s="94">
        <v>19</v>
      </c>
      <c r="D237" s="85" t="s">
        <v>251</v>
      </c>
      <c r="E237" s="87">
        <v>978</v>
      </c>
      <c r="F237" s="110">
        <v>964</v>
      </c>
      <c r="G237" s="160">
        <f t="shared" si="142"/>
        <v>-14</v>
      </c>
      <c r="H237" s="161">
        <f t="shared" si="143"/>
        <v>-1.4314928425357873E-2</v>
      </c>
      <c r="I237" s="161"/>
      <c r="J237" s="110">
        <v>1301019.1128770791</v>
      </c>
      <c r="K237" s="110">
        <v>1248370.1828812119</v>
      </c>
      <c r="L237" s="160">
        <f t="shared" si="144"/>
        <v>-52648.929995867191</v>
      </c>
      <c r="M237" s="161">
        <f t="shared" si="145"/>
        <v>-4.0467453148662152E-2</v>
      </c>
      <c r="N237" s="161"/>
      <c r="O237" s="110">
        <v>38760.032764208139</v>
      </c>
      <c r="P237" s="296">
        <v>85418.312137962668</v>
      </c>
      <c r="Q237" s="160">
        <f t="shared" si="146"/>
        <v>46658.279373754529</v>
      </c>
      <c r="R237" s="161">
        <f t="shared" si="147"/>
        <v>1.2037729600899565</v>
      </c>
      <c r="S237" s="161"/>
      <c r="T237" s="110">
        <v>163226.45781202536</v>
      </c>
      <c r="U237" s="110">
        <v>174787.25489550908</v>
      </c>
      <c r="V237" s="160">
        <f t="shared" si="148"/>
        <v>11560.797083483718</v>
      </c>
      <c r="W237" s="161">
        <f t="shared" si="149"/>
        <v>7.0826735067652746E-2</v>
      </c>
      <c r="X237" s="162"/>
      <c r="Y237" s="86">
        <v>1503005.6034533125</v>
      </c>
      <c r="Z237" s="86">
        <v>1508575.7499146836</v>
      </c>
      <c r="AA237" s="160">
        <f t="shared" si="150"/>
        <v>5570.1464613710996</v>
      </c>
      <c r="AB237" s="161">
        <f t="shared" si="151"/>
        <v>3.7060051197235098E-3</v>
      </c>
      <c r="AC237" s="161"/>
      <c r="AD237" s="209">
        <v>462732</v>
      </c>
      <c r="AE237" s="209">
        <v>462732</v>
      </c>
      <c r="AF237" s="297">
        <f t="shared" si="152"/>
        <v>0</v>
      </c>
      <c r="AG237" s="208">
        <f t="shared" si="153"/>
        <v>0</v>
      </c>
      <c r="AH237" s="161"/>
      <c r="AI237" s="296">
        <f t="shared" si="154"/>
        <v>1965737.6034533125</v>
      </c>
      <c r="AJ237" s="296">
        <f t="shared" si="155"/>
        <v>1971307.7499146836</v>
      </c>
      <c r="AK237" s="160">
        <f t="shared" si="156"/>
        <v>5570.1464613710996</v>
      </c>
      <c r="AL237" s="161">
        <f t="shared" si="157"/>
        <v>2.8336164763729079E-3</v>
      </c>
      <c r="AN237" s="110">
        <f t="shared" si="158"/>
        <v>1330.2853914898558</v>
      </c>
      <c r="AO237" s="110">
        <f t="shared" si="159"/>
        <v>1294.9898162668173</v>
      </c>
      <c r="AP237" s="160">
        <f t="shared" si="160"/>
        <v>-35.295575223038441</v>
      </c>
      <c r="AQ237" s="161">
        <f t="shared" si="161"/>
        <v>-2.6532333173642605E-2</v>
      </c>
      <c r="AR237" s="298"/>
      <c r="AS237" s="110">
        <v>39.631935341726113</v>
      </c>
      <c r="AT237" s="110">
        <f t="shared" si="162"/>
        <v>88.608207611994473</v>
      </c>
      <c r="AU237" s="110">
        <f t="shared" si="163"/>
        <v>48.97627227026836</v>
      </c>
      <c r="AV237" s="185">
        <f t="shared" si="164"/>
        <v>1.2357779615850391</v>
      </c>
      <c r="AW237" s="298"/>
      <c r="AX237" s="110">
        <v>166.89821862170282</v>
      </c>
      <c r="AY237" s="110">
        <f t="shared" si="165"/>
        <v>181.31457976712559</v>
      </c>
      <c r="AZ237" s="160">
        <f t="shared" si="166"/>
        <v>14.416361145422769</v>
      </c>
      <c r="BA237" s="161">
        <f t="shared" si="167"/>
        <v>8.6378160680668392E-2</v>
      </c>
      <c r="BB237" s="298"/>
      <c r="BC237" s="110">
        <f t="shared" si="168"/>
        <v>1536.8155454532848</v>
      </c>
      <c r="BD237" s="110">
        <f t="shared" si="169"/>
        <v>1564.9126036459375</v>
      </c>
      <c r="BE237" s="160">
        <f t="shared" si="170"/>
        <v>28.097058192652639</v>
      </c>
      <c r="BF237" s="161">
        <f t="shared" si="171"/>
        <v>1.8282648347603351E-2</v>
      </c>
      <c r="BG237" s="299"/>
      <c r="BH237" s="110">
        <v>473.14110429447851</v>
      </c>
      <c r="BI237" s="110">
        <v>473.14110429447851</v>
      </c>
      <c r="BJ237" s="160">
        <f t="shared" si="172"/>
        <v>0</v>
      </c>
      <c r="BK237" s="161">
        <f t="shared" si="173"/>
        <v>0</v>
      </c>
      <c r="BL237" s="161"/>
      <c r="BM237" s="110">
        <f t="shared" si="174"/>
        <v>2009.9566497477633</v>
      </c>
      <c r="BN237" s="110">
        <f t="shared" si="175"/>
        <v>2044.9250517787175</v>
      </c>
      <c r="BO237" s="273">
        <f t="shared" si="176"/>
        <v>34.968402030954167</v>
      </c>
      <c r="BP237" s="161">
        <f t="shared" si="177"/>
        <v>1.739759015963975E-2</v>
      </c>
    </row>
    <row r="238" spans="1:68">
      <c r="A238" s="84">
        <v>743</v>
      </c>
      <c r="B238" s="94">
        <v>14</v>
      </c>
      <c r="C238" s="94">
        <v>14</v>
      </c>
      <c r="D238" s="85" t="s">
        <v>252</v>
      </c>
      <c r="E238" s="87">
        <v>66160</v>
      </c>
      <c r="F238" s="110">
        <v>66611</v>
      </c>
      <c r="G238" s="160">
        <f t="shared" si="142"/>
        <v>451</v>
      </c>
      <c r="H238" s="161">
        <f t="shared" si="143"/>
        <v>6.8168077388149938E-3</v>
      </c>
      <c r="I238" s="161"/>
      <c r="J238" s="110">
        <v>16042870.051094066</v>
      </c>
      <c r="K238" s="110">
        <v>18582365.147210289</v>
      </c>
      <c r="L238" s="160">
        <f t="shared" si="144"/>
        <v>2539495.0961162224</v>
      </c>
      <c r="M238" s="161">
        <f t="shared" si="145"/>
        <v>0.15829431317640311</v>
      </c>
      <c r="N238" s="161"/>
      <c r="O238" s="110">
        <v>11802258.923457041</v>
      </c>
      <c r="P238" s="296">
        <v>13755250.912693836</v>
      </c>
      <c r="Q238" s="160">
        <f t="shared" si="146"/>
        <v>1952991.9892367944</v>
      </c>
      <c r="R238" s="161">
        <f t="shared" si="147"/>
        <v>0.16547611791122582</v>
      </c>
      <c r="S238" s="161"/>
      <c r="T238" s="110">
        <v>4662682.0965382578</v>
      </c>
      <c r="U238" s="110">
        <v>5090752.7091136491</v>
      </c>
      <c r="V238" s="160">
        <f t="shared" si="148"/>
        <v>428070.61257539131</v>
      </c>
      <c r="W238" s="161">
        <f t="shared" si="149"/>
        <v>9.1807805832013784E-2</v>
      </c>
      <c r="X238" s="162"/>
      <c r="Y238" s="86">
        <v>32507811.071089365</v>
      </c>
      <c r="Z238" s="86">
        <v>37428368.769017771</v>
      </c>
      <c r="AA238" s="160">
        <f t="shared" si="150"/>
        <v>4920557.6979284063</v>
      </c>
      <c r="AB238" s="161">
        <f t="shared" si="151"/>
        <v>0.15136539606336263</v>
      </c>
      <c r="AC238" s="161"/>
      <c r="AD238" s="209">
        <v>-1342540</v>
      </c>
      <c r="AE238" s="209">
        <v>-1342540</v>
      </c>
      <c r="AF238" s="297">
        <f t="shared" si="152"/>
        <v>0</v>
      </c>
      <c r="AG238" s="208">
        <f t="shared" si="153"/>
        <v>0</v>
      </c>
      <c r="AH238" s="161"/>
      <c r="AI238" s="296">
        <f t="shared" si="154"/>
        <v>31165271.071089365</v>
      </c>
      <c r="AJ238" s="296">
        <f t="shared" si="155"/>
        <v>36085828.769017771</v>
      </c>
      <c r="AK238" s="160">
        <f t="shared" si="156"/>
        <v>4920557.6979284063</v>
      </c>
      <c r="AL238" s="161">
        <f t="shared" si="157"/>
        <v>0.15788592650788746</v>
      </c>
      <c r="AN238" s="110">
        <f t="shared" si="158"/>
        <v>242.48594394035771</v>
      </c>
      <c r="AO238" s="110">
        <f t="shared" si="159"/>
        <v>278.96841583537685</v>
      </c>
      <c r="AP238" s="160">
        <f t="shared" si="160"/>
        <v>36.482471895019131</v>
      </c>
      <c r="AQ238" s="161">
        <f t="shared" si="161"/>
        <v>0.1504519037358818</v>
      </c>
      <c r="AR238" s="298"/>
      <c r="AS238" s="110">
        <v>178.38964515503389</v>
      </c>
      <c r="AT238" s="110">
        <f t="shared" si="162"/>
        <v>206.50119218588276</v>
      </c>
      <c r="AU238" s="110">
        <f t="shared" si="163"/>
        <v>28.111547030848868</v>
      </c>
      <c r="AV238" s="185">
        <f t="shared" si="164"/>
        <v>0.15758508295937154</v>
      </c>
      <c r="AW238" s="298"/>
      <c r="AX238" s="110">
        <v>70.47584789205348</v>
      </c>
      <c r="AY238" s="110">
        <f t="shared" si="165"/>
        <v>76.425105599880638</v>
      </c>
      <c r="AZ238" s="160">
        <f t="shared" si="166"/>
        <v>5.949257707827158</v>
      </c>
      <c r="BA238" s="161">
        <f t="shared" si="167"/>
        <v>8.4415553494858603E-2</v>
      </c>
      <c r="BB238" s="298"/>
      <c r="BC238" s="110">
        <f t="shared" si="168"/>
        <v>491.35143698744503</v>
      </c>
      <c r="BD238" s="110">
        <f t="shared" si="169"/>
        <v>561.89471362114023</v>
      </c>
      <c r="BE238" s="160">
        <f t="shared" si="170"/>
        <v>70.5432766336952</v>
      </c>
      <c r="BF238" s="161">
        <f t="shared" si="171"/>
        <v>0.14356989991971411</v>
      </c>
      <c r="BG238" s="299"/>
      <c r="BH238" s="110">
        <v>-20.292321644498188</v>
      </c>
      <c r="BI238" s="110">
        <v>-20.292321644498188</v>
      </c>
      <c r="BJ238" s="160">
        <f t="shared" si="172"/>
        <v>0</v>
      </c>
      <c r="BK238" s="161">
        <f t="shared" si="173"/>
        <v>0</v>
      </c>
      <c r="BL238" s="161"/>
      <c r="BM238" s="110">
        <f t="shared" si="174"/>
        <v>471.05911534294688</v>
      </c>
      <c r="BN238" s="110">
        <f t="shared" si="175"/>
        <v>541.73978425511962</v>
      </c>
      <c r="BO238" s="273">
        <f t="shared" si="176"/>
        <v>70.680668912172735</v>
      </c>
      <c r="BP238" s="161">
        <f t="shared" si="177"/>
        <v>0.15004628211199103</v>
      </c>
    </row>
    <row r="239" spans="1:68">
      <c r="A239" s="84">
        <v>746</v>
      </c>
      <c r="B239" s="94">
        <v>17</v>
      </c>
      <c r="C239" s="94">
        <v>17</v>
      </c>
      <c r="D239" s="85" t="s">
        <v>253</v>
      </c>
      <c r="E239" s="87">
        <v>4713</v>
      </c>
      <c r="F239" s="110">
        <v>4603</v>
      </c>
      <c r="G239" s="160">
        <f t="shared" si="142"/>
        <v>-110</v>
      </c>
      <c r="H239" s="161">
        <f t="shared" si="143"/>
        <v>-2.3339698705707616E-2</v>
      </c>
      <c r="I239" s="161"/>
      <c r="J239" s="110">
        <v>5177187.7735635284</v>
      </c>
      <c r="K239" s="110">
        <v>4849563.8068487961</v>
      </c>
      <c r="L239" s="160">
        <f t="shared" si="144"/>
        <v>-327623.96671473235</v>
      </c>
      <c r="M239" s="161">
        <f t="shared" si="145"/>
        <v>-6.3282225996841593E-2</v>
      </c>
      <c r="N239" s="161"/>
      <c r="O239" s="110">
        <v>1882438.0258256511</v>
      </c>
      <c r="P239" s="296">
        <v>2433654.8570400244</v>
      </c>
      <c r="Q239" s="160">
        <f t="shared" si="146"/>
        <v>551216.83121437323</v>
      </c>
      <c r="R239" s="161">
        <f t="shared" si="147"/>
        <v>0.29282070572953151</v>
      </c>
      <c r="S239" s="161"/>
      <c r="T239" s="110">
        <v>611820.37644361949</v>
      </c>
      <c r="U239" s="110">
        <v>655122.95122830011</v>
      </c>
      <c r="V239" s="160">
        <f t="shared" si="148"/>
        <v>43302.574784680619</v>
      </c>
      <c r="W239" s="161">
        <f t="shared" si="149"/>
        <v>7.077661426771889E-2</v>
      </c>
      <c r="X239" s="162"/>
      <c r="Y239" s="86">
        <v>7671446.1758327996</v>
      </c>
      <c r="Z239" s="86">
        <v>7938341.6151171206</v>
      </c>
      <c r="AA239" s="160">
        <f t="shared" si="150"/>
        <v>266895.43928432092</v>
      </c>
      <c r="AB239" s="161">
        <f t="shared" si="151"/>
        <v>3.4790759547413133E-2</v>
      </c>
      <c r="AC239" s="161"/>
      <c r="AD239" s="209">
        <v>310695</v>
      </c>
      <c r="AE239" s="209">
        <v>310695</v>
      </c>
      <c r="AF239" s="297">
        <f t="shared" si="152"/>
        <v>0</v>
      </c>
      <c r="AG239" s="208">
        <f t="shared" si="153"/>
        <v>0</v>
      </c>
      <c r="AH239" s="161"/>
      <c r="AI239" s="296">
        <f t="shared" si="154"/>
        <v>7982141.1758327996</v>
      </c>
      <c r="AJ239" s="296">
        <f t="shared" si="155"/>
        <v>8249036.6151171206</v>
      </c>
      <c r="AK239" s="160">
        <f t="shared" si="156"/>
        <v>266895.43928432092</v>
      </c>
      <c r="AL239" s="161">
        <f t="shared" si="157"/>
        <v>3.3436572143372915E-2</v>
      </c>
      <c r="AN239" s="110">
        <f t="shared" si="158"/>
        <v>1098.4909343440545</v>
      </c>
      <c r="AO239" s="110">
        <f t="shared" si="159"/>
        <v>1053.5658932975878</v>
      </c>
      <c r="AP239" s="160">
        <f t="shared" si="160"/>
        <v>-44.925041046466731</v>
      </c>
      <c r="AQ239" s="161">
        <f t="shared" si="161"/>
        <v>-4.0897052166655311E-2</v>
      </c>
      <c r="AR239" s="298"/>
      <c r="AS239" s="110">
        <v>399.41396686307047</v>
      </c>
      <c r="AT239" s="110">
        <f t="shared" si="162"/>
        <v>528.71059244840853</v>
      </c>
      <c r="AU239" s="110">
        <f t="shared" si="163"/>
        <v>129.29662558533806</v>
      </c>
      <c r="AV239" s="185">
        <f t="shared" si="164"/>
        <v>0.32371583447822777</v>
      </c>
      <c r="AW239" s="298"/>
      <c r="AX239" s="110">
        <v>129.8154840746063</v>
      </c>
      <c r="AY239" s="110">
        <f t="shared" si="165"/>
        <v>142.32521208522704</v>
      </c>
      <c r="AZ239" s="160">
        <f t="shared" si="166"/>
        <v>12.509728010620734</v>
      </c>
      <c r="BA239" s="161">
        <f t="shared" si="167"/>
        <v>9.6365453626712685E-2</v>
      </c>
      <c r="BB239" s="298"/>
      <c r="BC239" s="110">
        <f t="shared" si="168"/>
        <v>1627.7203852817313</v>
      </c>
      <c r="BD239" s="110">
        <f t="shared" si="169"/>
        <v>1724.6016978312232</v>
      </c>
      <c r="BE239" s="160">
        <f t="shared" si="170"/>
        <v>96.881312549491895</v>
      </c>
      <c r="BF239" s="161">
        <f t="shared" si="171"/>
        <v>5.9519628448176834E-2</v>
      </c>
      <c r="BG239" s="299"/>
      <c r="BH239" s="110">
        <v>65.922978994271162</v>
      </c>
      <c r="BI239" s="110">
        <v>65.922978994271162</v>
      </c>
      <c r="BJ239" s="160">
        <f t="shared" si="172"/>
        <v>0</v>
      </c>
      <c r="BK239" s="161">
        <f t="shared" si="173"/>
        <v>0</v>
      </c>
      <c r="BL239" s="161"/>
      <c r="BM239" s="110">
        <f t="shared" si="174"/>
        <v>1693.6433642760026</v>
      </c>
      <c r="BN239" s="110">
        <f t="shared" si="175"/>
        <v>1792.1000684590747</v>
      </c>
      <c r="BO239" s="273">
        <f t="shared" si="176"/>
        <v>98.456704183072134</v>
      </c>
      <c r="BP239" s="161">
        <f t="shared" si="177"/>
        <v>5.8133079407281435E-2</v>
      </c>
    </row>
    <row r="240" spans="1:68">
      <c r="A240" s="84">
        <v>747</v>
      </c>
      <c r="B240" s="94">
        <v>4</v>
      </c>
      <c r="C240" s="94">
        <v>4</v>
      </c>
      <c r="D240" s="85" t="s">
        <v>254</v>
      </c>
      <c r="E240" s="87">
        <v>1283</v>
      </c>
      <c r="F240" s="110">
        <v>1264</v>
      </c>
      <c r="G240" s="160">
        <f t="shared" si="142"/>
        <v>-19</v>
      </c>
      <c r="H240" s="161">
        <f t="shared" si="143"/>
        <v>-1.4809041309431021E-2</v>
      </c>
      <c r="I240" s="161"/>
      <c r="J240" s="110">
        <v>985787.3350858941</v>
      </c>
      <c r="K240" s="110">
        <v>995359.68565276568</v>
      </c>
      <c r="L240" s="160">
        <f t="shared" si="144"/>
        <v>9572.3505668715807</v>
      </c>
      <c r="M240" s="161">
        <f t="shared" si="145"/>
        <v>9.71036066925887E-3</v>
      </c>
      <c r="N240" s="161"/>
      <c r="O240" s="110">
        <v>601174.76958070428</v>
      </c>
      <c r="P240" s="296">
        <v>592626.86213506467</v>
      </c>
      <c r="Q240" s="160">
        <f t="shared" si="146"/>
        <v>-8547.9074456396047</v>
      </c>
      <c r="R240" s="161">
        <f t="shared" si="147"/>
        <v>-1.4218672968596859E-2</v>
      </c>
      <c r="S240" s="161"/>
      <c r="T240" s="110">
        <v>259247.94994994503</v>
      </c>
      <c r="U240" s="110">
        <v>276668.66153375671</v>
      </c>
      <c r="V240" s="160">
        <f t="shared" si="148"/>
        <v>17420.711583811673</v>
      </c>
      <c r="W240" s="161">
        <f t="shared" si="149"/>
        <v>6.7197104498512808E-2</v>
      </c>
      <c r="X240" s="162"/>
      <c r="Y240" s="86">
        <v>1846210.0546165435</v>
      </c>
      <c r="Z240" s="86">
        <v>1864655.2093215869</v>
      </c>
      <c r="AA240" s="160">
        <f t="shared" si="150"/>
        <v>18445.154705043416</v>
      </c>
      <c r="AB240" s="161">
        <f t="shared" si="151"/>
        <v>9.9908212821831158E-3</v>
      </c>
      <c r="AC240" s="161"/>
      <c r="AD240" s="209">
        <v>-263730</v>
      </c>
      <c r="AE240" s="209">
        <v>-263730</v>
      </c>
      <c r="AF240" s="297">
        <f t="shared" si="152"/>
        <v>0</v>
      </c>
      <c r="AG240" s="208">
        <f t="shared" si="153"/>
        <v>0</v>
      </c>
      <c r="AH240" s="161"/>
      <c r="AI240" s="296">
        <f t="shared" si="154"/>
        <v>1582480.0546165435</v>
      </c>
      <c r="AJ240" s="296">
        <f t="shared" si="155"/>
        <v>1600925.2093215869</v>
      </c>
      <c r="AK240" s="160">
        <f t="shared" si="156"/>
        <v>18445.154705043416</v>
      </c>
      <c r="AL240" s="161">
        <f t="shared" si="157"/>
        <v>1.1655852881831696E-2</v>
      </c>
      <c r="AN240" s="110">
        <f t="shared" si="158"/>
        <v>768.34554566320662</v>
      </c>
      <c r="AO240" s="110">
        <f t="shared" si="159"/>
        <v>787.46810573794755</v>
      </c>
      <c r="AP240" s="160">
        <f t="shared" si="160"/>
        <v>19.122560074740932</v>
      </c>
      <c r="AQ240" s="161">
        <f t="shared" si="161"/>
        <v>2.4887968938812635E-2</v>
      </c>
      <c r="AR240" s="298"/>
      <c r="AS240" s="110">
        <v>468.56957878464868</v>
      </c>
      <c r="AT240" s="110">
        <f t="shared" si="162"/>
        <v>468.85036561318407</v>
      </c>
      <c r="AU240" s="110">
        <f t="shared" si="163"/>
        <v>0.28078682853538339</v>
      </c>
      <c r="AV240" s="185">
        <f t="shared" si="164"/>
        <v>5.9924254848911366E-4</v>
      </c>
      <c r="AW240" s="298"/>
      <c r="AX240" s="110">
        <v>202.06387369442325</v>
      </c>
      <c r="AY240" s="110">
        <f t="shared" si="165"/>
        <v>218.8834347577189</v>
      </c>
      <c r="AZ240" s="160">
        <f t="shared" si="166"/>
        <v>16.819561063295652</v>
      </c>
      <c r="BA240" s="161">
        <f t="shared" si="167"/>
        <v>8.323883312625939E-2</v>
      </c>
      <c r="BB240" s="298"/>
      <c r="BC240" s="110">
        <f t="shared" si="168"/>
        <v>1438.9789981422787</v>
      </c>
      <c r="BD240" s="110">
        <f t="shared" si="169"/>
        <v>1475.2019061088504</v>
      </c>
      <c r="BE240" s="160">
        <f t="shared" si="170"/>
        <v>36.222907966571711</v>
      </c>
      <c r="BF240" s="161">
        <f t="shared" si="171"/>
        <v>2.5172645336266525E-2</v>
      </c>
      <c r="BG240" s="299"/>
      <c r="BH240" s="110">
        <v>-205.55728760717071</v>
      </c>
      <c r="BI240" s="110">
        <v>-205.55728760717071</v>
      </c>
      <c r="BJ240" s="160">
        <f t="shared" si="172"/>
        <v>0</v>
      </c>
      <c r="BK240" s="161">
        <f t="shared" si="173"/>
        <v>0</v>
      </c>
      <c r="BL240" s="161"/>
      <c r="BM240" s="110">
        <f t="shared" si="174"/>
        <v>1233.4217105351079</v>
      </c>
      <c r="BN240" s="110">
        <f t="shared" si="175"/>
        <v>1266.5547542101162</v>
      </c>
      <c r="BO240" s="273">
        <f t="shared" si="176"/>
        <v>33.133043675008366</v>
      </c>
      <c r="BP240" s="161">
        <f t="shared" si="177"/>
        <v>2.6862705100783351E-2</v>
      </c>
    </row>
    <row r="241" spans="1:68">
      <c r="A241" s="84">
        <v>748</v>
      </c>
      <c r="B241" s="94">
        <v>17</v>
      </c>
      <c r="C241" s="94">
        <v>17</v>
      </c>
      <c r="D241" s="85" t="s">
        <v>255</v>
      </c>
      <c r="E241" s="87">
        <v>4837</v>
      </c>
      <c r="F241" s="110">
        <v>4804</v>
      </c>
      <c r="G241" s="160">
        <f t="shared" si="142"/>
        <v>-33</v>
      </c>
      <c r="H241" s="161">
        <f t="shared" si="143"/>
        <v>-6.8224105850733926E-3</v>
      </c>
      <c r="I241" s="161"/>
      <c r="J241" s="110">
        <v>3060656.8068962013</v>
      </c>
      <c r="K241" s="110">
        <v>3070652.600826933</v>
      </c>
      <c r="L241" s="160">
        <f t="shared" si="144"/>
        <v>9995.7939307317138</v>
      </c>
      <c r="M241" s="161">
        <f t="shared" si="145"/>
        <v>3.2658983222847533E-3</v>
      </c>
      <c r="N241" s="161"/>
      <c r="O241" s="110">
        <v>2457031.2538038758</v>
      </c>
      <c r="P241" s="296">
        <v>2608960.4111207607</v>
      </c>
      <c r="Q241" s="160">
        <f t="shared" si="146"/>
        <v>151929.15731688496</v>
      </c>
      <c r="R241" s="161">
        <f t="shared" si="147"/>
        <v>6.1834442309870667E-2</v>
      </c>
      <c r="S241" s="161"/>
      <c r="T241" s="110">
        <v>700746.03305935021</v>
      </c>
      <c r="U241" s="110">
        <v>747025.93430442631</v>
      </c>
      <c r="V241" s="160">
        <f t="shared" si="148"/>
        <v>46279.901245076093</v>
      </c>
      <c r="W241" s="161">
        <f t="shared" si="149"/>
        <v>6.6043757740625528E-2</v>
      </c>
      <c r="X241" s="162"/>
      <c r="Y241" s="86">
        <v>6218434.0937594268</v>
      </c>
      <c r="Z241" s="86">
        <v>6426638.9462521197</v>
      </c>
      <c r="AA241" s="160">
        <f t="shared" si="150"/>
        <v>208204.85249269288</v>
      </c>
      <c r="AB241" s="161">
        <f t="shared" si="151"/>
        <v>3.3481878130965315E-2</v>
      </c>
      <c r="AC241" s="161"/>
      <c r="AD241" s="209">
        <v>114572</v>
      </c>
      <c r="AE241" s="209">
        <v>114572</v>
      </c>
      <c r="AF241" s="297">
        <f t="shared" si="152"/>
        <v>0</v>
      </c>
      <c r="AG241" s="208">
        <f t="shared" si="153"/>
        <v>0</v>
      </c>
      <c r="AH241" s="161"/>
      <c r="AI241" s="296">
        <f t="shared" si="154"/>
        <v>6333006.0937594268</v>
      </c>
      <c r="AJ241" s="296">
        <f t="shared" si="155"/>
        <v>6541210.9462521197</v>
      </c>
      <c r="AK241" s="160">
        <f t="shared" si="156"/>
        <v>208204.85249269288</v>
      </c>
      <c r="AL241" s="161">
        <f t="shared" si="157"/>
        <v>3.287614908469122E-2</v>
      </c>
      <c r="AN241" s="110">
        <f t="shared" si="158"/>
        <v>632.7593150498659</v>
      </c>
      <c r="AO241" s="110">
        <f t="shared" si="159"/>
        <v>639.18663630868718</v>
      </c>
      <c r="AP241" s="160">
        <f t="shared" si="160"/>
        <v>6.42732125882128</v>
      </c>
      <c r="AQ241" s="161">
        <f t="shared" si="161"/>
        <v>1.0157608281617729E-2</v>
      </c>
      <c r="AR241" s="298"/>
      <c r="AS241" s="110">
        <v>507.96594041841547</v>
      </c>
      <c r="AT241" s="110">
        <f t="shared" si="162"/>
        <v>543.08085160715257</v>
      </c>
      <c r="AU241" s="110">
        <f t="shared" si="163"/>
        <v>35.114911188737096</v>
      </c>
      <c r="AV241" s="185">
        <f t="shared" si="164"/>
        <v>6.9128475739559769E-2</v>
      </c>
      <c r="AW241" s="298"/>
      <c r="AX241" s="110">
        <v>144.87203495128182</v>
      </c>
      <c r="AY241" s="110">
        <f t="shared" si="165"/>
        <v>155.50081896428523</v>
      </c>
      <c r="AZ241" s="160">
        <f t="shared" si="166"/>
        <v>10.628784013003411</v>
      </c>
      <c r="BA241" s="161">
        <f t="shared" si="167"/>
        <v>7.3366706118111094E-2</v>
      </c>
      <c r="BB241" s="298"/>
      <c r="BC241" s="110">
        <f t="shared" si="168"/>
        <v>1285.597290419563</v>
      </c>
      <c r="BD241" s="110">
        <f t="shared" si="169"/>
        <v>1337.7683068801248</v>
      </c>
      <c r="BE241" s="160">
        <f t="shared" si="170"/>
        <v>52.171016460561759</v>
      </c>
      <c r="BF241" s="161">
        <f t="shared" si="171"/>
        <v>4.0581149983238848E-2</v>
      </c>
      <c r="BG241" s="299"/>
      <c r="BH241" s="110">
        <v>23.686582592516022</v>
      </c>
      <c r="BI241" s="110">
        <v>23.686582592516022</v>
      </c>
      <c r="BJ241" s="160">
        <f t="shared" si="172"/>
        <v>0</v>
      </c>
      <c r="BK241" s="161">
        <f t="shared" si="173"/>
        <v>0</v>
      </c>
      <c r="BL241" s="161"/>
      <c r="BM241" s="110">
        <f t="shared" si="174"/>
        <v>1309.2838730120791</v>
      </c>
      <c r="BN241" s="110">
        <f t="shared" si="175"/>
        <v>1361.6175991365778</v>
      </c>
      <c r="BO241" s="273">
        <f t="shared" si="176"/>
        <v>52.333726124498753</v>
      </c>
      <c r="BP241" s="161">
        <f t="shared" si="177"/>
        <v>3.9971260017204795E-2</v>
      </c>
    </row>
    <row r="242" spans="1:68">
      <c r="A242" s="84">
        <v>749</v>
      </c>
      <c r="B242" s="94">
        <v>11</v>
      </c>
      <c r="C242" s="94">
        <v>11</v>
      </c>
      <c r="D242" s="85" t="s">
        <v>256</v>
      </c>
      <c r="E242" s="87">
        <v>21290</v>
      </c>
      <c r="F242" s="110">
        <v>21269</v>
      </c>
      <c r="G242" s="160">
        <f t="shared" si="142"/>
        <v>-21</v>
      </c>
      <c r="H242" s="161">
        <f t="shared" si="143"/>
        <v>-9.8637858149365899E-4</v>
      </c>
      <c r="I242" s="161"/>
      <c r="J242" s="110">
        <v>7683960.3590051122</v>
      </c>
      <c r="K242" s="110">
        <v>7909769.0082460791</v>
      </c>
      <c r="L242" s="160">
        <f t="shared" si="144"/>
        <v>225808.64924096689</v>
      </c>
      <c r="M242" s="161">
        <f t="shared" si="145"/>
        <v>2.9387013817208665E-2</v>
      </c>
      <c r="N242" s="161"/>
      <c r="O242" s="110">
        <v>3503187.3037041523</v>
      </c>
      <c r="P242" s="296">
        <v>1361632.0765042265</v>
      </c>
      <c r="Q242" s="160">
        <f t="shared" si="146"/>
        <v>-2141555.227199926</v>
      </c>
      <c r="R242" s="161">
        <f t="shared" si="147"/>
        <v>-0.61131622192610646</v>
      </c>
      <c r="S242" s="161"/>
      <c r="T242" s="110">
        <v>1144417.9712495611</v>
      </c>
      <c r="U242" s="110">
        <v>1270472.2641625246</v>
      </c>
      <c r="V242" s="160">
        <f t="shared" si="148"/>
        <v>126054.29291296354</v>
      </c>
      <c r="W242" s="161">
        <f t="shared" si="149"/>
        <v>0.11014707570113395</v>
      </c>
      <c r="X242" s="162"/>
      <c r="Y242" s="86">
        <v>12331565.633958826</v>
      </c>
      <c r="Z242" s="86">
        <v>10541873.348912831</v>
      </c>
      <c r="AA242" s="160">
        <f t="shared" si="150"/>
        <v>-1789692.2850459944</v>
      </c>
      <c r="AB242" s="161">
        <f t="shared" si="151"/>
        <v>-0.14513098645945788</v>
      </c>
      <c r="AC242" s="161"/>
      <c r="AD242" s="209">
        <v>-1536185</v>
      </c>
      <c r="AE242" s="209">
        <v>-1536185</v>
      </c>
      <c r="AF242" s="297">
        <f t="shared" si="152"/>
        <v>0</v>
      </c>
      <c r="AG242" s="208">
        <f t="shared" si="153"/>
        <v>0</v>
      </c>
      <c r="AH242" s="161"/>
      <c r="AI242" s="296">
        <f t="shared" si="154"/>
        <v>10795380.633958826</v>
      </c>
      <c r="AJ242" s="296">
        <f t="shared" si="155"/>
        <v>9005688.3489128314</v>
      </c>
      <c r="AK242" s="160">
        <f t="shared" si="156"/>
        <v>-1789692.2850459944</v>
      </c>
      <c r="AL242" s="161">
        <f t="shared" si="157"/>
        <v>-0.16578315723451131</v>
      </c>
      <c r="AN242" s="110">
        <f t="shared" si="158"/>
        <v>360.91875805566519</v>
      </c>
      <c r="AO242" s="110">
        <f t="shared" si="159"/>
        <v>371.89190879900696</v>
      </c>
      <c r="AP242" s="160">
        <f t="shared" si="160"/>
        <v>10.973150743341762</v>
      </c>
      <c r="AQ242" s="161">
        <f t="shared" si="161"/>
        <v>3.0403381643160126E-2</v>
      </c>
      <c r="AR242" s="298"/>
      <c r="AS242" s="110">
        <v>164.54613920639514</v>
      </c>
      <c r="AT242" s="110">
        <f t="shared" si="162"/>
        <v>64.019562579539539</v>
      </c>
      <c r="AU242" s="110">
        <f t="shared" si="163"/>
        <v>-100.5265766268556</v>
      </c>
      <c r="AV242" s="185">
        <f t="shared" si="164"/>
        <v>-0.61093245403200924</v>
      </c>
      <c r="AW242" s="298"/>
      <c r="AX242" s="110">
        <v>53.753779767475862</v>
      </c>
      <c r="AY242" s="110">
        <f t="shared" si="165"/>
        <v>59.733521282736596</v>
      </c>
      <c r="AZ242" s="160">
        <f t="shared" si="166"/>
        <v>5.9797415152607343</v>
      </c>
      <c r="BA242" s="161">
        <f t="shared" si="167"/>
        <v>0.11124318217486211</v>
      </c>
      <c r="BB242" s="298"/>
      <c r="BC242" s="110">
        <f t="shared" si="168"/>
        <v>579.21867702953625</v>
      </c>
      <c r="BD242" s="110">
        <f t="shared" si="169"/>
        <v>495.64499266128314</v>
      </c>
      <c r="BE242" s="160">
        <f t="shared" si="170"/>
        <v>-83.573684368253112</v>
      </c>
      <c r="BF242" s="161">
        <f t="shared" si="171"/>
        <v>-0.14428692941472848</v>
      </c>
      <c r="BG242" s="299"/>
      <c r="BH242" s="110">
        <v>-72.155237200563647</v>
      </c>
      <c r="BI242" s="110">
        <v>-72.155237200563647</v>
      </c>
      <c r="BJ242" s="160">
        <f t="shared" si="172"/>
        <v>0</v>
      </c>
      <c r="BK242" s="161">
        <f t="shared" si="173"/>
        <v>0</v>
      </c>
      <c r="BL242" s="161"/>
      <c r="BM242" s="110">
        <f t="shared" si="174"/>
        <v>507.06343982897255</v>
      </c>
      <c r="BN242" s="110">
        <f t="shared" si="175"/>
        <v>423.4185128079755</v>
      </c>
      <c r="BO242" s="273">
        <f t="shared" si="176"/>
        <v>-83.644927020997045</v>
      </c>
      <c r="BP242" s="161">
        <f t="shared" si="177"/>
        <v>-0.16495949116191388</v>
      </c>
    </row>
    <row r="243" spans="1:68">
      <c r="A243" s="84">
        <v>751</v>
      </c>
      <c r="B243" s="94">
        <v>19</v>
      </c>
      <c r="C243" s="94">
        <v>19</v>
      </c>
      <c r="D243" s="85" t="s">
        <v>257</v>
      </c>
      <c r="E243" s="87">
        <v>2828</v>
      </c>
      <c r="F243" s="110">
        <v>2778</v>
      </c>
      <c r="G243" s="160">
        <f t="shared" si="142"/>
        <v>-50</v>
      </c>
      <c r="H243" s="161">
        <f t="shared" si="143"/>
        <v>-1.768033946251768E-2</v>
      </c>
      <c r="I243" s="161"/>
      <c r="J243" s="110">
        <v>1690481.0546952486</v>
      </c>
      <c r="K243" s="110">
        <v>1597445.4296918411</v>
      </c>
      <c r="L243" s="160">
        <f t="shared" si="144"/>
        <v>-93035.625003407476</v>
      </c>
      <c r="M243" s="161">
        <f t="shared" si="145"/>
        <v>-5.5035000093615054E-2</v>
      </c>
      <c r="N243" s="161"/>
      <c r="O243" s="110">
        <v>1195346.6055282711</v>
      </c>
      <c r="P243" s="296">
        <v>1158563.6713560724</v>
      </c>
      <c r="Q243" s="160">
        <f t="shared" si="146"/>
        <v>-36782.934172198642</v>
      </c>
      <c r="R243" s="161">
        <f t="shared" si="147"/>
        <v>-3.0771772808057464E-2</v>
      </c>
      <c r="S243" s="161"/>
      <c r="T243" s="110">
        <v>295775.8264505713</v>
      </c>
      <c r="U243" s="110">
        <v>319823.46968250035</v>
      </c>
      <c r="V243" s="160">
        <f t="shared" si="148"/>
        <v>24047.643231929047</v>
      </c>
      <c r="W243" s="161">
        <f t="shared" si="149"/>
        <v>8.1303612673525164E-2</v>
      </c>
      <c r="X243" s="162"/>
      <c r="Y243" s="86">
        <v>3181603.4866740913</v>
      </c>
      <c r="Z243" s="86">
        <v>3075832.5707304138</v>
      </c>
      <c r="AA243" s="160">
        <f t="shared" si="150"/>
        <v>-105770.91594367754</v>
      </c>
      <c r="AB243" s="161">
        <f t="shared" si="151"/>
        <v>-3.3244531063248803E-2</v>
      </c>
      <c r="AC243" s="161"/>
      <c r="AD243" s="209">
        <v>259120</v>
      </c>
      <c r="AE243" s="209">
        <v>259120</v>
      </c>
      <c r="AF243" s="297">
        <f t="shared" si="152"/>
        <v>0</v>
      </c>
      <c r="AG243" s="208">
        <f t="shared" si="153"/>
        <v>0</v>
      </c>
      <c r="AH243" s="161"/>
      <c r="AI243" s="296">
        <f t="shared" si="154"/>
        <v>3440723.4866740913</v>
      </c>
      <c r="AJ243" s="296">
        <f t="shared" si="155"/>
        <v>3334952.5707304138</v>
      </c>
      <c r="AK243" s="160">
        <f t="shared" si="156"/>
        <v>-105770.91594367754</v>
      </c>
      <c r="AL243" s="161">
        <f t="shared" si="157"/>
        <v>-3.0740893987362797E-2</v>
      </c>
      <c r="AN243" s="110">
        <f t="shared" si="158"/>
        <v>597.76557803933827</v>
      </c>
      <c r="AO243" s="110">
        <f t="shared" si="159"/>
        <v>575.03435194090753</v>
      </c>
      <c r="AP243" s="160">
        <f t="shared" si="160"/>
        <v>-22.731226098430739</v>
      </c>
      <c r="AQ243" s="161">
        <f t="shared" si="161"/>
        <v>-3.8026990736048746E-2</v>
      </c>
      <c r="AR243" s="298"/>
      <c r="AS243" s="110">
        <v>422.68267522216092</v>
      </c>
      <c r="AT243" s="110">
        <f t="shared" si="162"/>
        <v>417.04955772356817</v>
      </c>
      <c r="AU243" s="110">
        <f t="shared" si="163"/>
        <v>-5.6331174985927532</v>
      </c>
      <c r="AV243" s="185">
        <f t="shared" si="164"/>
        <v>-1.3327060295603555E-2</v>
      </c>
      <c r="AW243" s="298"/>
      <c r="AX243" s="110">
        <v>104.58834032905634</v>
      </c>
      <c r="AY243" s="110">
        <f t="shared" si="165"/>
        <v>115.12723890658759</v>
      </c>
      <c r="AZ243" s="160">
        <f t="shared" si="166"/>
        <v>10.538898577531256</v>
      </c>
      <c r="BA243" s="161">
        <f t="shared" si="167"/>
        <v>0.10076552074900245</v>
      </c>
      <c r="BB243" s="298"/>
      <c r="BC243" s="110">
        <f t="shared" si="168"/>
        <v>1125.0365935905556</v>
      </c>
      <c r="BD243" s="110">
        <f t="shared" si="169"/>
        <v>1107.2111485710632</v>
      </c>
      <c r="BE243" s="160">
        <f t="shared" si="170"/>
        <v>-17.825445019492463</v>
      </c>
      <c r="BF243" s="161">
        <f t="shared" si="171"/>
        <v>-1.5844324638901331E-2</v>
      </c>
      <c r="BG243" s="299"/>
      <c r="BH243" s="110">
        <v>91.626591230551625</v>
      </c>
      <c r="BI243" s="110">
        <v>91.626591230551625</v>
      </c>
      <c r="BJ243" s="160">
        <f t="shared" si="172"/>
        <v>0</v>
      </c>
      <c r="BK243" s="161">
        <f t="shared" si="173"/>
        <v>0</v>
      </c>
      <c r="BL243" s="161"/>
      <c r="BM243" s="110">
        <f t="shared" si="174"/>
        <v>1216.6631848211073</v>
      </c>
      <c r="BN243" s="110">
        <f t="shared" si="175"/>
        <v>1200.4868865120279</v>
      </c>
      <c r="BO243" s="273">
        <f t="shared" si="176"/>
        <v>-16.176298309079357</v>
      </c>
      <c r="BP243" s="161">
        <f t="shared" si="177"/>
        <v>-1.3295625700598352E-2</v>
      </c>
    </row>
    <row r="244" spans="1:68">
      <c r="A244" s="84">
        <v>753</v>
      </c>
      <c r="B244" s="94">
        <v>1</v>
      </c>
      <c r="C244" s="95">
        <v>34</v>
      </c>
      <c r="D244" s="85" t="s">
        <v>258</v>
      </c>
      <c r="E244" s="87">
        <v>22595</v>
      </c>
      <c r="F244" s="110">
        <v>22826</v>
      </c>
      <c r="G244" s="160">
        <f t="shared" si="142"/>
        <v>231</v>
      </c>
      <c r="H244" s="161">
        <f t="shared" si="143"/>
        <v>1.0223500774507635E-2</v>
      </c>
      <c r="I244" s="161"/>
      <c r="J244" s="110">
        <v>24155514.265609033</v>
      </c>
      <c r="K244" s="110">
        <v>23442136.544333193</v>
      </c>
      <c r="L244" s="160">
        <f t="shared" si="144"/>
        <v>-713377.72127583995</v>
      </c>
      <c r="M244" s="161">
        <f t="shared" si="145"/>
        <v>-2.9532706835867215E-2</v>
      </c>
      <c r="N244" s="161"/>
      <c r="O244" s="110">
        <v>-812823.53588038113</v>
      </c>
      <c r="P244" s="296">
        <v>-801902.30290793197</v>
      </c>
      <c r="Q244" s="160">
        <f t="shared" si="146"/>
        <v>10921.232972449157</v>
      </c>
      <c r="R244" s="161">
        <f t="shared" si="147"/>
        <v>-1.3436167249537391E-2</v>
      </c>
      <c r="S244" s="161"/>
      <c r="T244" s="110">
        <v>1431496.0585438018</v>
      </c>
      <c r="U244" s="110">
        <v>1427091.1402916228</v>
      </c>
      <c r="V244" s="160">
        <f t="shared" si="148"/>
        <v>-4404.9182521789335</v>
      </c>
      <c r="W244" s="161">
        <f t="shared" si="149"/>
        <v>-3.0771431230204459E-3</v>
      </c>
      <c r="X244" s="162"/>
      <c r="Y244" s="86">
        <v>24774186.788272455</v>
      </c>
      <c r="Z244" s="86">
        <v>24067325.381716885</v>
      </c>
      <c r="AA244" s="160">
        <f t="shared" si="150"/>
        <v>-706861.40655557066</v>
      </c>
      <c r="AB244" s="161">
        <f t="shared" si="151"/>
        <v>-2.8532173935581329E-2</v>
      </c>
      <c r="AC244" s="161"/>
      <c r="AD244" s="209">
        <v>-1989250</v>
      </c>
      <c r="AE244" s="209">
        <v>-1989250</v>
      </c>
      <c r="AF244" s="297">
        <f t="shared" si="152"/>
        <v>0</v>
      </c>
      <c r="AG244" s="208">
        <f t="shared" si="153"/>
        <v>0</v>
      </c>
      <c r="AH244" s="161"/>
      <c r="AI244" s="296">
        <f t="shared" si="154"/>
        <v>22784936.788272455</v>
      </c>
      <c r="AJ244" s="296">
        <f t="shared" si="155"/>
        <v>22078075.381716885</v>
      </c>
      <c r="AK244" s="160">
        <f t="shared" si="156"/>
        <v>-706861.40655557066</v>
      </c>
      <c r="AL244" s="161">
        <f t="shared" si="157"/>
        <v>-3.1023189272984794E-2</v>
      </c>
      <c r="AN244" s="110">
        <f t="shared" si="158"/>
        <v>1069.0645835631349</v>
      </c>
      <c r="AO244" s="110">
        <f t="shared" si="159"/>
        <v>1026.9927514384121</v>
      </c>
      <c r="AP244" s="160">
        <f t="shared" si="160"/>
        <v>-42.071832124722732</v>
      </c>
      <c r="AQ244" s="161">
        <f t="shared" si="161"/>
        <v>-3.9353873256655438E-2</v>
      </c>
      <c r="AR244" s="298"/>
      <c r="AS244" s="110">
        <v>-35.973601942039437</v>
      </c>
      <c r="AT244" s="110">
        <f t="shared" si="162"/>
        <v>-35.131091864887935</v>
      </c>
      <c r="AU244" s="110">
        <f t="shared" si="163"/>
        <v>0.84251007715150195</v>
      </c>
      <c r="AV244" s="185">
        <f t="shared" si="164"/>
        <v>-2.3420231271501578E-2</v>
      </c>
      <c r="AW244" s="298"/>
      <c r="AX244" s="110">
        <v>63.354550057260532</v>
      </c>
      <c r="AY244" s="110">
        <f t="shared" si="165"/>
        <v>62.520421462000478</v>
      </c>
      <c r="AZ244" s="160">
        <f t="shared" si="166"/>
        <v>-0.83412859526005434</v>
      </c>
      <c r="BA244" s="161">
        <f t="shared" si="167"/>
        <v>-1.3166040868511572E-2</v>
      </c>
      <c r="BB244" s="298"/>
      <c r="BC244" s="110">
        <f t="shared" si="168"/>
        <v>1096.445531678356</v>
      </c>
      <c r="BD244" s="110">
        <f t="shared" si="169"/>
        <v>1054.3820810355246</v>
      </c>
      <c r="BE244" s="160">
        <f t="shared" si="170"/>
        <v>-42.063450642831413</v>
      </c>
      <c r="BF244" s="161">
        <f t="shared" si="171"/>
        <v>-3.8363465787893597E-2</v>
      </c>
      <c r="BG244" s="299"/>
      <c r="BH244" s="110">
        <v>-88.039389245408273</v>
      </c>
      <c r="BI244" s="110">
        <v>-88.039389245408273</v>
      </c>
      <c r="BJ244" s="160">
        <f t="shared" si="172"/>
        <v>0</v>
      </c>
      <c r="BK244" s="161">
        <f t="shared" si="173"/>
        <v>0</v>
      </c>
      <c r="BL244" s="161"/>
      <c r="BM244" s="110">
        <f t="shared" si="174"/>
        <v>1008.4061424329478</v>
      </c>
      <c r="BN244" s="110">
        <f t="shared" si="175"/>
        <v>967.23365380342091</v>
      </c>
      <c r="BO244" s="273">
        <f t="shared" si="176"/>
        <v>-41.172488629526924</v>
      </c>
      <c r="BP244" s="161">
        <f t="shared" si="177"/>
        <v>-4.082927195404764E-2</v>
      </c>
    </row>
    <row r="245" spans="1:68">
      <c r="A245" s="84">
        <v>755</v>
      </c>
      <c r="B245" s="94">
        <v>1</v>
      </c>
      <c r="C245" s="95">
        <v>33</v>
      </c>
      <c r="D245" s="85" t="s">
        <v>259</v>
      </c>
      <c r="E245" s="87">
        <v>6158</v>
      </c>
      <c r="F245" s="110">
        <v>6182</v>
      </c>
      <c r="G245" s="160">
        <f t="shared" si="142"/>
        <v>24</v>
      </c>
      <c r="H245" s="161">
        <f t="shared" si="143"/>
        <v>3.8973692757388761E-3</v>
      </c>
      <c r="I245" s="161"/>
      <c r="J245" s="110">
        <v>5328544.4993750956</v>
      </c>
      <c r="K245" s="110">
        <v>5154467.7972385921</v>
      </c>
      <c r="L245" s="160">
        <f t="shared" si="144"/>
        <v>-174076.70213650353</v>
      </c>
      <c r="M245" s="161">
        <f t="shared" si="145"/>
        <v>-3.2668715097888053E-2</v>
      </c>
      <c r="N245" s="161"/>
      <c r="O245" s="110">
        <v>-27331.108102844435</v>
      </c>
      <c r="P245" s="296">
        <v>-71455.967544683677</v>
      </c>
      <c r="Q245" s="160">
        <f t="shared" si="146"/>
        <v>-44124.859441839246</v>
      </c>
      <c r="R245" s="161">
        <f t="shared" si="147"/>
        <v>1.6144555601551711</v>
      </c>
      <c r="S245" s="161"/>
      <c r="T245" s="110">
        <v>471979.87803762994</v>
      </c>
      <c r="U245" s="110">
        <v>487281.09455824556</v>
      </c>
      <c r="V245" s="160">
        <f t="shared" si="148"/>
        <v>15301.216520615621</v>
      </c>
      <c r="W245" s="161">
        <f t="shared" si="149"/>
        <v>3.2419213683926772E-2</v>
      </c>
      <c r="X245" s="162"/>
      <c r="Y245" s="86">
        <v>5773193.2693098811</v>
      </c>
      <c r="Z245" s="86">
        <v>5570292.9242521543</v>
      </c>
      <c r="AA245" s="160">
        <f t="shared" si="150"/>
        <v>-202900.34505772684</v>
      </c>
      <c r="AB245" s="161">
        <f t="shared" si="151"/>
        <v>-3.5145254210756961E-2</v>
      </c>
      <c r="AC245" s="161"/>
      <c r="AD245" s="209">
        <v>-1615011</v>
      </c>
      <c r="AE245" s="209">
        <v>-1615011</v>
      </c>
      <c r="AF245" s="297">
        <f t="shared" si="152"/>
        <v>0</v>
      </c>
      <c r="AG245" s="208">
        <f t="shared" si="153"/>
        <v>0</v>
      </c>
      <c r="AH245" s="161"/>
      <c r="AI245" s="296">
        <f t="shared" si="154"/>
        <v>4158182.2693098811</v>
      </c>
      <c r="AJ245" s="296">
        <f t="shared" si="155"/>
        <v>3955281.9242521543</v>
      </c>
      <c r="AK245" s="160">
        <f t="shared" si="156"/>
        <v>-202900.34505772684</v>
      </c>
      <c r="AL245" s="161">
        <f t="shared" si="157"/>
        <v>-4.8795442796066152E-2</v>
      </c>
      <c r="AN245" s="110">
        <f t="shared" si="158"/>
        <v>865.30440067799543</v>
      </c>
      <c r="AO245" s="110">
        <f t="shared" si="159"/>
        <v>833.78644406965259</v>
      </c>
      <c r="AP245" s="160">
        <f t="shared" si="160"/>
        <v>-31.517956608342843</v>
      </c>
      <c r="AQ245" s="161">
        <f t="shared" si="161"/>
        <v>-3.6424126103654912E-2</v>
      </c>
      <c r="AR245" s="298"/>
      <c r="AS245" s="110">
        <v>-4.4383092079968227</v>
      </c>
      <c r="AT245" s="110">
        <f t="shared" si="162"/>
        <v>-11.558713611239677</v>
      </c>
      <c r="AU245" s="110">
        <f t="shared" si="163"/>
        <v>-7.120404403242854</v>
      </c>
      <c r="AV245" s="185">
        <f t="shared" si="164"/>
        <v>1.6043056194492953</v>
      </c>
      <c r="AW245" s="298"/>
      <c r="AX245" s="110">
        <v>76.644994809618368</v>
      </c>
      <c r="AY245" s="110">
        <f t="shared" si="165"/>
        <v>78.822564632521122</v>
      </c>
      <c r="AZ245" s="160">
        <f t="shared" si="166"/>
        <v>2.177569822902754</v>
      </c>
      <c r="BA245" s="161">
        <f t="shared" si="167"/>
        <v>2.8411115798385903E-2</v>
      </c>
      <c r="BB245" s="298"/>
      <c r="BC245" s="110">
        <f t="shared" si="168"/>
        <v>937.51108627961696</v>
      </c>
      <c r="BD245" s="110">
        <f t="shared" si="169"/>
        <v>901.05029509093401</v>
      </c>
      <c r="BE245" s="160">
        <f t="shared" si="170"/>
        <v>-36.460791188682947</v>
      </c>
      <c r="BF245" s="161">
        <f t="shared" si="171"/>
        <v>-3.8891050700394968E-2</v>
      </c>
      <c r="BG245" s="299"/>
      <c r="BH245" s="110">
        <v>-262.26226047417993</v>
      </c>
      <c r="BI245" s="110">
        <v>-262.26226047417993</v>
      </c>
      <c r="BJ245" s="160">
        <f t="shared" si="172"/>
        <v>0</v>
      </c>
      <c r="BK245" s="161">
        <f t="shared" si="173"/>
        <v>0</v>
      </c>
      <c r="BL245" s="161"/>
      <c r="BM245" s="110">
        <f t="shared" si="174"/>
        <v>675.24882580543704</v>
      </c>
      <c r="BN245" s="110">
        <f t="shared" si="175"/>
        <v>639.80619932904472</v>
      </c>
      <c r="BO245" s="273">
        <f t="shared" si="176"/>
        <v>-35.44262647639232</v>
      </c>
      <c r="BP245" s="161">
        <f t="shared" si="177"/>
        <v>-5.2488245994528525E-2</v>
      </c>
    </row>
    <row r="246" spans="1:68">
      <c r="A246" s="84">
        <v>758</v>
      </c>
      <c r="B246" s="94">
        <v>19</v>
      </c>
      <c r="C246" s="94">
        <v>19</v>
      </c>
      <c r="D246" s="85" t="s">
        <v>260</v>
      </c>
      <c r="E246" s="87">
        <v>8126</v>
      </c>
      <c r="F246" s="110">
        <v>8127</v>
      </c>
      <c r="G246" s="160">
        <f t="shared" si="142"/>
        <v>1</v>
      </c>
      <c r="H246" s="161">
        <f t="shared" si="143"/>
        <v>1.2306177701206005E-4</v>
      </c>
      <c r="I246" s="161"/>
      <c r="J246" s="110">
        <v>5498365.3467747457</v>
      </c>
      <c r="K246" s="110">
        <v>5719321.5921643181</v>
      </c>
      <c r="L246" s="160">
        <f t="shared" si="144"/>
        <v>220956.24538957234</v>
      </c>
      <c r="M246" s="161">
        <f t="shared" si="145"/>
        <v>4.0185806408659583E-2</v>
      </c>
      <c r="N246" s="161"/>
      <c r="O246" s="110">
        <v>-184641.8633494747</v>
      </c>
      <c r="P246" s="296">
        <v>-545763.49047296972</v>
      </c>
      <c r="Q246" s="160">
        <f t="shared" si="146"/>
        <v>-361121.62712349498</v>
      </c>
      <c r="R246" s="161">
        <f t="shared" si="147"/>
        <v>1.955794967471673</v>
      </c>
      <c r="S246" s="161"/>
      <c r="T246" s="110">
        <v>930560.57463368808</v>
      </c>
      <c r="U246" s="110">
        <v>996790.68589401629</v>
      </c>
      <c r="V246" s="160">
        <f t="shared" si="148"/>
        <v>66230.111260328209</v>
      </c>
      <c r="W246" s="161">
        <f t="shared" si="149"/>
        <v>7.1172272999422373E-2</v>
      </c>
      <c r="X246" s="162"/>
      <c r="Y246" s="86">
        <v>6244284.0580589585</v>
      </c>
      <c r="Z246" s="86">
        <v>6170348.7875853647</v>
      </c>
      <c r="AA246" s="160">
        <f t="shared" si="150"/>
        <v>-73935.270473593846</v>
      </c>
      <c r="AB246" s="161">
        <f t="shared" si="151"/>
        <v>-1.1840471987844943E-2</v>
      </c>
      <c r="AC246" s="161"/>
      <c r="AD246" s="209">
        <v>-671750</v>
      </c>
      <c r="AE246" s="209">
        <v>-671750</v>
      </c>
      <c r="AF246" s="297">
        <f t="shared" si="152"/>
        <v>0</v>
      </c>
      <c r="AG246" s="208">
        <f t="shared" si="153"/>
        <v>0</v>
      </c>
      <c r="AH246" s="161"/>
      <c r="AI246" s="296">
        <f t="shared" si="154"/>
        <v>5572534.0580589585</v>
      </c>
      <c r="AJ246" s="296">
        <f t="shared" si="155"/>
        <v>5498598.7875853647</v>
      </c>
      <c r="AK246" s="160">
        <f t="shared" si="156"/>
        <v>-73935.270473593846</v>
      </c>
      <c r="AL246" s="161">
        <f t="shared" si="157"/>
        <v>-1.3267800555955184E-2</v>
      </c>
      <c r="AN246" s="110">
        <f t="shared" si="158"/>
        <v>676.63861023563197</v>
      </c>
      <c r="AO246" s="110">
        <f t="shared" si="159"/>
        <v>703.74327453726073</v>
      </c>
      <c r="AP246" s="160">
        <f t="shared" si="160"/>
        <v>27.104664301628759</v>
      </c>
      <c r="AQ246" s="161">
        <f t="shared" si="161"/>
        <v>4.0057815045744814E-2</v>
      </c>
      <c r="AR246" s="298"/>
      <c r="AS246" s="110">
        <v>-22.72235581460432</v>
      </c>
      <c r="AT246" s="110">
        <f t="shared" si="162"/>
        <v>-67.154360830930202</v>
      </c>
      <c r="AU246" s="110">
        <f t="shared" si="163"/>
        <v>-44.432005016325881</v>
      </c>
      <c r="AV246" s="185">
        <f t="shared" si="164"/>
        <v>1.955431266848138</v>
      </c>
      <c r="AW246" s="298"/>
      <c r="AX246" s="110">
        <v>114.51643793178539</v>
      </c>
      <c r="AY246" s="110">
        <f t="shared" si="165"/>
        <v>122.65173937418682</v>
      </c>
      <c r="AZ246" s="160">
        <f t="shared" si="166"/>
        <v>8.1353014424014276</v>
      </c>
      <c r="BA246" s="161">
        <f t="shared" si="167"/>
        <v>7.1040468856073097E-2</v>
      </c>
      <c r="BB246" s="298"/>
      <c r="BC246" s="110">
        <f t="shared" si="168"/>
        <v>768.43269235281298</v>
      </c>
      <c r="BD246" s="110">
        <f t="shared" si="169"/>
        <v>759.2406530805174</v>
      </c>
      <c r="BE246" s="160">
        <f t="shared" si="170"/>
        <v>-9.1920392722955739</v>
      </c>
      <c r="BF246" s="161">
        <f t="shared" si="171"/>
        <v>-1.1962061692288337E-2</v>
      </c>
      <c r="BG246" s="299"/>
      <c r="BH246" s="110">
        <v>-82.66674870785134</v>
      </c>
      <c r="BI246" s="110">
        <v>-82.66674870785134</v>
      </c>
      <c r="BJ246" s="160">
        <f t="shared" si="172"/>
        <v>0</v>
      </c>
      <c r="BK246" s="161">
        <f t="shared" si="173"/>
        <v>0</v>
      </c>
      <c r="BL246" s="161"/>
      <c r="BM246" s="110">
        <f t="shared" si="174"/>
        <v>685.76594364496168</v>
      </c>
      <c r="BN246" s="110">
        <f t="shared" si="175"/>
        <v>676.58407623789401</v>
      </c>
      <c r="BO246" s="273">
        <f t="shared" si="176"/>
        <v>-9.1818674070676707</v>
      </c>
      <c r="BP246" s="161">
        <f t="shared" si="177"/>
        <v>-1.3389214632421809E-2</v>
      </c>
    </row>
    <row r="247" spans="1:68">
      <c r="A247" s="84">
        <v>759</v>
      </c>
      <c r="B247" s="94">
        <v>14</v>
      </c>
      <c r="C247" s="94">
        <v>14</v>
      </c>
      <c r="D247" s="85" t="s">
        <v>261</v>
      </c>
      <c r="E247" s="87">
        <v>1873</v>
      </c>
      <c r="F247" s="110">
        <v>1800</v>
      </c>
      <c r="G247" s="160">
        <f t="shared" si="142"/>
        <v>-73</v>
      </c>
      <c r="H247" s="161">
        <f t="shared" si="143"/>
        <v>-3.8974906567004808E-2</v>
      </c>
      <c r="I247" s="161"/>
      <c r="J247" s="110">
        <v>970445.46562884538</v>
      </c>
      <c r="K247" s="110">
        <v>1050573.9011072333</v>
      </c>
      <c r="L247" s="160">
        <f t="shared" si="144"/>
        <v>80128.435478387866</v>
      </c>
      <c r="M247" s="161">
        <f t="shared" si="145"/>
        <v>8.256871541613614E-2</v>
      </c>
      <c r="N247" s="161"/>
      <c r="O247" s="110">
        <v>857113.79960492207</v>
      </c>
      <c r="P247" s="296">
        <v>741155.6361976607</v>
      </c>
      <c r="Q247" s="160">
        <f t="shared" si="146"/>
        <v>-115958.16340726137</v>
      </c>
      <c r="R247" s="161">
        <f t="shared" si="147"/>
        <v>-0.13528911033833677</v>
      </c>
      <c r="S247" s="161"/>
      <c r="T247" s="110">
        <v>371672.23729888536</v>
      </c>
      <c r="U247" s="110">
        <v>395555.26390379266</v>
      </c>
      <c r="V247" s="160">
        <f t="shared" si="148"/>
        <v>23883.026604907296</v>
      </c>
      <c r="W247" s="161">
        <f t="shared" si="149"/>
        <v>6.4258301288458705E-2</v>
      </c>
      <c r="X247" s="162"/>
      <c r="Y247" s="86">
        <v>2199231.5025326526</v>
      </c>
      <c r="Z247" s="86">
        <v>2187284.8012086865</v>
      </c>
      <c r="AA247" s="160">
        <f t="shared" si="150"/>
        <v>-11946.70132396603</v>
      </c>
      <c r="AB247" s="161">
        <f t="shared" si="151"/>
        <v>-5.4322163493057069E-3</v>
      </c>
      <c r="AC247" s="161"/>
      <c r="AD247" s="209">
        <v>-498247</v>
      </c>
      <c r="AE247" s="209">
        <v>-498247</v>
      </c>
      <c r="AF247" s="297">
        <f t="shared" si="152"/>
        <v>0</v>
      </c>
      <c r="AG247" s="208">
        <f t="shared" si="153"/>
        <v>0</v>
      </c>
      <c r="AH247" s="161"/>
      <c r="AI247" s="296">
        <f t="shared" si="154"/>
        <v>1700984.5025326526</v>
      </c>
      <c r="AJ247" s="296">
        <f t="shared" si="155"/>
        <v>1689037.8012086865</v>
      </c>
      <c r="AK247" s="160">
        <f t="shared" si="156"/>
        <v>-11946.70132396603</v>
      </c>
      <c r="AL247" s="161">
        <f t="shared" si="157"/>
        <v>-7.0234039793885174E-3</v>
      </c>
      <c r="AN247" s="110">
        <f t="shared" si="158"/>
        <v>518.12358015421535</v>
      </c>
      <c r="AO247" s="110">
        <f t="shared" si="159"/>
        <v>583.65216728179621</v>
      </c>
      <c r="AP247" s="160">
        <f t="shared" si="160"/>
        <v>65.528587127580863</v>
      </c>
      <c r="AQ247" s="161">
        <f t="shared" si="161"/>
        <v>0.12647289109690163</v>
      </c>
      <c r="AR247" s="298"/>
      <c r="AS247" s="110">
        <v>457.61548297112762</v>
      </c>
      <c r="AT247" s="110">
        <f t="shared" si="162"/>
        <v>411.75313122092263</v>
      </c>
      <c r="AU247" s="110">
        <f t="shared" si="163"/>
        <v>-45.862351750204994</v>
      </c>
      <c r="AV247" s="185">
        <f t="shared" si="164"/>
        <v>-0.10022027981316924</v>
      </c>
      <c r="AW247" s="298"/>
      <c r="AX247" s="110">
        <v>198.43685920922871</v>
      </c>
      <c r="AY247" s="110">
        <f t="shared" si="165"/>
        <v>219.75292439099593</v>
      </c>
      <c r="AZ247" s="160">
        <f t="shared" si="166"/>
        <v>21.316065181767215</v>
      </c>
      <c r="BA247" s="161">
        <f t="shared" si="167"/>
        <v>0.10741988795182396</v>
      </c>
      <c r="BB247" s="298"/>
      <c r="BC247" s="110">
        <f t="shared" si="168"/>
        <v>1174.1759223345716</v>
      </c>
      <c r="BD247" s="110">
        <f t="shared" si="169"/>
        <v>1215.1582228937148</v>
      </c>
      <c r="BE247" s="160">
        <f t="shared" si="170"/>
        <v>40.982300559143141</v>
      </c>
      <c r="BF247" s="161">
        <f t="shared" si="171"/>
        <v>3.4903032654305763E-2</v>
      </c>
      <c r="BG247" s="299"/>
      <c r="BH247" s="110">
        <v>-266.01548318206085</v>
      </c>
      <c r="BI247" s="110">
        <v>-266.01548318206085</v>
      </c>
      <c r="BJ247" s="160">
        <f t="shared" si="172"/>
        <v>0</v>
      </c>
      <c r="BK247" s="161">
        <f t="shared" si="173"/>
        <v>0</v>
      </c>
      <c r="BL247" s="161"/>
      <c r="BM247" s="110">
        <f t="shared" si="174"/>
        <v>908.16043915251078</v>
      </c>
      <c r="BN247" s="110">
        <f t="shared" si="175"/>
        <v>938.35433400482589</v>
      </c>
      <c r="BO247" s="273">
        <f t="shared" si="176"/>
        <v>30.193894852315111</v>
      </c>
      <c r="BP247" s="161">
        <f t="shared" si="177"/>
        <v>3.3247313525891803E-2</v>
      </c>
    </row>
    <row r="248" spans="1:68">
      <c r="A248" s="84">
        <v>761</v>
      </c>
      <c r="B248" s="94">
        <v>2</v>
      </c>
      <c r="C248" s="94">
        <v>2</v>
      </c>
      <c r="D248" s="85" t="s">
        <v>262</v>
      </c>
      <c r="E248" s="87">
        <v>8410</v>
      </c>
      <c r="F248" s="110">
        <v>8429</v>
      </c>
      <c r="G248" s="160">
        <f t="shared" si="142"/>
        <v>19</v>
      </c>
      <c r="H248" s="161">
        <f t="shared" si="143"/>
        <v>2.2592152199762188E-3</v>
      </c>
      <c r="I248" s="161"/>
      <c r="J248" s="110">
        <v>2987415.4888084317</v>
      </c>
      <c r="K248" s="110">
        <v>2751565.5323768947</v>
      </c>
      <c r="L248" s="160">
        <f t="shared" si="144"/>
        <v>-235849.95643153694</v>
      </c>
      <c r="M248" s="161">
        <f t="shared" si="145"/>
        <v>-7.8947825407977873E-2</v>
      </c>
      <c r="N248" s="161"/>
      <c r="O248" s="110">
        <v>3989356.8961406411</v>
      </c>
      <c r="P248" s="296">
        <v>4194202.3705985979</v>
      </c>
      <c r="Q248" s="160">
        <f t="shared" si="146"/>
        <v>204845.47445795685</v>
      </c>
      <c r="R248" s="161">
        <f t="shared" si="147"/>
        <v>5.1347994123094674E-2</v>
      </c>
      <c r="S248" s="161"/>
      <c r="T248" s="110">
        <v>1385655.8335005266</v>
      </c>
      <c r="U248" s="110">
        <v>1462642.7668702996</v>
      </c>
      <c r="V248" s="160">
        <f t="shared" si="148"/>
        <v>76986.933369772974</v>
      </c>
      <c r="W248" s="161">
        <f t="shared" si="149"/>
        <v>5.5559924411593589E-2</v>
      </c>
      <c r="X248" s="162"/>
      <c r="Y248" s="86">
        <v>8362428.2184496</v>
      </c>
      <c r="Z248" s="86">
        <v>8408410.6698457915</v>
      </c>
      <c r="AA248" s="160">
        <f t="shared" si="150"/>
        <v>45982.451396191493</v>
      </c>
      <c r="AB248" s="161">
        <f t="shared" si="151"/>
        <v>5.4986960957993936E-3</v>
      </c>
      <c r="AC248" s="161"/>
      <c r="AD248" s="209">
        <v>1150554</v>
      </c>
      <c r="AE248" s="209">
        <v>1150554</v>
      </c>
      <c r="AF248" s="297">
        <f t="shared" si="152"/>
        <v>0</v>
      </c>
      <c r="AG248" s="208">
        <f t="shared" si="153"/>
        <v>0</v>
      </c>
      <c r="AH248" s="161"/>
      <c r="AI248" s="296">
        <f t="shared" si="154"/>
        <v>9512982.2184496</v>
      </c>
      <c r="AJ248" s="296">
        <f t="shared" si="155"/>
        <v>9558964.6698457915</v>
      </c>
      <c r="AK248" s="160">
        <f t="shared" si="156"/>
        <v>45982.451396191493</v>
      </c>
      <c r="AL248" s="161">
        <f t="shared" si="157"/>
        <v>4.8336526170534135E-3</v>
      </c>
      <c r="AN248" s="110">
        <f t="shared" si="158"/>
        <v>355.22181793203708</v>
      </c>
      <c r="AO248" s="110">
        <f t="shared" si="159"/>
        <v>326.44032890934807</v>
      </c>
      <c r="AP248" s="160">
        <f t="shared" si="160"/>
        <v>-28.781489022689016</v>
      </c>
      <c r="AQ248" s="161">
        <f t="shared" si="161"/>
        <v>-8.102398999657065E-2</v>
      </c>
      <c r="AR248" s="298"/>
      <c r="AS248" s="110">
        <v>474.3587272462118</v>
      </c>
      <c r="AT248" s="110">
        <f t="shared" si="162"/>
        <v>497.59192912547132</v>
      </c>
      <c r="AU248" s="110">
        <f t="shared" si="163"/>
        <v>23.233201879259525</v>
      </c>
      <c r="AV248" s="185">
        <f t="shared" si="164"/>
        <v>4.8978126773665392E-2</v>
      </c>
      <c r="AW248" s="298"/>
      <c r="AX248" s="110">
        <v>164.76288151016962</v>
      </c>
      <c r="AY248" s="110">
        <f t="shared" si="165"/>
        <v>173.52506428642775</v>
      </c>
      <c r="AZ248" s="160">
        <f t="shared" si="166"/>
        <v>8.762182776258129</v>
      </c>
      <c r="BA248" s="161">
        <f t="shared" si="167"/>
        <v>5.3180562854609356E-2</v>
      </c>
      <c r="BB248" s="298"/>
      <c r="BC248" s="110">
        <f t="shared" si="168"/>
        <v>994.3434266884185</v>
      </c>
      <c r="BD248" s="110">
        <f t="shared" si="169"/>
        <v>997.55732232124706</v>
      </c>
      <c r="BE248" s="160">
        <f t="shared" si="170"/>
        <v>3.2138956328285531</v>
      </c>
      <c r="BF248" s="161">
        <f t="shared" si="171"/>
        <v>3.2321786885363903E-3</v>
      </c>
      <c r="BG248" s="299"/>
      <c r="BH248" s="110">
        <v>136.80784780023782</v>
      </c>
      <c r="BI248" s="110">
        <v>136.80784780023782</v>
      </c>
      <c r="BJ248" s="160">
        <f t="shared" si="172"/>
        <v>0</v>
      </c>
      <c r="BK248" s="161">
        <f t="shared" si="173"/>
        <v>0</v>
      </c>
      <c r="BL248" s="161"/>
      <c r="BM248" s="110">
        <f t="shared" si="174"/>
        <v>1131.1512744886563</v>
      </c>
      <c r="BN248" s="110">
        <f t="shared" si="175"/>
        <v>1134.0567884500879</v>
      </c>
      <c r="BO248" s="273">
        <f t="shared" si="176"/>
        <v>2.9055139614315522</v>
      </c>
      <c r="BP248" s="161">
        <f t="shared" si="177"/>
        <v>2.5686342993734477E-3</v>
      </c>
    </row>
    <row r="249" spans="1:68">
      <c r="A249" s="84">
        <v>762</v>
      </c>
      <c r="B249" s="94">
        <v>11</v>
      </c>
      <c r="C249" s="94">
        <v>11</v>
      </c>
      <c r="D249" s="85" t="s">
        <v>263</v>
      </c>
      <c r="E249" s="87">
        <v>3637</v>
      </c>
      <c r="F249" s="110">
        <v>3570</v>
      </c>
      <c r="G249" s="160">
        <f t="shared" si="142"/>
        <v>-67</v>
      </c>
      <c r="H249" s="161">
        <f t="shared" si="143"/>
        <v>-1.8421776189166895E-2</v>
      </c>
      <c r="I249" s="161"/>
      <c r="J249" s="110">
        <v>2994068.877990555</v>
      </c>
      <c r="K249" s="110">
        <v>2793685.6549702371</v>
      </c>
      <c r="L249" s="160">
        <f t="shared" si="144"/>
        <v>-200383.22302031796</v>
      </c>
      <c r="M249" s="161">
        <f t="shared" si="145"/>
        <v>-6.6926724529732112E-2</v>
      </c>
      <c r="N249" s="161"/>
      <c r="O249" s="110">
        <v>1464583.1682696952</v>
      </c>
      <c r="P249" s="296">
        <v>1449036.1711867796</v>
      </c>
      <c r="Q249" s="160">
        <f t="shared" si="146"/>
        <v>-15546.997082915623</v>
      </c>
      <c r="R249" s="161">
        <f t="shared" si="147"/>
        <v>-1.0615305036779397E-2</v>
      </c>
      <c r="S249" s="161"/>
      <c r="T249" s="110">
        <v>658510.79627621255</v>
      </c>
      <c r="U249" s="110">
        <v>700854.78665498446</v>
      </c>
      <c r="V249" s="160">
        <f t="shared" si="148"/>
        <v>42343.990378771909</v>
      </c>
      <c r="W249" s="161">
        <f t="shared" si="149"/>
        <v>6.4302651707794797E-2</v>
      </c>
      <c r="X249" s="162"/>
      <c r="Y249" s="86">
        <v>5117162.8425364625</v>
      </c>
      <c r="Z249" s="86">
        <v>4943576.6128120013</v>
      </c>
      <c r="AA249" s="160">
        <f t="shared" si="150"/>
        <v>-173586.22972446121</v>
      </c>
      <c r="AB249" s="161">
        <f t="shared" si="151"/>
        <v>-3.392235796788097E-2</v>
      </c>
      <c r="AC249" s="161"/>
      <c r="AD249" s="209">
        <v>81144</v>
      </c>
      <c r="AE249" s="209">
        <v>81144</v>
      </c>
      <c r="AF249" s="297">
        <f t="shared" si="152"/>
        <v>0</v>
      </c>
      <c r="AG249" s="208">
        <f t="shared" si="153"/>
        <v>0</v>
      </c>
      <c r="AH249" s="161"/>
      <c r="AI249" s="296">
        <f t="shared" si="154"/>
        <v>5198306.8425364625</v>
      </c>
      <c r="AJ249" s="296">
        <f t="shared" si="155"/>
        <v>5024720.6128120013</v>
      </c>
      <c r="AK249" s="160">
        <f t="shared" si="156"/>
        <v>-173586.22972446121</v>
      </c>
      <c r="AL249" s="161">
        <f t="shared" si="157"/>
        <v>-3.3392840204054121E-2</v>
      </c>
      <c r="AN249" s="110">
        <f t="shared" si="158"/>
        <v>823.22487709391123</v>
      </c>
      <c r="AO249" s="110">
        <f t="shared" si="159"/>
        <v>782.5450013922233</v>
      </c>
      <c r="AP249" s="160">
        <f t="shared" si="160"/>
        <v>-40.679875701687934</v>
      </c>
      <c r="AQ249" s="161">
        <f t="shared" si="161"/>
        <v>-4.9415265298217277E-2</v>
      </c>
      <c r="AR249" s="298"/>
      <c r="AS249" s="110">
        <v>402.68990054157143</v>
      </c>
      <c r="AT249" s="110">
        <f t="shared" si="162"/>
        <v>405.89248492626882</v>
      </c>
      <c r="AU249" s="110">
        <f t="shared" si="163"/>
        <v>3.2025843846973885</v>
      </c>
      <c r="AV249" s="185">
        <f t="shared" si="164"/>
        <v>7.9529791544071058E-3</v>
      </c>
      <c r="AW249" s="298"/>
      <c r="AX249" s="110">
        <v>181.05878368881292</v>
      </c>
      <c r="AY249" s="110">
        <f t="shared" si="165"/>
        <v>196.31786741035978</v>
      </c>
      <c r="AZ249" s="160">
        <f t="shared" si="166"/>
        <v>15.259083721546858</v>
      </c>
      <c r="BA249" s="161">
        <f t="shared" si="167"/>
        <v>8.4276959176820487E-2</v>
      </c>
      <c r="BB249" s="298"/>
      <c r="BC249" s="110">
        <f t="shared" si="168"/>
        <v>1406.9735613242954</v>
      </c>
      <c r="BD249" s="110">
        <f t="shared" si="169"/>
        <v>1384.7553537288518</v>
      </c>
      <c r="BE249" s="160">
        <f t="shared" si="170"/>
        <v>-22.218207595443573</v>
      </c>
      <c r="BF249" s="161">
        <f t="shared" si="171"/>
        <v>-1.5791489055793612E-2</v>
      </c>
      <c r="BG249" s="299"/>
      <c r="BH249" s="110">
        <v>22.310695628265055</v>
      </c>
      <c r="BI249" s="110">
        <v>22.310695628265055</v>
      </c>
      <c r="BJ249" s="160">
        <f t="shared" si="172"/>
        <v>0</v>
      </c>
      <c r="BK249" s="161">
        <f t="shared" si="173"/>
        <v>0</v>
      </c>
      <c r="BL249" s="161"/>
      <c r="BM249" s="110">
        <f t="shared" si="174"/>
        <v>1429.2842569525606</v>
      </c>
      <c r="BN249" s="110">
        <f t="shared" si="175"/>
        <v>1407.4847654935577</v>
      </c>
      <c r="BO249" s="273">
        <f t="shared" si="176"/>
        <v>-21.799491459002866</v>
      </c>
      <c r="BP249" s="161">
        <f t="shared" si="177"/>
        <v>-1.5252033563626114E-2</v>
      </c>
    </row>
    <row r="250" spans="1:68">
      <c r="A250" s="84">
        <v>765</v>
      </c>
      <c r="B250" s="94">
        <v>18</v>
      </c>
      <c r="C250" s="94">
        <v>18</v>
      </c>
      <c r="D250" s="85" t="s">
        <v>264</v>
      </c>
      <c r="E250" s="87">
        <v>10274</v>
      </c>
      <c r="F250" s="110">
        <v>10185</v>
      </c>
      <c r="G250" s="160">
        <f t="shared" si="142"/>
        <v>-89</v>
      </c>
      <c r="H250" s="161">
        <f t="shared" si="143"/>
        <v>-8.662643566283823E-3</v>
      </c>
      <c r="I250" s="161"/>
      <c r="J250" s="110">
        <v>3966162.6636468004</v>
      </c>
      <c r="K250" s="110">
        <v>4033179.1511803744</v>
      </c>
      <c r="L250" s="160">
        <f t="shared" si="144"/>
        <v>67016.487533573993</v>
      </c>
      <c r="M250" s="161">
        <f t="shared" si="145"/>
        <v>1.6897059756987826E-2</v>
      </c>
      <c r="N250" s="161"/>
      <c r="O250" s="110">
        <v>1818573.5173308132</v>
      </c>
      <c r="P250" s="296">
        <v>2050131.186759002</v>
      </c>
      <c r="Q250" s="160">
        <f t="shared" si="146"/>
        <v>231557.66942818882</v>
      </c>
      <c r="R250" s="161">
        <f t="shared" si="147"/>
        <v>0.12732928706014288</v>
      </c>
      <c r="S250" s="161"/>
      <c r="T250" s="110">
        <v>1084083.1045784438</v>
      </c>
      <c r="U250" s="110">
        <v>1157294.0656713548</v>
      </c>
      <c r="V250" s="160">
        <f t="shared" si="148"/>
        <v>73210.961092910962</v>
      </c>
      <c r="W250" s="161">
        <f t="shared" si="149"/>
        <v>6.75326096161048E-2</v>
      </c>
      <c r="X250" s="162"/>
      <c r="Y250" s="86">
        <v>6868819.2855560575</v>
      </c>
      <c r="Z250" s="86">
        <v>7240604.4036107305</v>
      </c>
      <c r="AA250" s="160">
        <f t="shared" si="150"/>
        <v>371785.11805467308</v>
      </c>
      <c r="AB250" s="161">
        <f t="shared" si="151"/>
        <v>5.4126495777298007E-2</v>
      </c>
      <c r="AC250" s="161"/>
      <c r="AD250" s="209">
        <v>1122475</v>
      </c>
      <c r="AE250" s="209">
        <v>1122475</v>
      </c>
      <c r="AF250" s="297">
        <f t="shared" si="152"/>
        <v>0</v>
      </c>
      <c r="AG250" s="208">
        <f t="shared" si="153"/>
        <v>0</v>
      </c>
      <c r="AH250" s="161"/>
      <c r="AI250" s="296">
        <f t="shared" si="154"/>
        <v>7991294.2855560575</v>
      </c>
      <c r="AJ250" s="296">
        <f t="shared" si="155"/>
        <v>8363079.4036107305</v>
      </c>
      <c r="AK250" s="160">
        <f t="shared" si="156"/>
        <v>371785.11805467308</v>
      </c>
      <c r="AL250" s="161">
        <f t="shared" si="157"/>
        <v>4.6523767586266931E-2</v>
      </c>
      <c r="AN250" s="110">
        <f t="shared" si="158"/>
        <v>386.03880315814683</v>
      </c>
      <c r="AO250" s="110">
        <f t="shared" si="159"/>
        <v>395.99206197156354</v>
      </c>
      <c r="AP250" s="160">
        <f t="shared" si="160"/>
        <v>9.9532588134167099</v>
      </c>
      <c r="AQ250" s="161">
        <f t="shared" si="161"/>
        <v>2.5783052719027321E-2</v>
      </c>
      <c r="AR250" s="298"/>
      <c r="AS250" s="110">
        <v>177.00735033393158</v>
      </c>
      <c r="AT250" s="110">
        <f t="shared" si="162"/>
        <v>201.28926723210623</v>
      </c>
      <c r="AU250" s="110">
        <f t="shared" si="163"/>
        <v>24.281916898174643</v>
      </c>
      <c r="AV250" s="185">
        <f t="shared" si="164"/>
        <v>0.13718027444829731</v>
      </c>
      <c r="AW250" s="298"/>
      <c r="AX250" s="110">
        <v>105.51714079992639</v>
      </c>
      <c r="AY250" s="110">
        <f t="shared" si="165"/>
        <v>113.62730148957827</v>
      </c>
      <c r="AZ250" s="160">
        <f t="shared" si="166"/>
        <v>8.1101606896518774</v>
      </c>
      <c r="BA250" s="161">
        <f t="shared" si="167"/>
        <v>7.6861073264198373E-2</v>
      </c>
      <c r="BB250" s="298"/>
      <c r="BC250" s="110">
        <f t="shared" si="168"/>
        <v>668.5632942920048</v>
      </c>
      <c r="BD250" s="110">
        <f t="shared" si="169"/>
        <v>710.90863069324791</v>
      </c>
      <c r="BE250" s="160">
        <f t="shared" si="170"/>
        <v>42.345336401243117</v>
      </c>
      <c r="BF250" s="161">
        <f t="shared" si="171"/>
        <v>6.3337812235243915E-2</v>
      </c>
      <c r="BG250" s="299"/>
      <c r="BH250" s="110">
        <v>109.25394198948803</v>
      </c>
      <c r="BI250" s="110">
        <v>109.25394198948803</v>
      </c>
      <c r="BJ250" s="160">
        <f t="shared" si="172"/>
        <v>0</v>
      </c>
      <c r="BK250" s="161">
        <f t="shared" si="173"/>
        <v>0</v>
      </c>
      <c r="BL250" s="161"/>
      <c r="BM250" s="110">
        <f t="shared" si="174"/>
        <v>777.8172362814928</v>
      </c>
      <c r="BN250" s="110">
        <f t="shared" si="175"/>
        <v>821.1172708503417</v>
      </c>
      <c r="BO250" s="273">
        <f t="shared" si="176"/>
        <v>43.300034568848901</v>
      </c>
      <c r="BP250" s="161">
        <f t="shared" si="177"/>
        <v>5.56686488150522E-2</v>
      </c>
    </row>
    <row r="251" spans="1:68">
      <c r="A251" s="84">
        <v>768</v>
      </c>
      <c r="B251" s="94">
        <v>10</v>
      </c>
      <c r="C251" s="94">
        <v>10</v>
      </c>
      <c r="D251" s="85" t="s">
        <v>265</v>
      </c>
      <c r="E251" s="87">
        <v>2368</v>
      </c>
      <c r="F251" s="110">
        <v>2361</v>
      </c>
      <c r="G251" s="160">
        <f t="shared" si="142"/>
        <v>-7</v>
      </c>
      <c r="H251" s="161">
        <f t="shared" si="143"/>
        <v>-2.9560810810810812E-3</v>
      </c>
      <c r="I251" s="161"/>
      <c r="J251" s="110">
        <v>1847494.2301505255</v>
      </c>
      <c r="K251" s="110">
        <v>1859650.5570093277</v>
      </c>
      <c r="L251" s="160">
        <f t="shared" si="144"/>
        <v>12156.326858802233</v>
      </c>
      <c r="M251" s="161">
        <f t="shared" si="145"/>
        <v>6.5798997693279886E-3</v>
      </c>
      <c r="N251" s="161"/>
      <c r="O251" s="110">
        <v>902352.0427186375</v>
      </c>
      <c r="P251" s="296">
        <v>934931.5422015615</v>
      </c>
      <c r="Q251" s="160">
        <f t="shared" si="146"/>
        <v>32579.499482924002</v>
      </c>
      <c r="R251" s="161">
        <f t="shared" si="147"/>
        <v>3.6105087527443673E-2</v>
      </c>
      <c r="S251" s="161"/>
      <c r="T251" s="110">
        <v>457650.11431738699</v>
      </c>
      <c r="U251" s="110">
        <v>484437.9131471967</v>
      </c>
      <c r="V251" s="160">
        <f t="shared" si="148"/>
        <v>26787.798829809704</v>
      </c>
      <c r="W251" s="161">
        <f t="shared" si="149"/>
        <v>5.8533359856722283E-2</v>
      </c>
      <c r="X251" s="162"/>
      <c r="Y251" s="86">
        <v>3207496.3871865501</v>
      </c>
      <c r="Z251" s="86">
        <v>3279020.0123580857</v>
      </c>
      <c r="AA251" s="160">
        <f t="shared" si="150"/>
        <v>71523.625171535648</v>
      </c>
      <c r="AB251" s="161">
        <f t="shared" si="151"/>
        <v>2.2298895006479639E-2</v>
      </c>
      <c r="AC251" s="161"/>
      <c r="AD251" s="209">
        <v>328756</v>
      </c>
      <c r="AE251" s="209">
        <v>328756</v>
      </c>
      <c r="AF251" s="297">
        <f t="shared" si="152"/>
        <v>0</v>
      </c>
      <c r="AG251" s="208">
        <f t="shared" si="153"/>
        <v>0</v>
      </c>
      <c r="AH251" s="161"/>
      <c r="AI251" s="296">
        <f t="shared" si="154"/>
        <v>3536252.3871865501</v>
      </c>
      <c r="AJ251" s="296">
        <f t="shared" si="155"/>
        <v>3607776.0123580857</v>
      </c>
      <c r="AK251" s="160">
        <f t="shared" si="156"/>
        <v>71523.625171535648</v>
      </c>
      <c r="AL251" s="161">
        <f t="shared" si="157"/>
        <v>2.0225825914094327E-2</v>
      </c>
      <c r="AN251" s="110">
        <f t="shared" si="158"/>
        <v>780.19182016491789</v>
      </c>
      <c r="AO251" s="110">
        <f t="shared" si="159"/>
        <v>787.65377255795329</v>
      </c>
      <c r="AP251" s="160">
        <f t="shared" si="160"/>
        <v>7.4619523930354035</v>
      </c>
      <c r="AQ251" s="161">
        <f t="shared" si="161"/>
        <v>9.5642535594106671E-3</v>
      </c>
      <c r="AR251" s="298"/>
      <c r="AS251" s="110">
        <v>381.06082885077598</v>
      </c>
      <c r="AT251" s="110">
        <f t="shared" si="162"/>
        <v>395.98964091552796</v>
      </c>
      <c r="AU251" s="110">
        <f t="shared" si="163"/>
        <v>14.92881206475198</v>
      </c>
      <c r="AV251" s="185">
        <f t="shared" si="164"/>
        <v>3.917697893476773E-2</v>
      </c>
      <c r="AW251" s="298"/>
      <c r="AX251" s="110">
        <v>193.26440638403167</v>
      </c>
      <c r="AY251" s="110">
        <f t="shared" si="165"/>
        <v>205.18336007928704</v>
      </c>
      <c r="AZ251" s="160">
        <f t="shared" si="166"/>
        <v>11.918953695255368</v>
      </c>
      <c r="BA251" s="161">
        <f t="shared" si="167"/>
        <v>6.167174762419244E-2</v>
      </c>
      <c r="BB251" s="298"/>
      <c r="BC251" s="110">
        <f t="shared" si="168"/>
        <v>1354.5170553997255</v>
      </c>
      <c r="BD251" s="110">
        <f t="shared" si="169"/>
        <v>1388.8267735527681</v>
      </c>
      <c r="BE251" s="160">
        <f t="shared" si="170"/>
        <v>34.309718153042695</v>
      </c>
      <c r="BF251" s="161">
        <f t="shared" si="171"/>
        <v>2.5329853187354447E-2</v>
      </c>
      <c r="BG251" s="299"/>
      <c r="BH251" s="110">
        <v>138.83277027027026</v>
      </c>
      <c r="BI251" s="110">
        <v>138.83277027027026</v>
      </c>
      <c r="BJ251" s="160">
        <f t="shared" si="172"/>
        <v>0</v>
      </c>
      <c r="BK251" s="161">
        <f t="shared" si="173"/>
        <v>0</v>
      </c>
      <c r="BL251" s="161"/>
      <c r="BM251" s="110">
        <f t="shared" si="174"/>
        <v>1493.3498256699959</v>
      </c>
      <c r="BN251" s="110">
        <f t="shared" si="175"/>
        <v>1528.0711615239668</v>
      </c>
      <c r="BO251" s="273">
        <f t="shared" si="176"/>
        <v>34.721335853970913</v>
      </c>
      <c r="BP251" s="161">
        <f t="shared" si="177"/>
        <v>2.3250637765597274E-2</v>
      </c>
    </row>
    <row r="252" spans="1:68">
      <c r="A252" s="84">
        <v>777</v>
      </c>
      <c r="B252" s="94">
        <v>18</v>
      </c>
      <c r="C252" s="94">
        <v>18</v>
      </c>
      <c r="D252" s="85" t="s">
        <v>266</v>
      </c>
      <c r="E252" s="87">
        <v>7172</v>
      </c>
      <c r="F252" s="110">
        <v>7038</v>
      </c>
      <c r="G252" s="160">
        <f t="shared" si="142"/>
        <v>-134</v>
      </c>
      <c r="H252" s="161">
        <f t="shared" si="143"/>
        <v>-1.8683770217512548E-2</v>
      </c>
      <c r="I252" s="161"/>
      <c r="J252" s="110">
        <v>4247348.218142122</v>
      </c>
      <c r="K252" s="110">
        <v>4308827.9514463181</v>
      </c>
      <c r="L252" s="160">
        <f t="shared" si="144"/>
        <v>61479.733304196037</v>
      </c>
      <c r="M252" s="161">
        <f t="shared" si="145"/>
        <v>1.4474851165155596E-2</v>
      </c>
      <c r="N252" s="161"/>
      <c r="O252" s="110">
        <v>3597688.7211164581</v>
      </c>
      <c r="P252" s="296">
        <v>3690648.1565238014</v>
      </c>
      <c r="Q252" s="160">
        <f t="shared" si="146"/>
        <v>92959.435407343321</v>
      </c>
      <c r="R252" s="161">
        <f t="shared" si="147"/>
        <v>2.5838654373215354E-2</v>
      </c>
      <c r="S252" s="161"/>
      <c r="T252" s="110">
        <v>1038899.2281047823</v>
      </c>
      <c r="U252" s="110">
        <v>1119288.3960203065</v>
      </c>
      <c r="V252" s="160">
        <f t="shared" si="148"/>
        <v>80389.167915524216</v>
      </c>
      <c r="W252" s="161">
        <f t="shared" si="149"/>
        <v>7.7379177634172083E-2</v>
      </c>
      <c r="X252" s="162"/>
      <c r="Y252" s="86">
        <v>8883936.1673633624</v>
      </c>
      <c r="Z252" s="86">
        <v>9118764.5039904267</v>
      </c>
      <c r="AA252" s="160">
        <f t="shared" si="150"/>
        <v>234828.33662706427</v>
      </c>
      <c r="AB252" s="161">
        <f t="shared" si="151"/>
        <v>2.643291579353595E-2</v>
      </c>
      <c r="AC252" s="161"/>
      <c r="AD252" s="209">
        <v>-331649</v>
      </c>
      <c r="AE252" s="209">
        <v>-331649</v>
      </c>
      <c r="AF252" s="297">
        <f t="shared" si="152"/>
        <v>0</v>
      </c>
      <c r="AG252" s="208">
        <f t="shared" si="153"/>
        <v>0</v>
      </c>
      <c r="AH252" s="161"/>
      <c r="AI252" s="296">
        <f t="shared" si="154"/>
        <v>8552287.1673633624</v>
      </c>
      <c r="AJ252" s="296">
        <f t="shared" si="155"/>
        <v>8787115.5039904267</v>
      </c>
      <c r="AK252" s="160">
        <f t="shared" si="156"/>
        <v>234828.33662706427</v>
      </c>
      <c r="AL252" s="161">
        <f t="shared" si="157"/>
        <v>2.7457957389831304E-2</v>
      </c>
      <c r="AN252" s="110">
        <f t="shared" si="158"/>
        <v>592.21252344424454</v>
      </c>
      <c r="AO252" s="110">
        <f t="shared" si="159"/>
        <v>612.22335200999123</v>
      </c>
      <c r="AP252" s="160">
        <f t="shared" si="160"/>
        <v>20.010828565746692</v>
      </c>
      <c r="AQ252" s="161">
        <f t="shared" si="161"/>
        <v>3.3789944949772187E-2</v>
      </c>
      <c r="AR252" s="298"/>
      <c r="AS252" s="110">
        <v>501.62977148863052</v>
      </c>
      <c r="AT252" s="110">
        <f t="shared" si="162"/>
        <v>524.38876904288168</v>
      </c>
      <c r="AU252" s="110">
        <f t="shared" si="163"/>
        <v>22.758997554251152</v>
      </c>
      <c r="AV252" s="185">
        <f t="shared" si="164"/>
        <v>4.5370109287397001E-2</v>
      </c>
      <c r="AW252" s="298"/>
      <c r="AX252" s="110">
        <v>144.85488400791721</v>
      </c>
      <c r="AY252" s="110">
        <f t="shared" si="165"/>
        <v>159.03500938054938</v>
      </c>
      <c r="AZ252" s="160">
        <f t="shared" si="166"/>
        <v>14.180125372632176</v>
      </c>
      <c r="BA252" s="161">
        <f t="shared" si="167"/>
        <v>9.7891938333657738E-2</v>
      </c>
      <c r="BB252" s="298"/>
      <c r="BC252" s="110">
        <f t="shared" si="168"/>
        <v>1238.6971789407924</v>
      </c>
      <c r="BD252" s="110">
        <f t="shared" si="169"/>
        <v>1295.6471304334223</v>
      </c>
      <c r="BE252" s="160">
        <f t="shared" si="170"/>
        <v>56.949951492629907</v>
      </c>
      <c r="BF252" s="161">
        <f t="shared" si="171"/>
        <v>4.5975685147945283E-2</v>
      </c>
      <c r="BG252" s="299"/>
      <c r="BH252" s="110">
        <v>-46.242191857222529</v>
      </c>
      <c r="BI252" s="110">
        <v>-46.242191857222529</v>
      </c>
      <c r="BJ252" s="160">
        <f t="shared" si="172"/>
        <v>0</v>
      </c>
      <c r="BK252" s="161">
        <f t="shared" si="173"/>
        <v>0</v>
      </c>
      <c r="BL252" s="161"/>
      <c r="BM252" s="110">
        <f t="shared" si="174"/>
        <v>1192.4549870835697</v>
      </c>
      <c r="BN252" s="110">
        <f t="shared" si="175"/>
        <v>1248.5245103709046</v>
      </c>
      <c r="BO252" s="273">
        <f t="shared" si="176"/>
        <v>56.06952328733496</v>
      </c>
      <c r="BP252" s="161">
        <f t="shared" si="177"/>
        <v>4.7020243023567894E-2</v>
      </c>
    </row>
    <row r="253" spans="1:68">
      <c r="A253" s="84">
        <v>778</v>
      </c>
      <c r="B253" s="94">
        <v>11</v>
      </c>
      <c r="C253" s="94">
        <v>11</v>
      </c>
      <c r="D253" s="85" t="s">
        <v>267</v>
      </c>
      <c r="E253" s="87">
        <v>6708</v>
      </c>
      <c r="F253" s="110">
        <v>6632</v>
      </c>
      <c r="G253" s="160">
        <f t="shared" si="142"/>
        <v>-76</v>
      </c>
      <c r="H253" s="161">
        <f t="shared" si="143"/>
        <v>-1.1329755515802028E-2</v>
      </c>
      <c r="I253" s="161"/>
      <c r="J253" s="110">
        <v>2062798.5942386547</v>
      </c>
      <c r="K253" s="110">
        <v>1722008.3362907558</v>
      </c>
      <c r="L253" s="160">
        <f t="shared" si="144"/>
        <v>-340790.25794789894</v>
      </c>
      <c r="M253" s="161">
        <f t="shared" si="145"/>
        <v>-0.16520772260545341</v>
      </c>
      <c r="N253" s="161"/>
      <c r="O253" s="110">
        <v>2354239.5373062599</v>
      </c>
      <c r="P253" s="296">
        <v>1916680.2302691189</v>
      </c>
      <c r="Q253" s="160">
        <f t="shared" si="146"/>
        <v>-437559.30703714094</v>
      </c>
      <c r="R253" s="161">
        <f t="shared" si="147"/>
        <v>-0.18586014723794839</v>
      </c>
      <c r="S253" s="161"/>
      <c r="T253" s="110">
        <v>846786.47145595343</v>
      </c>
      <c r="U253" s="110">
        <v>916881.64774068561</v>
      </c>
      <c r="V253" s="160">
        <f t="shared" si="148"/>
        <v>70095.176284732181</v>
      </c>
      <c r="W253" s="161">
        <f t="shared" si="149"/>
        <v>8.2777865078797808E-2</v>
      </c>
      <c r="X253" s="162"/>
      <c r="Y253" s="86">
        <v>5263824.6030008681</v>
      </c>
      <c r="Z253" s="86">
        <v>4555570.2143005598</v>
      </c>
      <c r="AA253" s="160">
        <f t="shared" si="150"/>
        <v>-708254.38870030828</v>
      </c>
      <c r="AB253" s="161">
        <f t="shared" si="151"/>
        <v>-0.13455128962628002</v>
      </c>
      <c r="AC253" s="161"/>
      <c r="AD253" s="209">
        <v>68655</v>
      </c>
      <c r="AE253" s="209">
        <v>68655</v>
      </c>
      <c r="AF253" s="297">
        <f t="shared" si="152"/>
        <v>0</v>
      </c>
      <c r="AG253" s="208">
        <f t="shared" si="153"/>
        <v>0</v>
      </c>
      <c r="AH253" s="161"/>
      <c r="AI253" s="296">
        <f t="shared" si="154"/>
        <v>5332479.6030008681</v>
      </c>
      <c r="AJ253" s="296">
        <f t="shared" si="155"/>
        <v>4624225.2143005598</v>
      </c>
      <c r="AK253" s="160">
        <f t="shared" si="156"/>
        <v>-708254.38870030828</v>
      </c>
      <c r="AL253" s="161">
        <f t="shared" si="157"/>
        <v>-0.13281895880140565</v>
      </c>
      <c r="AN253" s="110">
        <f t="shared" si="158"/>
        <v>307.51320725084298</v>
      </c>
      <c r="AO253" s="110">
        <f t="shared" si="159"/>
        <v>259.65143792080153</v>
      </c>
      <c r="AP253" s="160">
        <f t="shared" si="160"/>
        <v>-47.861769330041454</v>
      </c>
      <c r="AQ253" s="161">
        <f t="shared" si="161"/>
        <v>-0.15564134548211425</v>
      </c>
      <c r="AR253" s="298"/>
      <c r="AS253" s="110">
        <v>350.95997872782647</v>
      </c>
      <c r="AT253" s="110">
        <f t="shared" si="162"/>
        <v>289.00485981138706</v>
      </c>
      <c r="AU253" s="110">
        <f t="shared" si="163"/>
        <v>-61.955118916439403</v>
      </c>
      <c r="AV253" s="185">
        <f t="shared" si="164"/>
        <v>-0.1765304384306631</v>
      </c>
      <c r="AW253" s="298"/>
      <c r="AX253" s="110">
        <v>126.235311785324</v>
      </c>
      <c r="AY253" s="110">
        <f t="shared" si="165"/>
        <v>138.25115315752197</v>
      </c>
      <c r="AZ253" s="160">
        <f t="shared" si="166"/>
        <v>12.015841372197968</v>
      </c>
      <c r="BA253" s="161">
        <f t="shared" si="167"/>
        <v>9.5186055330002517E-2</v>
      </c>
      <c r="BB253" s="298"/>
      <c r="BC253" s="110">
        <f t="shared" si="168"/>
        <v>784.70849776399348</v>
      </c>
      <c r="BD253" s="110">
        <f t="shared" si="169"/>
        <v>686.9074508897105</v>
      </c>
      <c r="BE253" s="160">
        <f t="shared" si="170"/>
        <v>-97.801046874282974</v>
      </c>
      <c r="BF253" s="161">
        <f t="shared" si="171"/>
        <v>-0.1246336023542048</v>
      </c>
      <c r="BG253" s="299"/>
      <c r="BH253" s="110">
        <v>10.23479427549195</v>
      </c>
      <c r="BI253" s="110">
        <v>10.23479427549195</v>
      </c>
      <c r="BJ253" s="160">
        <f t="shared" si="172"/>
        <v>0</v>
      </c>
      <c r="BK253" s="161">
        <f t="shared" si="173"/>
        <v>0</v>
      </c>
      <c r="BL253" s="161"/>
      <c r="BM253" s="110">
        <f t="shared" si="174"/>
        <v>794.94329203948541</v>
      </c>
      <c r="BN253" s="110">
        <f t="shared" si="175"/>
        <v>697.25953170997582</v>
      </c>
      <c r="BO253" s="273">
        <f t="shared" si="176"/>
        <v>-97.683760329509596</v>
      </c>
      <c r="BP253" s="161">
        <f t="shared" si="177"/>
        <v>-0.12288141972856294</v>
      </c>
    </row>
    <row r="254" spans="1:68">
      <c r="A254" s="84">
        <v>781</v>
      </c>
      <c r="B254" s="94">
        <v>7</v>
      </c>
      <c r="C254" s="94">
        <v>7</v>
      </c>
      <c r="D254" s="85" t="s">
        <v>268</v>
      </c>
      <c r="E254" s="87">
        <v>3496</v>
      </c>
      <c r="F254" s="110">
        <v>3428</v>
      </c>
      <c r="G254" s="160">
        <f t="shared" si="142"/>
        <v>-68</v>
      </c>
      <c r="H254" s="161">
        <f t="shared" si="143"/>
        <v>-1.9450800915331808E-2</v>
      </c>
      <c r="I254" s="161"/>
      <c r="J254" s="110">
        <v>2817345.9193950053</v>
      </c>
      <c r="K254" s="110">
        <v>2571094.6043347996</v>
      </c>
      <c r="L254" s="160">
        <f t="shared" si="144"/>
        <v>-246251.31506020576</v>
      </c>
      <c r="M254" s="161">
        <f t="shared" si="145"/>
        <v>-8.7405424149365932E-2</v>
      </c>
      <c r="N254" s="161"/>
      <c r="O254" s="110">
        <v>855278.61250180576</v>
      </c>
      <c r="P254" s="296">
        <v>962103.7031564978</v>
      </c>
      <c r="Q254" s="160">
        <f t="shared" si="146"/>
        <v>106825.09065469203</v>
      </c>
      <c r="R254" s="161">
        <f t="shared" si="147"/>
        <v>0.12490092595933643</v>
      </c>
      <c r="S254" s="161"/>
      <c r="T254" s="110">
        <v>696754.95936071896</v>
      </c>
      <c r="U254" s="110">
        <v>726771.64886146702</v>
      </c>
      <c r="V254" s="160">
        <f t="shared" si="148"/>
        <v>30016.689500748063</v>
      </c>
      <c r="W254" s="161">
        <f t="shared" si="149"/>
        <v>4.3080697306107064E-2</v>
      </c>
      <c r="X254" s="162"/>
      <c r="Y254" s="86">
        <v>4369379.4912575306</v>
      </c>
      <c r="Z254" s="86">
        <v>4259969.9563527647</v>
      </c>
      <c r="AA254" s="160">
        <f t="shared" si="150"/>
        <v>-109409.5349047659</v>
      </c>
      <c r="AB254" s="161">
        <f t="shared" si="151"/>
        <v>-2.5040062352944596E-2</v>
      </c>
      <c r="AC254" s="161"/>
      <c r="AD254" s="209">
        <v>-359139</v>
      </c>
      <c r="AE254" s="209">
        <v>-359139</v>
      </c>
      <c r="AF254" s="297">
        <f t="shared" si="152"/>
        <v>0</v>
      </c>
      <c r="AG254" s="208">
        <f t="shared" si="153"/>
        <v>0</v>
      </c>
      <c r="AH254" s="161"/>
      <c r="AI254" s="296">
        <f t="shared" si="154"/>
        <v>4010240.4912575306</v>
      </c>
      <c r="AJ254" s="296">
        <f t="shared" si="155"/>
        <v>3900830.9563527647</v>
      </c>
      <c r="AK254" s="160">
        <f t="shared" si="156"/>
        <v>-109409.5349047659</v>
      </c>
      <c r="AL254" s="161">
        <f t="shared" si="157"/>
        <v>-2.7282537080577249E-2</v>
      </c>
      <c r="AN254" s="110">
        <f t="shared" si="158"/>
        <v>805.87697923198095</v>
      </c>
      <c r="AO254" s="110">
        <f t="shared" si="159"/>
        <v>750.0275975305716</v>
      </c>
      <c r="AP254" s="160">
        <f t="shared" si="160"/>
        <v>-55.849381701409357</v>
      </c>
      <c r="AQ254" s="161">
        <f t="shared" si="161"/>
        <v>-6.9302614593402437E-2</v>
      </c>
      <c r="AR254" s="298"/>
      <c r="AS254" s="110">
        <v>244.64491204285062</v>
      </c>
      <c r="AT254" s="110">
        <f t="shared" si="162"/>
        <v>280.66035681344744</v>
      </c>
      <c r="AU254" s="110">
        <f t="shared" si="163"/>
        <v>36.015444770596815</v>
      </c>
      <c r="AV254" s="185">
        <f t="shared" si="164"/>
        <v>0.14721518003320891</v>
      </c>
      <c r="AW254" s="298"/>
      <c r="AX254" s="110">
        <v>199.30061766610953</v>
      </c>
      <c r="AY254" s="110">
        <f t="shared" si="165"/>
        <v>212.01039931781418</v>
      </c>
      <c r="AZ254" s="160">
        <f t="shared" si="166"/>
        <v>12.709781651704645</v>
      </c>
      <c r="BA254" s="161">
        <f t="shared" si="167"/>
        <v>6.3771913005294736E-2</v>
      </c>
      <c r="BB254" s="298"/>
      <c r="BC254" s="110">
        <f t="shared" si="168"/>
        <v>1249.8225089409414</v>
      </c>
      <c r="BD254" s="110">
        <f t="shared" si="169"/>
        <v>1242.6983536618334</v>
      </c>
      <c r="BE254" s="160">
        <f t="shared" si="170"/>
        <v>-7.1241552791079812</v>
      </c>
      <c r="BF254" s="161">
        <f t="shared" si="171"/>
        <v>-5.7001336014861478E-3</v>
      </c>
      <c r="BG254" s="299"/>
      <c r="BH254" s="110">
        <v>-102.72854691075514</v>
      </c>
      <c r="BI254" s="110">
        <v>-102.72854691075514</v>
      </c>
      <c r="BJ254" s="160">
        <f t="shared" si="172"/>
        <v>0</v>
      </c>
      <c r="BK254" s="161">
        <f t="shared" si="173"/>
        <v>0</v>
      </c>
      <c r="BL254" s="161"/>
      <c r="BM254" s="110">
        <f t="shared" si="174"/>
        <v>1147.093962030186</v>
      </c>
      <c r="BN254" s="110">
        <f t="shared" si="175"/>
        <v>1137.9320176058241</v>
      </c>
      <c r="BO254" s="273">
        <f t="shared" si="176"/>
        <v>-9.161944424361991</v>
      </c>
      <c r="BP254" s="161">
        <f t="shared" si="177"/>
        <v>-7.9870914917438054E-3</v>
      </c>
    </row>
    <row r="255" spans="1:68">
      <c r="A255" s="84">
        <v>783</v>
      </c>
      <c r="B255" s="94">
        <v>4</v>
      </c>
      <c r="C255" s="94">
        <v>4</v>
      </c>
      <c r="D255" s="85" t="s">
        <v>269</v>
      </c>
      <c r="E255" s="87">
        <v>6377</v>
      </c>
      <c r="F255" s="110">
        <v>6256</v>
      </c>
      <c r="G255" s="160">
        <f t="shared" si="142"/>
        <v>-121</v>
      </c>
      <c r="H255" s="161">
        <f t="shared" si="143"/>
        <v>-1.897443939156343E-2</v>
      </c>
      <c r="I255" s="161"/>
      <c r="J255" s="110">
        <v>585643.39881362347</v>
      </c>
      <c r="K255" s="110">
        <v>442472.76257668156</v>
      </c>
      <c r="L255" s="160">
        <f t="shared" si="144"/>
        <v>-143170.63623694191</v>
      </c>
      <c r="M255" s="161">
        <f t="shared" si="145"/>
        <v>-0.2444672586201298</v>
      </c>
      <c r="N255" s="161"/>
      <c r="O255" s="110">
        <v>1403302.5518682441</v>
      </c>
      <c r="P255" s="296">
        <v>1596733.2003823388</v>
      </c>
      <c r="Q255" s="160">
        <f t="shared" si="146"/>
        <v>193430.64851409476</v>
      </c>
      <c r="R255" s="161">
        <f t="shared" si="147"/>
        <v>0.13783959008453078</v>
      </c>
      <c r="S255" s="161"/>
      <c r="T255" s="110">
        <v>803572.09885140066</v>
      </c>
      <c r="U255" s="110">
        <v>859463.52291667555</v>
      </c>
      <c r="V255" s="160">
        <f t="shared" si="148"/>
        <v>55891.424065274885</v>
      </c>
      <c r="W255" s="161">
        <f t="shared" si="149"/>
        <v>6.9553714153545443E-2</v>
      </c>
      <c r="X255" s="162"/>
      <c r="Y255" s="86">
        <v>2792518.0495332684</v>
      </c>
      <c r="Z255" s="86">
        <v>2898669.4858756959</v>
      </c>
      <c r="AA255" s="160">
        <f t="shared" si="150"/>
        <v>106151.43634242751</v>
      </c>
      <c r="AB255" s="161">
        <f t="shared" si="151"/>
        <v>3.8012802230649602E-2</v>
      </c>
      <c r="AC255" s="161"/>
      <c r="AD255" s="209">
        <v>-63463</v>
      </c>
      <c r="AE255" s="209">
        <v>-63463</v>
      </c>
      <c r="AF255" s="297">
        <f t="shared" si="152"/>
        <v>0</v>
      </c>
      <c r="AG255" s="208">
        <f t="shared" si="153"/>
        <v>0</v>
      </c>
      <c r="AH255" s="161"/>
      <c r="AI255" s="296">
        <f t="shared" si="154"/>
        <v>2729055.0495332684</v>
      </c>
      <c r="AJ255" s="296">
        <f t="shared" si="155"/>
        <v>2835206.4858756959</v>
      </c>
      <c r="AK255" s="160">
        <f t="shared" si="156"/>
        <v>106151.43634242751</v>
      </c>
      <c r="AL255" s="161">
        <f t="shared" si="157"/>
        <v>3.8896773577572888E-2</v>
      </c>
      <c r="AN255" s="110">
        <f t="shared" si="158"/>
        <v>91.83681963519264</v>
      </c>
      <c r="AO255" s="110">
        <f t="shared" si="159"/>
        <v>70.727743378625576</v>
      </c>
      <c r="AP255" s="160">
        <f t="shared" si="160"/>
        <v>-21.109076256567064</v>
      </c>
      <c r="AQ255" s="161">
        <f t="shared" si="161"/>
        <v>-0.22985417330891422</v>
      </c>
      <c r="AR255" s="298"/>
      <c r="AS255" s="110">
        <v>220.05685304504377</v>
      </c>
      <c r="AT255" s="110">
        <f t="shared" si="162"/>
        <v>255.23228906367308</v>
      </c>
      <c r="AU255" s="110">
        <f t="shared" si="163"/>
        <v>35.175436018629313</v>
      </c>
      <c r="AV255" s="185">
        <f t="shared" si="164"/>
        <v>0.15984703739914521</v>
      </c>
      <c r="AW255" s="298"/>
      <c r="AX255" s="110">
        <v>126.01099244964728</v>
      </c>
      <c r="AY255" s="110">
        <f t="shared" si="165"/>
        <v>137.38227668105426</v>
      </c>
      <c r="AZ255" s="160">
        <f t="shared" si="166"/>
        <v>11.371284231406989</v>
      </c>
      <c r="BA255" s="161">
        <f t="shared" si="167"/>
        <v>9.0240414826911544E-2</v>
      </c>
      <c r="BB255" s="298"/>
      <c r="BC255" s="110">
        <f t="shared" si="168"/>
        <v>437.90466512988371</v>
      </c>
      <c r="BD255" s="110">
        <f t="shared" si="169"/>
        <v>463.34230912335295</v>
      </c>
      <c r="BE255" s="160">
        <f t="shared" si="170"/>
        <v>25.437643993469237</v>
      </c>
      <c r="BF255" s="161">
        <f t="shared" si="171"/>
        <v>5.8089456493742454E-2</v>
      </c>
      <c r="BG255" s="299"/>
      <c r="BH255" s="110">
        <v>-9.9518582405519833</v>
      </c>
      <c r="BI255" s="110">
        <v>-9.9518582405519833</v>
      </c>
      <c r="BJ255" s="160">
        <f t="shared" si="172"/>
        <v>0</v>
      </c>
      <c r="BK255" s="161">
        <f t="shared" si="173"/>
        <v>0</v>
      </c>
      <c r="BL255" s="161"/>
      <c r="BM255" s="110">
        <f t="shared" si="174"/>
        <v>427.95280688933173</v>
      </c>
      <c r="BN255" s="110">
        <f t="shared" si="175"/>
        <v>453.19796769112787</v>
      </c>
      <c r="BO255" s="273">
        <f t="shared" si="176"/>
        <v>25.245160801796146</v>
      </c>
      <c r="BP255" s="161">
        <f t="shared" si="177"/>
        <v>5.8990525112561129E-2</v>
      </c>
    </row>
    <row r="256" spans="1:68">
      <c r="A256" s="84">
        <v>785</v>
      </c>
      <c r="B256" s="94">
        <v>17</v>
      </c>
      <c r="C256" s="94">
        <v>17</v>
      </c>
      <c r="D256" s="85" t="s">
        <v>270</v>
      </c>
      <c r="E256" s="87">
        <v>2589</v>
      </c>
      <c r="F256" s="110">
        <v>2581</v>
      </c>
      <c r="G256" s="160">
        <f t="shared" si="142"/>
        <v>-8</v>
      </c>
      <c r="H256" s="161">
        <f t="shared" si="143"/>
        <v>-3.0899961375048281E-3</v>
      </c>
      <c r="I256" s="161"/>
      <c r="J256" s="110">
        <v>4095169.8196092211</v>
      </c>
      <c r="K256" s="110">
        <v>3924141.4548657797</v>
      </c>
      <c r="L256" s="160">
        <f t="shared" si="144"/>
        <v>-171028.36474344134</v>
      </c>
      <c r="M256" s="161">
        <f t="shared" si="145"/>
        <v>-4.1763436506220789E-2</v>
      </c>
      <c r="N256" s="161"/>
      <c r="O256" s="110">
        <v>1286305.9413398532</v>
      </c>
      <c r="P256" s="296">
        <v>1266940.0953256348</v>
      </c>
      <c r="Q256" s="160">
        <f t="shared" si="146"/>
        <v>-19365.846014218405</v>
      </c>
      <c r="R256" s="161">
        <f t="shared" si="147"/>
        <v>-1.505539653657075E-2</v>
      </c>
      <c r="S256" s="161"/>
      <c r="T256" s="110">
        <v>520783.76730482985</v>
      </c>
      <c r="U256" s="110">
        <v>549086.17657322832</v>
      </c>
      <c r="V256" s="160">
        <f t="shared" si="148"/>
        <v>28302.409268398478</v>
      </c>
      <c r="W256" s="161">
        <f t="shared" si="149"/>
        <v>5.434579770961305E-2</v>
      </c>
      <c r="X256" s="162"/>
      <c r="Y256" s="86">
        <v>5902259.5282539045</v>
      </c>
      <c r="Z256" s="86">
        <v>5740167.7267646426</v>
      </c>
      <c r="AA256" s="160">
        <f t="shared" si="150"/>
        <v>-162091.80148926191</v>
      </c>
      <c r="AB256" s="161">
        <f t="shared" si="151"/>
        <v>-2.7462669290181884E-2</v>
      </c>
      <c r="AC256" s="161"/>
      <c r="AD256" s="209">
        <v>63823</v>
      </c>
      <c r="AE256" s="209">
        <v>63823</v>
      </c>
      <c r="AF256" s="297">
        <f t="shared" si="152"/>
        <v>0</v>
      </c>
      <c r="AG256" s="208">
        <f t="shared" si="153"/>
        <v>0</v>
      </c>
      <c r="AH256" s="161"/>
      <c r="AI256" s="296">
        <f t="shared" si="154"/>
        <v>5966082.5282539045</v>
      </c>
      <c r="AJ256" s="296">
        <f t="shared" si="155"/>
        <v>5803990.7267646426</v>
      </c>
      <c r="AK256" s="160">
        <f t="shared" si="156"/>
        <v>-162091.80148926191</v>
      </c>
      <c r="AL256" s="161">
        <f t="shared" si="157"/>
        <v>-2.7168883554934894E-2</v>
      </c>
      <c r="AN256" s="110">
        <f t="shared" si="158"/>
        <v>1581.7573656273546</v>
      </c>
      <c r="AO256" s="110">
        <f t="shared" si="159"/>
        <v>1520.3957593435798</v>
      </c>
      <c r="AP256" s="160">
        <f t="shared" si="160"/>
        <v>-61.36160628377479</v>
      </c>
      <c r="AQ256" s="161">
        <f t="shared" si="161"/>
        <v>-3.879331155157139E-2</v>
      </c>
      <c r="AR256" s="298"/>
      <c r="AS256" s="110">
        <v>496.83504879870731</v>
      </c>
      <c r="AT256" s="110">
        <f t="shared" si="162"/>
        <v>490.87179206727421</v>
      </c>
      <c r="AU256" s="110">
        <f t="shared" si="163"/>
        <v>-5.9632567314330913</v>
      </c>
      <c r="AV256" s="185">
        <f t="shared" si="164"/>
        <v>-1.2002488040752343E-2</v>
      </c>
      <c r="AW256" s="298"/>
      <c r="AX256" s="110">
        <v>201.15247868089219</v>
      </c>
      <c r="AY256" s="110">
        <f t="shared" si="165"/>
        <v>212.74164144642708</v>
      </c>
      <c r="AZ256" s="160">
        <f t="shared" si="166"/>
        <v>11.589162765534894</v>
      </c>
      <c r="BA256" s="161">
        <f t="shared" si="167"/>
        <v>5.7613820329402522E-2</v>
      </c>
      <c r="BB256" s="298"/>
      <c r="BC256" s="110">
        <f t="shared" si="168"/>
        <v>2279.7448931069544</v>
      </c>
      <c r="BD256" s="110">
        <f t="shared" si="169"/>
        <v>2224.0091928572811</v>
      </c>
      <c r="BE256" s="160">
        <f t="shared" si="170"/>
        <v>-55.7357002496733</v>
      </c>
      <c r="BF256" s="161">
        <f t="shared" si="171"/>
        <v>-2.4448218052026779E-2</v>
      </c>
      <c r="BG256" s="299"/>
      <c r="BH256" s="110">
        <v>24.651602935496332</v>
      </c>
      <c r="BI256" s="110">
        <v>24.651602935496332</v>
      </c>
      <c r="BJ256" s="160">
        <f t="shared" si="172"/>
        <v>0</v>
      </c>
      <c r="BK256" s="161">
        <f t="shared" si="173"/>
        <v>0</v>
      </c>
      <c r="BL256" s="161"/>
      <c r="BM256" s="110">
        <f t="shared" si="174"/>
        <v>2304.3964960424505</v>
      </c>
      <c r="BN256" s="110">
        <f t="shared" si="175"/>
        <v>2248.7372052555766</v>
      </c>
      <c r="BO256" s="273">
        <f t="shared" si="176"/>
        <v>-55.659290786873953</v>
      </c>
      <c r="BP256" s="161">
        <f t="shared" si="177"/>
        <v>-2.4153521706209286E-2</v>
      </c>
    </row>
    <row r="257" spans="1:68">
      <c r="A257" s="84">
        <v>790</v>
      </c>
      <c r="B257" s="94">
        <v>6</v>
      </c>
      <c r="C257" s="94">
        <v>6</v>
      </c>
      <c r="D257" s="85" t="s">
        <v>271</v>
      </c>
      <c r="E257" s="87">
        <v>23515</v>
      </c>
      <c r="F257" s="110">
        <v>23464</v>
      </c>
      <c r="G257" s="160">
        <f t="shared" si="142"/>
        <v>-51</v>
      </c>
      <c r="H257" s="161">
        <f t="shared" si="143"/>
        <v>-2.1688284073995323E-3</v>
      </c>
      <c r="I257" s="161"/>
      <c r="J257" s="110">
        <v>5757919.696766248</v>
      </c>
      <c r="K257" s="110">
        <v>5777142.8641162999</v>
      </c>
      <c r="L257" s="160">
        <f t="shared" si="144"/>
        <v>19223.167350051925</v>
      </c>
      <c r="M257" s="161">
        <f t="shared" si="145"/>
        <v>3.3385612100231277E-3</v>
      </c>
      <c r="N257" s="161"/>
      <c r="O257" s="110">
        <v>9889016.4406457618</v>
      </c>
      <c r="P257" s="296">
        <v>9747169.0840477608</v>
      </c>
      <c r="Q257" s="160">
        <f t="shared" si="146"/>
        <v>-141847.35659800097</v>
      </c>
      <c r="R257" s="161">
        <f t="shared" si="147"/>
        <v>-1.4343929697091111E-2</v>
      </c>
      <c r="S257" s="161"/>
      <c r="T257" s="110">
        <v>2762814.8218209604</v>
      </c>
      <c r="U257" s="110">
        <v>2975174.8883625916</v>
      </c>
      <c r="V257" s="160">
        <f t="shared" si="148"/>
        <v>212360.06654163124</v>
      </c>
      <c r="W257" s="161">
        <f t="shared" si="149"/>
        <v>7.6863662690815293E-2</v>
      </c>
      <c r="X257" s="162"/>
      <c r="Y257" s="86">
        <v>18409750.959232971</v>
      </c>
      <c r="Z257" s="86">
        <v>18499486.836526651</v>
      </c>
      <c r="AA257" s="160">
        <f t="shared" si="150"/>
        <v>89735.877293679863</v>
      </c>
      <c r="AB257" s="161">
        <f t="shared" si="151"/>
        <v>4.8743667142696996E-3</v>
      </c>
      <c r="AC257" s="161"/>
      <c r="AD257" s="209">
        <v>-1492315</v>
      </c>
      <c r="AE257" s="209">
        <v>-1492315</v>
      </c>
      <c r="AF257" s="297">
        <f t="shared" si="152"/>
        <v>0</v>
      </c>
      <c r="AG257" s="208">
        <f t="shared" si="153"/>
        <v>0</v>
      </c>
      <c r="AH257" s="161"/>
      <c r="AI257" s="296">
        <f t="shared" si="154"/>
        <v>16917435.959232971</v>
      </c>
      <c r="AJ257" s="296">
        <f t="shared" si="155"/>
        <v>17007171.836526651</v>
      </c>
      <c r="AK257" s="160">
        <f t="shared" si="156"/>
        <v>89735.877293679863</v>
      </c>
      <c r="AL257" s="161">
        <f t="shared" si="157"/>
        <v>5.3043426622049672E-3</v>
      </c>
      <c r="AN257" s="110">
        <f t="shared" si="158"/>
        <v>244.86156482101842</v>
      </c>
      <c r="AO257" s="110">
        <f t="shared" si="159"/>
        <v>246.21304398722722</v>
      </c>
      <c r="AP257" s="160">
        <f t="shared" si="160"/>
        <v>1.3514791662088044</v>
      </c>
      <c r="AQ257" s="161">
        <f t="shared" si="161"/>
        <v>5.5193601625337495E-3</v>
      </c>
      <c r="AR257" s="298"/>
      <c r="AS257" s="110">
        <v>420.54077995516741</v>
      </c>
      <c r="AT257" s="110">
        <f t="shared" si="162"/>
        <v>415.40952455027963</v>
      </c>
      <c r="AU257" s="110">
        <f t="shared" si="163"/>
        <v>-5.1312554048877814</v>
      </c>
      <c r="AV257" s="185">
        <f t="shared" si="164"/>
        <v>-1.2201564389153435E-2</v>
      </c>
      <c r="AW257" s="298"/>
      <c r="AX257" s="110">
        <v>117.49159352842698</v>
      </c>
      <c r="AY257" s="110">
        <f t="shared" si="165"/>
        <v>126.79742960972519</v>
      </c>
      <c r="AZ257" s="160">
        <f t="shared" si="166"/>
        <v>9.3058360812982102</v>
      </c>
      <c r="BA257" s="161">
        <f t="shared" si="167"/>
        <v>7.9204271572388477E-2</v>
      </c>
      <c r="BB257" s="298"/>
      <c r="BC257" s="110">
        <f t="shared" si="168"/>
        <v>782.8939383046129</v>
      </c>
      <c r="BD257" s="110">
        <f t="shared" si="169"/>
        <v>788.41999814723192</v>
      </c>
      <c r="BE257" s="160">
        <f t="shared" si="170"/>
        <v>5.5260598426190199</v>
      </c>
      <c r="BF257" s="161">
        <f t="shared" si="171"/>
        <v>7.0585038052356315E-3</v>
      </c>
      <c r="BG257" s="299"/>
      <c r="BH257" s="110">
        <v>-63.462258133106531</v>
      </c>
      <c r="BI257" s="110">
        <v>-63.462258133106531</v>
      </c>
      <c r="BJ257" s="160">
        <f t="shared" si="172"/>
        <v>0</v>
      </c>
      <c r="BK257" s="161">
        <f t="shared" si="173"/>
        <v>0</v>
      </c>
      <c r="BL257" s="161"/>
      <c r="BM257" s="110">
        <f t="shared" si="174"/>
        <v>719.43168017150629</v>
      </c>
      <c r="BN257" s="110">
        <f t="shared" si="175"/>
        <v>724.81980210222684</v>
      </c>
      <c r="BO257" s="273">
        <f t="shared" si="176"/>
        <v>5.3881219307205583</v>
      </c>
      <c r="BP257" s="161">
        <f t="shared" si="177"/>
        <v>7.489414324145521E-3</v>
      </c>
    </row>
    <row r="258" spans="1:68">
      <c r="A258" s="84">
        <v>791</v>
      </c>
      <c r="B258" s="94">
        <v>17</v>
      </c>
      <c r="C258" s="94">
        <v>17</v>
      </c>
      <c r="D258" s="85" t="s">
        <v>272</v>
      </c>
      <c r="E258" s="87">
        <v>4931</v>
      </c>
      <c r="F258" s="110">
        <v>4938</v>
      </c>
      <c r="G258" s="160">
        <f t="shared" si="142"/>
        <v>7</v>
      </c>
      <c r="H258" s="161">
        <f t="shared" si="143"/>
        <v>1.419590346785642E-3</v>
      </c>
      <c r="I258" s="161"/>
      <c r="J258" s="110">
        <v>3997512.3884518179</v>
      </c>
      <c r="K258" s="110">
        <v>3864795.4907138241</v>
      </c>
      <c r="L258" s="160">
        <f t="shared" si="144"/>
        <v>-132716.89773799386</v>
      </c>
      <c r="M258" s="161">
        <f t="shared" si="145"/>
        <v>-3.3199871530452792E-2</v>
      </c>
      <c r="N258" s="161"/>
      <c r="O258" s="110">
        <v>2926614.3040297003</v>
      </c>
      <c r="P258" s="296">
        <v>2891431.2425804399</v>
      </c>
      <c r="Q258" s="160">
        <f t="shared" si="146"/>
        <v>-35183.061449260451</v>
      </c>
      <c r="R258" s="161">
        <f t="shared" si="147"/>
        <v>-1.2021762280330672E-2</v>
      </c>
      <c r="S258" s="161"/>
      <c r="T258" s="110">
        <v>966694.76527044084</v>
      </c>
      <c r="U258" s="110">
        <v>1027604.4919533065</v>
      </c>
      <c r="V258" s="160">
        <f t="shared" si="148"/>
        <v>60909.726682865643</v>
      </c>
      <c r="W258" s="161">
        <f t="shared" si="149"/>
        <v>6.3008230592647971E-2</v>
      </c>
      <c r="X258" s="162"/>
      <c r="Y258" s="86">
        <v>7890821.4577519586</v>
      </c>
      <c r="Z258" s="86">
        <v>7783831.2252475703</v>
      </c>
      <c r="AA258" s="160">
        <f t="shared" si="150"/>
        <v>-106990.23250438832</v>
      </c>
      <c r="AB258" s="161">
        <f t="shared" si="151"/>
        <v>-1.3558820596464124E-2</v>
      </c>
      <c r="AC258" s="161"/>
      <c r="AD258" s="209">
        <v>-92940</v>
      </c>
      <c r="AE258" s="209">
        <v>-92940</v>
      </c>
      <c r="AF258" s="297">
        <f t="shared" si="152"/>
        <v>0</v>
      </c>
      <c r="AG258" s="208">
        <f t="shared" si="153"/>
        <v>0</v>
      </c>
      <c r="AH258" s="161"/>
      <c r="AI258" s="296">
        <f t="shared" si="154"/>
        <v>7797881.4577519586</v>
      </c>
      <c r="AJ258" s="296">
        <f t="shared" si="155"/>
        <v>7690891.2252475703</v>
      </c>
      <c r="AK258" s="160">
        <f t="shared" si="156"/>
        <v>-106990.23250438832</v>
      </c>
      <c r="AL258" s="161">
        <f t="shared" si="157"/>
        <v>-1.3720423051318402E-2</v>
      </c>
      <c r="AN258" s="110">
        <f t="shared" si="158"/>
        <v>810.68999968603077</v>
      </c>
      <c r="AO258" s="110">
        <f t="shared" si="159"/>
        <v>782.6641333968862</v>
      </c>
      <c r="AP258" s="160">
        <f t="shared" si="160"/>
        <v>-28.025866289144574</v>
      </c>
      <c r="AQ258" s="161">
        <f t="shared" si="161"/>
        <v>-3.4570386090859155E-2</v>
      </c>
      <c r="AR258" s="298"/>
      <c r="AS258" s="110">
        <v>593.51334496647746</v>
      </c>
      <c r="AT258" s="110">
        <f t="shared" si="162"/>
        <v>585.54703170928303</v>
      </c>
      <c r="AU258" s="110">
        <f t="shared" si="163"/>
        <v>-7.9663132571944288</v>
      </c>
      <c r="AV258" s="185">
        <f t="shared" si="164"/>
        <v>-1.3422298461788384E-2</v>
      </c>
      <c r="AW258" s="298"/>
      <c r="AX258" s="110">
        <v>196.04436529516138</v>
      </c>
      <c r="AY258" s="110">
        <f t="shared" si="165"/>
        <v>208.10135519508029</v>
      </c>
      <c r="AZ258" s="160">
        <f t="shared" si="166"/>
        <v>12.056989899918904</v>
      </c>
      <c r="BA258" s="161">
        <f t="shared" si="167"/>
        <v>6.1501333546445394E-2</v>
      </c>
      <c r="BB258" s="298"/>
      <c r="BC258" s="110">
        <f t="shared" si="168"/>
        <v>1600.2477099476696</v>
      </c>
      <c r="BD258" s="110">
        <f t="shared" si="169"/>
        <v>1576.3125203012496</v>
      </c>
      <c r="BE258" s="160">
        <f t="shared" si="170"/>
        <v>-23.935189646419985</v>
      </c>
      <c r="BF258" s="161">
        <f t="shared" si="171"/>
        <v>-1.4957177877919101E-2</v>
      </c>
      <c r="BG258" s="299"/>
      <c r="BH258" s="110">
        <v>-23.674913810586087</v>
      </c>
      <c r="BI258" s="110">
        <v>-23.674913810586087</v>
      </c>
      <c r="BJ258" s="160">
        <f t="shared" si="172"/>
        <v>0</v>
      </c>
      <c r="BK258" s="161">
        <f t="shared" si="173"/>
        <v>0</v>
      </c>
      <c r="BL258" s="161"/>
      <c r="BM258" s="110">
        <f t="shared" si="174"/>
        <v>1581.3996061147757</v>
      </c>
      <c r="BN258" s="110">
        <f t="shared" si="175"/>
        <v>1557.4911351250648</v>
      </c>
      <c r="BO258" s="273">
        <f t="shared" si="176"/>
        <v>-23.90847098971085</v>
      </c>
      <c r="BP258" s="161">
        <f t="shared" si="177"/>
        <v>-1.5118551248694068E-2</v>
      </c>
    </row>
    <row r="259" spans="1:68">
      <c r="A259" s="84">
        <v>831</v>
      </c>
      <c r="B259" s="94">
        <v>9</v>
      </c>
      <c r="C259" s="94">
        <v>9</v>
      </c>
      <c r="D259" s="85" t="s">
        <v>273</v>
      </c>
      <c r="E259" s="87">
        <v>4625</v>
      </c>
      <c r="F259" s="110">
        <v>4596</v>
      </c>
      <c r="G259" s="160">
        <f t="shared" si="142"/>
        <v>-29</v>
      </c>
      <c r="H259" s="161">
        <f t="shared" si="143"/>
        <v>-6.2702702702702702E-3</v>
      </c>
      <c r="I259" s="161"/>
      <c r="J259" s="110">
        <v>2459695.3723364519</v>
      </c>
      <c r="K259" s="110">
        <v>2313950.1815812537</v>
      </c>
      <c r="L259" s="160">
        <f t="shared" si="144"/>
        <v>-145745.19075519824</v>
      </c>
      <c r="M259" s="161">
        <f t="shared" si="145"/>
        <v>-5.9253349985675517E-2</v>
      </c>
      <c r="N259" s="161"/>
      <c r="O259" s="110">
        <v>859406.91590333427</v>
      </c>
      <c r="P259" s="296">
        <v>703842.97670223506</v>
      </c>
      <c r="Q259" s="160">
        <f t="shared" si="146"/>
        <v>-155563.93920109922</v>
      </c>
      <c r="R259" s="161">
        <f t="shared" si="147"/>
        <v>-0.18101313396760818</v>
      </c>
      <c r="S259" s="161"/>
      <c r="T259" s="110">
        <v>381024.67569434841</v>
      </c>
      <c r="U259" s="110">
        <v>406916.92374073935</v>
      </c>
      <c r="V259" s="160">
        <f t="shared" si="148"/>
        <v>25892.248046390945</v>
      </c>
      <c r="W259" s="161">
        <f t="shared" si="149"/>
        <v>6.7954255191496504E-2</v>
      </c>
      <c r="X259" s="162"/>
      <c r="Y259" s="86">
        <v>3700126.9639341342</v>
      </c>
      <c r="Z259" s="86">
        <v>3424710.0820242283</v>
      </c>
      <c r="AA259" s="160">
        <f t="shared" si="150"/>
        <v>-275416.88190990593</v>
      </c>
      <c r="AB259" s="161">
        <f t="shared" si="151"/>
        <v>-7.4434440924446232E-2</v>
      </c>
      <c r="AC259" s="161"/>
      <c r="AD259" s="209">
        <v>-1020398</v>
      </c>
      <c r="AE259" s="209">
        <v>-1020398</v>
      </c>
      <c r="AF259" s="297">
        <f t="shared" si="152"/>
        <v>0</v>
      </c>
      <c r="AG259" s="208">
        <f t="shared" si="153"/>
        <v>0</v>
      </c>
      <c r="AH259" s="161"/>
      <c r="AI259" s="296">
        <f t="shared" si="154"/>
        <v>2679728.9639341342</v>
      </c>
      <c r="AJ259" s="296">
        <f t="shared" si="155"/>
        <v>2404312.0820242283</v>
      </c>
      <c r="AK259" s="160">
        <f t="shared" si="156"/>
        <v>-275416.88190990593</v>
      </c>
      <c r="AL259" s="161">
        <f t="shared" si="157"/>
        <v>-0.10277788747171054</v>
      </c>
      <c r="AN259" s="110">
        <f t="shared" si="158"/>
        <v>531.82602645112479</v>
      </c>
      <c r="AO259" s="110">
        <f t="shared" si="159"/>
        <v>503.4704485598898</v>
      </c>
      <c r="AP259" s="160">
        <f t="shared" si="160"/>
        <v>-28.355577891234987</v>
      </c>
      <c r="AQ259" s="161">
        <f t="shared" si="161"/>
        <v>-5.3317394187064826E-2</v>
      </c>
      <c r="AR259" s="298"/>
      <c r="AS259" s="110">
        <v>185.81771154666686</v>
      </c>
      <c r="AT259" s="110">
        <f t="shared" si="162"/>
        <v>153.14251016149589</v>
      </c>
      <c r="AU259" s="110">
        <f t="shared" si="163"/>
        <v>-32.675201385170965</v>
      </c>
      <c r="AV259" s="185">
        <f t="shared" si="164"/>
        <v>-0.17584546227158121</v>
      </c>
      <c r="AW259" s="298"/>
      <c r="AX259" s="110">
        <v>82.383713663642894</v>
      </c>
      <c r="AY259" s="110">
        <f t="shared" si="165"/>
        <v>88.53718967379011</v>
      </c>
      <c r="AZ259" s="160">
        <f t="shared" si="166"/>
        <v>6.1534760101472159</v>
      </c>
      <c r="BA259" s="161">
        <f t="shared" si="167"/>
        <v>7.4692869943575171E-2</v>
      </c>
      <c r="BB259" s="298"/>
      <c r="BC259" s="110">
        <f t="shared" si="168"/>
        <v>800.02745166143438</v>
      </c>
      <c r="BD259" s="110">
        <f t="shared" si="169"/>
        <v>745.15014839517585</v>
      </c>
      <c r="BE259" s="160">
        <f t="shared" si="170"/>
        <v>-54.877303266258536</v>
      </c>
      <c r="BF259" s="161">
        <f t="shared" si="171"/>
        <v>-6.8594275299295848E-2</v>
      </c>
      <c r="BG259" s="299"/>
      <c r="BH259" s="110">
        <v>-220.62659459459459</v>
      </c>
      <c r="BI259" s="110">
        <v>-220.62659459459459</v>
      </c>
      <c r="BJ259" s="160">
        <f t="shared" si="172"/>
        <v>0</v>
      </c>
      <c r="BK259" s="161">
        <f t="shared" si="173"/>
        <v>0</v>
      </c>
      <c r="BL259" s="161"/>
      <c r="BM259" s="110">
        <f t="shared" si="174"/>
        <v>579.40085706683988</v>
      </c>
      <c r="BN259" s="110">
        <f t="shared" si="175"/>
        <v>523.13143647176423</v>
      </c>
      <c r="BO259" s="273">
        <f t="shared" si="176"/>
        <v>-56.269420595075644</v>
      </c>
      <c r="BP259" s="161">
        <f t="shared" si="177"/>
        <v>-9.7116564307367578E-2</v>
      </c>
    </row>
    <row r="260" spans="1:68">
      <c r="A260" s="84">
        <v>832</v>
      </c>
      <c r="B260" s="94">
        <v>17</v>
      </c>
      <c r="C260" s="94">
        <v>17</v>
      </c>
      <c r="D260" s="85" t="s">
        <v>274</v>
      </c>
      <c r="E260" s="87">
        <v>3731</v>
      </c>
      <c r="F260" s="110">
        <v>3657</v>
      </c>
      <c r="G260" s="160">
        <f t="shared" si="142"/>
        <v>-74</v>
      </c>
      <c r="H260" s="161">
        <f t="shared" si="143"/>
        <v>-1.9833824711873494E-2</v>
      </c>
      <c r="I260" s="161"/>
      <c r="J260" s="110">
        <v>6857576.6395489499</v>
      </c>
      <c r="K260" s="110">
        <v>6475209.0629234323</v>
      </c>
      <c r="L260" s="160">
        <f t="shared" si="144"/>
        <v>-382367.57662551757</v>
      </c>
      <c r="M260" s="161">
        <f t="shared" si="145"/>
        <v>-5.5758410984476786E-2</v>
      </c>
      <c r="N260" s="161"/>
      <c r="O260" s="110">
        <v>1993501.3859209314</v>
      </c>
      <c r="P260" s="296">
        <v>2013733.1406249909</v>
      </c>
      <c r="Q260" s="160">
        <f t="shared" si="146"/>
        <v>20231.754704059567</v>
      </c>
      <c r="R260" s="161">
        <f t="shared" si="147"/>
        <v>1.0148854095084148E-2</v>
      </c>
      <c r="S260" s="161"/>
      <c r="T260" s="110">
        <v>541926.47079402232</v>
      </c>
      <c r="U260" s="110">
        <v>578913.49542059249</v>
      </c>
      <c r="V260" s="160">
        <f t="shared" si="148"/>
        <v>36987.024626570172</v>
      </c>
      <c r="W260" s="161">
        <f t="shared" si="149"/>
        <v>6.8251001971498734E-2</v>
      </c>
      <c r="X260" s="162"/>
      <c r="Y260" s="86">
        <v>9393004.4962639045</v>
      </c>
      <c r="Z260" s="86">
        <v>9067855.6989690159</v>
      </c>
      <c r="AA260" s="160">
        <f t="shared" si="150"/>
        <v>-325148.79729488865</v>
      </c>
      <c r="AB260" s="161">
        <f t="shared" si="151"/>
        <v>-3.4616058943037611E-2</v>
      </c>
      <c r="AC260" s="161"/>
      <c r="AD260" s="209">
        <v>-91843</v>
      </c>
      <c r="AE260" s="209">
        <v>-91843</v>
      </c>
      <c r="AF260" s="297">
        <f t="shared" si="152"/>
        <v>0</v>
      </c>
      <c r="AG260" s="208">
        <f t="shared" si="153"/>
        <v>0</v>
      </c>
      <c r="AH260" s="161"/>
      <c r="AI260" s="296">
        <f t="shared" si="154"/>
        <v>9301161.4962639045</v>
      </c>
      <c r="AJ260" s="296">
        <f t="shared" si="155"/>
        <v>8976012.6989690159</v>
      </c>
      <c r="AK260" s="160">
        <f t="shared" si="156"/>
        <v>-325148.79729488865</v>
      </c>
      <c r="AL260" s="161">
        <f t="shared" si="157"/>
        <v>-3.4957870307433601E-2</v>
      </c>
      <c r="AN260" s="110">
        <f t="shared" si="158"/>
        <v>1837.9996353655722</v>
      </c>
      <c r="AO260" s="110">
        <f t="shared" si="159"/>
        <v>1770.6341435393581</v>
      </c>
      <c r="AP260" s="160">
        <f t="shared" si="160"/>
        <v>-67.365491826214111</v>
      </c>
      <c r="AQ260" s="161">
        <f t="shared" si="161"/>
        <v>-3.6651526219054625E-2</v>
      </c>
      <c r="AR260" s="298"/>
      <c r="AS260" s="110">
        <v>534.30752771935977</v>
      </c>
      <c r="AT260" s="110">
        <f t="shared" si="162"/>
        <v>550.65166547032834</v>
      </c>
      <c r="AU260" s="110">
        <f t="shared" si="163"/>
        <v>16.344137750968571</v>
      </c>
      <c r="AV260" s="185">
        <f t="shared" si="164"/>
        <v>3.0589383272835308E-2</v>
      </c>
      <c r="AW260" s="298"/>
      <c r="AX260" s="110">
        <v>145.24965714125497</v>
      </c>
      <c r="AY260" s="110">
        <f t="shared" si="165"/>
        <v>158.30284260885767</v>
      </c>
      <c r="AZ260" s="160">
        <f t="shared" si="166"/>
        <v>13.053185467602702</v>
      </c>
      <c r="BA260" s="161">
        <f t="shared" si="167"/>
        <v>8.9867237723724944E-2</v>
      </c>
      <c r="BB260" s="298"/>
      <c r="BC260" s="110">
        <f t="shared" si="168"/>
        <v>2517.556820226187</v>
      </c>
      <c r="BD260" s="110">
        <f t="shared" si="169"/>
        <v>2479.5886516185442</v>
      </c>
      <c r="BE260" s="160">
        <f t="shared" si="170"/>
        <v>-37.968168607642838</v>
      </c>
      <c r="BF260" s="161">
        <f t="shared" si="171"/>
        <v>-1.5081355186347544E-2</v>
      </c>
      <c r="BG260" s="299"/>
      <c r="BH260" s="110">
        <v>-24.616188689359422</v>
      </c>
      <c r="BI260" s="110">
        <v>-24.616188689359422</v>
      </c>
      <c r="BJ260" s="160">
        <f t="shared" si="172"/>
        <v>0</v>
      </c>
      <c r="BK260" s="161">
        <f t="shared" si="173"/>
        <v>0</v>
      </c>
      <c r="BL260" s="161"/>
      <c r="BM260" s="110">
        <f t="shared" si="174"/>
        <v>2492.9406315368278</v>
      </c>
      <c r="BN260" s="110">
        <f t="shared" si="175"/>
        <v>2454.4743502786482</v>
      </c>
      <c r="BO260" s="273">
        <f t="shared" si="176"/>
        <v>-38.466281258179606</v>
      </c>
      <c r="BP260" s="161">
        <f t="shared" si="177"/>
        <v>-1.543008316025008E-2</v>
      </c>
    </row>
    <row r="261" spans="1:68">
      <c r="A261" s="84">
        <v>833</v>
      </c>
      <c r="B261" s="94">
        <v>2</v>
      </c>
      <c r="C261" s="94">
        <v>2</v>
      </c>
      <c r="D261" s="85" t="s">
        <v>275</v>
      </c>
      <c r="E261" s="87">
        <v>1705</v>
      </c>
      <c r="F261" s="110">
        <v>1692</v>
      </c>
      <c r="G261" s="160">
        <f t="shared" si="142"/>
        <v>-13</v>
      </c>
      <c r="H261" s="161">
        <f t="shared" si="143"/>
        <v>-7.624633431085044E-3</v>
      </c>
      <c r="I261" s="161"/>
      <c r="J261" s="110">
        <v>1440985.7374407141</v>
      </c>
      <c r="K261" s="110">
        <v>1390395.2424229668</v>
      </c>
      <c r="L261" s="160">
        <f t="shared" si="144"/>
        <v>-50590.495017747395</v>
      </c>
      <c r="M261" s="161">
        <f t="shared" si="145"/>
        <v>-3.5108255205634063E-2</v>
      </c>
      <c r="N261" s="161"/>
      <c r="O261" s="110">
        <v>417782.28411695146</v>
      </c>
      <c r="P261" s="296">
        <v>458449.24315860582</v>
      </c>
      <c r="Q261" s="160">
        <f t="shared" si="146"/>
        <v>40666.959041654365</v>
      </c>
      <c r="R261" s="161">
        <f t="shared" si="147"/>
        <v>9.7340075411791044E-2</v>
      </c>
      <c r="S261" s="161"/>
      <c r="T261" s="110">
        <v>258525.91009583516</v>
      </c>
      <c r="U261" s="110">
        <v>270622.27402297163</v>
      </c>
      <c r="V261" s="160">
        <f t="shared" si="148"/>
        <v>12096.363927136466</v>
      </c>
      <c r="W261" s="161">
        <f t="shared" si="149"/>
        <v>4.6789754739292332E-2</v>
      </c>
      <c r="X261" s="162"/>
      <c r="Y261" s="86">
        <v>2117293.931653501</v>
      </c>
      <c r="Z261" s="86">
        <v>2119466.7596045444</v>
      </c>
      <c r="AA261" s="160">
        <f t="shared" si="150"/>
        <v>2172.8279510433786</v>
      </c>
      <c r="AB261" s="161">
        <f t="shared" si="151"/>
        <v>1.026228771810869E-3</v>
      </c>
      <c r="AC261" s="161"/>
      <c r="AD261" s="209">
        <v>-423394</v>
      </c>
      <c r="AE261" s="209">
        <v>-423394</v>
      </c>
      <c r="AF261" s="297">
        <f t="shared" si="152"/>
        <v>0</v>
      </c>
      <c r="AG261" s="208">
        <f t="shared" si="153"/>
        <v>0</v>
      </c>
      <c r="AH261" s="161"/>
      <c r="AI261" s="296">
        <f t="shared" si="154"/>
        <v>1693899.931653501</v>
      </c>
      <c r="AJ261" s="296">
        <f t="shared" si="155"/>
        <v>1696072.7596045444</v>
      </c>
      <c r="AK261" s="160">
        <f t="shared" si="156"/>
        <v>2172.8279510433786</v>
      </c>
      <c r="AL261" s="161">
        <f t="shared" si="157"/>
        <v>1.2827369022456786E-3</v>
      </c>
      <c r="AN261" s="110">
        <f t="shared" si="158"/>
        <v>845.15292518516958</v>
      </c>
      <c r="AO261" s="110">
        <f t="shared" si="159"/>
        <v>821.74659717669431</v>
      </c>
      <c r="AP261" s="160">
        <f t="shared" si="160"/>
        <v>-23.406328008475271</v>
      </c>
      <c r="AQ261" s="161">
        <f t="shared" si="161"/>
        <v>-2.769478435319506E-2</v>
      </c>
      <c r="AR261" s="298"/>
      <c r="AS261" s="110">
        <v>245.03359772255217</v>
      </c>
      <c r="AT261" s="110">
        <f t="shared" si="162"/>
        <v>270.95108933723748</v>
      </c>
      <c r="AU261" s="110">
        <f t="shared" si="163"/>
        <v>25.917491614685304</v>
      </c>
      <c r="AV261" s="185">
        <f t="shared" si="164"/>
        <v>0.10577117528197617</v>
      </c>
      <c r="AW261" s="298"/>
      <c r="AX261" s="110">
        <v>151.62809976295318</v>
      </c>
      <c r="AY261" s="110">
        <f t="shared" si="165"/>
        <v>159.94224233036149</v>
      </c>
      <c r="AZ261" s="160">
        <f t="shared" si="166"/>
        <v>8.3141425674083109</v>
      </c>
      <c r="BA261" s="161">
        <f t="shared" si="167"/>
        <v>5.4832465620859014E-2</v>
      </c>
      <c r="BB261" s="298"/>
      <c r="BC261" s="110">
        <f t="shared" si="168"/>
        <v>1241.8146226706751</v>
      </c>
      <c r="BD261" s="110">
        <f t="shared" si="169"/>
        <v>1252.6399288442933</v>
      </c>
      <c r="BE261" s="160">
        <f t="shared" si="170"/>
        <v>10.825306173618173</v>
      </c>
      <c r="BF261" s="161">
        <f t="shared" si="171"/>
        <v>8.7173286382608538E-3</v>
      </c>
      <c r="BG261" s="299"/>
      <c r="BH261" s="110">
        <v>-248.324926686217</v>
      </c>
      <c r="BI261" s="110">
        <v>-248.324926686217</v>
      </c>
      <c r="BJ261" s="160">
        <f t="shared" si="172"/>
        <v>0</v>
      </c>
      <c r="BK261" s="161">
        <f t="shared" si="173"/>
        <v>0</v>
      </c>
      <c r="BL261" s="161"/>
      <c r="BM261" s="110">
        <f t="shared" si="174"/>
        <v>993.48969598445808</v>
      </c>
      <c r="BN261" s="110">
        <f t="shared" si="175"/>
        <v>1002.4070683241988</v>
      </c>
      <c r="BO261" s="273">
        <f t="shared" si="176"/>
        <v>8.917372339740723</v>
      </c>
      <c r="BP261" s="161">
        <f t="shared" si="177"/>
        <v>8.9758075758444751E-3</v>
      </c>
    </row>
    <row r="262" spans="1:68">
      <c r="A262" s="84">
        <v>834</v>
      </c>
      <c r="B262" s="94">
        <v>5</v>
      </c>
      <c r="C262" s="94">
        <v>5</v>
      </c>
      <c r="D262" s="85" t="s">
        <v>276</v>
      </c>
      <c r="E262" s="87">
        <v>5844</v>
      </c>
      <c r="F262" s="110">
        <v>5832</v>
      </c>
      <c r="G262" s="160">
        <f t="shared" si="142"/>
        <v>-12</v>
      </c>
      <c r="H262" s="161">
        <f t="shared" si="143"/>
        <v>-2.0533880903490761E-3</v>
      </c>
      <c r="I262" s="161"/>
      <c r="J262" s="110">
        <v>3621813.0629298892</v>
      </c>
      <c r="K262" s="110">
        <v>3610623.2546627391</v>
      </c>
      <c r="L262" s="160">
        <f t="shared" si="144"/>
        <v>-11189.808267150074</v>
      </c>
      <c r="M262" s="161">
        <f t="shared" si="145"/>
        <v>-3.0895598620702988E-3</v>
      </c>
      <c r="N262" s="161"/>
      <c r="O262" s="110">
        <v>1713630.193337966</v>
      </c>
      <c r="P262" s="296">
        <v>1630320.7377507943</v>
      </c>
      <c r="Q262" s="160">
        <f t="shared" si="146"/>
        <v>-83309.455587171717</v>
      </c>
      <c r="R262" s="161">
        <f t="shared" si="147"/>
        <v>-4.861577247591204E-2</v>
      </c>
      <c r="S262" s="161"/>
      <c r="T262" s="110">
        <v>708488.99731680378</v>
      </c>
      <c r="U262" s="110">
        <v>753788.09504205233</v>
      </c>
      <c r="V262" s="160">
        <f t="shared" si="148"/>
        <v>45299.097725248546</v>
      </c>
      <c r="W262" s="161">
        <f t="shared" si="149"/>
        <v>6.3937616387559598E-2</v>
      </c>
      <c r="X262" s="162"/>
      <c r="Y262" s="86">
        <v>6043932.2535846597</v>
      </c>
      <c r="Z262" s="86">
        <v>5994732.0874555865</v>
      </c>
      <c r="AA262" s="160">
        <f t="shared" si="150"/>
        <v>-49200.166129073128</v>
      </c>
      <c r="AB262" s="161">
        <f t="shared" si="151"/>
        <v>-8.1404231657117732E-3</v>
      </c>
      <c r="AC262" s="161"/>
      <c r="AD262" s="209">
        <v>-1454600</v>
      </c>
      <c r="AE262" s="209">
        <v>-1454600</v>
      </c>
      <c r="AF262" s="297">
        <f t="shared" si="152"/>
        <v>0</v>
      </c>
      <c r="AG262" s="208">
        <f t="shared" si="153"/>
        <v>0</v>
      </c>
      <c r="AH262" s="161"/>
      <c r="AI262" s="296">
        <f t="shared" si="154"/>
        <v>4589332.2535846597</v>
      </c>
      <c r="AJ262" s="296">
        <f t="shared" si="155"/>
        <v>4540132.0874555865</v>
      </c>
      <c r="AK262" s="160">
        <f t="shared" si="156"/>
        <v>-49200.166129073128</v>
      </c>
      <c r="AL262" s="161">
        <f t="shared" si="157"/>
        <v>-1.0720550051838936E-2</v>
      </c>
      <c r="AN262" s="110">
        <f t="shared" si="158"/>
        <v>619.74898407424519</v>
      </c>
      <c r="AO262" s="110">
        <f t="shared" si="159"/>
        <v>619.10549634134759</v>
      </c>
      <c r="AP262" s="160">
        <f t="shared" si="160"/>
        <v>-0.6434877328975972</v>
      </c>
      <c r="AQ262" s="161">
        <f t="shared" si="161"/>
        <v>-1.0383038124036814E-3</v>
      </c>
      <c r="AR262" s="298"/>
      <c r="AS262" s="110">
        <v>293.22898585523029</v>
      </c>
      <c r="AT262" s="110">
        <f t="shared" si="162"/>
        <v>279.54745160335978</v>
      </c>
      <c r="AU262" s="110">
        <f t="shared" si="163"/>
        <v>-13.681534251870517</v>
      </c>
      <c r="AV262" s="185">
        <f t="shared" si="164"/>
        <v>-4.6658191760841849E-2</v>
      </c>
      <c r="AW262" s="298"/>
      <c r="AX262" s="110">
        <v>121.23357243614028</v>
      </c>
      <c r="AY262" s="110">
        <f t="shared" si="165"/>
        <v>129.25035923217632</v>
      </c>
      <c r="AZ262" s="160">
        <f t="shared" si="166"/>
        <v>8.0167867960360439</v>
      </c>
      <c r="BA262" s="161">
        <f t="shared" si="167"/>
        <v>6.6126788437739739E-2</v>
      </c>
      <c r="BB262" s="298"/>
      <c r="BC262" s="110">
        <f t="shared" si="168"/>
        <v>1034.211542365616</v>
      </c>
      <c r="BD262" s="110">
        <f t="shared" si="169"/>
        <v>1027.9033071768838</v>
      </c>
      <c r="BE262" s="160">
        <f t="shared" si="170"/>
        <v>-6.3082351887321693</v>
      </c>
      <c r="BF262" s="161">
        <f t="shared" si="171"/>
        <v>-6.099559838892296E-3</v>
      </c>
      <c r="BG262" s="299"/>
      <c r="BH262" s="110">
        <v>-248.90485968514716</v>
      </c>
      <c r="BI262" s="110">
        <v>-248.90485968514716</v>
      </c>
      <c r="BJ262" s="160">
        <f t="shared" si="172"/>
        <v>0</v>
      </c>
      <c r="BK262" s="161">
        <f t="shared" si="173"/>
        <v>0</v>
      </c>
      <c r="BL262" s="161"/>
      <c r="BM262" s="110">
        <f t="shared" si="174"/>
        <v>785.30668268046884</v>
      </c>
      <c r="BN262" s="110">
        <f t="shared" si="175"/>
        <v>778.48629757468905</v>
      </c>
      <c r="BO262" s="273">
        <f t="shared" si="176"/>
        <v>-6.820385105779792</v>
      </c>
      <c r="BP262" s="161">
        <f t="shared" si="177"/>
        <v>-8.684995628077341E-3</v>
      </c>
    </row>
    <row r="263" spans="1:68">
      <c r="A263" s="84">
        <v>837</v>
      </c>
      <c r="B263" s="94">
        <v>6</v>
      </c>
      <c r="C263" s="94">
        <v>6</v>
      </c>
      <c r="D263" s="85" t="s">
        <v>277</v>
      </c>
      <c r="E263" s="87">
        <v>255050</v>
      </c>
      <c r="F263" s="110">
        <v>260180</v>
      </c>
      <c r="G263" s="160">
        <f t="shared" si="142"/>
        <v>5130</v>
      </c>
      <c r="H263" s="161">
        <f t="shared" si="143"/>
        <v>2.0113703195451874E-2</v>
      </c>
      <c r="I263" s="161"/>
      <c r="J263" s="110">
        <v>11349233.908394352</v>
      </c>
      <c r="K263" s="110">
        <v>19167883.679130785</v>
      </c>
      <c r="L263" s="160">
        <f t="shared" si="144"/>
        <v>7818649.7707364336</v>
      </c>
      <c r="M263" s="161">
        <f t="shared" si="145"/>
        <v>0.68891432089997229</v>
      </c>
      <c r="N263" s="161"/>
      <c r="O263" s="110">
        <v>-161466.89274224796</v>
      </c>
      <c r="P263" s="296">
        <v>-1600056.7748497096</v>
      </c>
      <c r="Q263" s="160">
        <f t="shared" si="146"/>
        <v>-1438589.8821074616</v>
      </c>
      <c r="R263" s="161">
        <f t="shared" si="147"/>
        <v>8.9095037234902659</v>
      </c>
      <c r="S263" s="161"/>
      <c r="T263" s="110">
        <v>25664370.233016901</v>
      </c>
      <c r="U263" s="110">
        <v>27211846.680377971</v>
      </c>
      <c r="V263" s="160">
        <f t="shared" si="148"/>
        <v>1547476.4473610707</v>
      </c>
      <c r="W263" s="161">
        <f t="shared" si="149"/>
        <v>6.0296684988212217E-2</v>
      </c>
      <c r="X263" s="162"/>
      <c r="Y263" s="86">
        <v>36852137.248669006</v>
      </c>
      <c r="Z263" s="86">
        <v>44779673.584659047</v>
      </c>
      <c r="AA263" s="160">
        <f t="shared" si="150"/>
        <v>7927536.3359900415</v>
      </c>
      <c r="AB263" s="161">
        <f t="shared" si="151"/>
        <v>0.21511741049093053</v>
      </c>
      <c r="AC263" s="161"/>
      <c r="AD263" s="209">
        <v>86962315</v>
      </c>
      <c r="AE263" s="209">
        <v>86962315</v>
      </c>
      <c r="AF263" s="297">
        <f t="shared" si="152"/>
        <v>0</v>
      </c>
      <c r="AG263" s="208">
        <f t="shared" si="153"/>
        <v>0</v>
      </c>
      <c r="AH263" s="161"/>
      <c r="AI263" s="296">
        <f t="shared" si="154"/>
        <v>123814452.248669</v>
      </c>
      <c r="AJ263" s="296">
        <f t="shared" si="155"/>
        <v>131741988.58465904</v>
      </c>
      <c r="AK263" s="160">
        <f t="shared" si="156"/>
        <v>7927536.3359900415</v>
      </c>
      <c r="AL263" s="161">
        <f t="shared" si="157"/>
        <v>6.4027552454606632E-2</v>
      </c>
      <c r="AN263" s="110">
        <f t="shared" si="158"/>
        <v>44.498074528109591</v>
      </c>
      <c r="AO263" s="110">
        <f t="shared" si="159"/>
        <v>73.671626101663406</v>
      </c>
      <c r="AP263" s="160">
        <f t="shared" si="160"/>
        <v>29.173551573553816</v>
      </c>
      <c r="AQ263" s="161">
        <f t="shared" si="161"/>
        <v>0.65561379639302775</v>
      </c>
      <c r="AR263" s="298"/>
      <c r="AS263" s="110">
        <v>-0.63307936774063112</v>
      </c>
      <c r="AT263" s="110">
        <f t="shared" si="162"/>
        <v>-6.1498069599881218</v>
      </c>
      <c r="AU263" s="110">
        <f t="shared" si="163"/>
        <v>-5.5167275922474905</v>
      </c>
      <c r="AV263" s="185">
        <f t="shared" si="164"/>
        <v>8.7141168601590895</v>
      </c>
      <c r="AW263" s="298"/>
      <c r="AX263" s="110">
        <v>100.62485878461831</v>
      </c>
      <c r="AY263" s="110">
        <f t="shared" si="165"/>
        <v>104.58854131900212</v>
      </c>
      <c r="AZ263" s="160">
        <f t="shared" si="166"/>
        <v>3.9636825343838069</v>
      </c>
      <c r="BA263" s="161">
        <f t="shared" si="167"/>
        <v>3.939068916228583E-2</v>
      </c>
      <c r="BB263" s="298"/>
      <c r="BC263" s="110">
        <f t="shared" si="168"/>
        <v>144.48985394498729</v>
      </c>
      <c r="BD263" s="110">
        <f t="shared" si="169"/>
        <v>172.11036046067741</v>
      </c>
      <c r="BE263" s="160">
        <f t="shared" si="170"/>
        <v>27.620506515690124</v>
      </c>
      <c r="BF263" s="161">
        <f t="shared" si="171"/>
        <v>0.19115879600934671</v>
      </c>
      <c r="BG263" s="299"/>
      <c r="BH263" s="110">
        <v>340.96183101352676</v>
      </c>
      <c r="BI263" s="110">
        <v>340.96183101352676</v>
      </c>
      <c r="BJ263" s="160">
        <f t="shared" si="172"/>
        <v>0</v>
      </c>
      <c r="BK263" s="161">
        <f t="shared" si="173"/>
        <v>0</v>
      </c>
      <c r="BL263" s="161"/>
      <c r="BM263" s="110">
        <f t="shared" si="174"/>
        <v>485.45168495851402</v>
      </c>
      <c r="BN263" s="110">
        <f t="shared" si="175"/>
        <v>506.3494065057231</v>
      </c>
      <c r="BO263" s="273">
        <f t="shared" si="176"/>
        <v>20.897721547209073</v>
      </c>
      <c r="BP263" s="161">
        <f t="shared" si="177"/>
        <v>4.3047994671179195E-2</v>
      </c>
    </row>
    <row r="264" spans="1:68">
      <c r="A264" s="84">
        <v>844</v>
      </c>
      <c r="B264" s="94">
        <v>11</v>
      </c>
      <c r="C264" s="94">
        <v>11</v>
      </c>
      <c r="D264" s="85" t="s">
        <v>278</v>
      </c>
      <c r="E264" s="87">
        <v>1412</v>
      </c>
      <c r="F264" s="110">
        <v>1388</v>
      </c>
      <c r="G264" s="160">
        <f t="shared" si="142"/>
        <v>-24</v>
      </c>
      <c r="H264" s="161">
        <f t="shared" si="143"/>
        <v>-1.69971671388102E-2</v>
      </c>
      <c r="I264" s="161"/>
      <c r="J264" s="110">
        <v>131118.1258899867</v>
      </c>
      <c r="K264" s="110">
        <v>287856.39463031408</v>
      </c>
      <c r="L264" s="160">
        <f t="shared" si="144"/>
        <v>156738.26874032739</v>
      </c>
      <c r="M264" s="161">
        <f t="shared" si="145"/>
        <v>1.1953974149374054</v>
      </c>
      <c r="N264" s="161"/>
      <c r="O264" s="110">
        <v>800745.64624365338</v>
      </c>
      <c r="P264" s="296">
        <v>752758.87087865453</v>
      </c>
      <c r="Q264" s="160">
        <f t="shared" si="146"/>
        <v>-47986.775364998844</v>
      </c>
      <c r="R264" s="161">
        <f t="shared" si="147"/>
        <v>-5.9927613206650243E-2</v>
      </c>
      <c r="S264" s="161"/>
      <c r="T264" s="110">
        <v>262381.75084959721</v>
      </c>
      <c r="U264" s="110">
        <v>280154.16815757146</v>
      </c>
      <c r="V264" s="160">
        <f t="shared" si="148"/>
        <v>17772.417307974247</v>
      </c>
      <c r="W264" s="161">
        <f t="shared" si="149"/>
        <v>6.7734959654880009E-2</v>
      </c>
      <c r="X264" s="162"/>
      <c r="Y264" s="86">
        <v>1194245.5229832372</v>
      </c>
      <c r="Z264" s="86">
        <v>1320769.4336665401</v>
      </c>
      <c r="AA264" s="160">
        <f t="shared" si="150"/>
        <v>126523.91068330291</v>
      </c>
      <c r="AB264" s="161">
        <f t="shared" si="151"/>
        <v>0.10594463889405666</v>
      </c>
      <c r="AC264" s="161"/>
      <c r="AD264" s="209">
        <v>-318234</v>
      </c>
      <c r="AE264" s="209">
        <v>-318234</v>
      </c>
      <c r="AF264" s="297">
        <f t="shared" si="152"/>
        <v>0</v>
      </c>
      <c r="AG264" s="208">
        <f t="shared" si="153"/>
        <v>0</v>
      </c>
      <c r="AH264" s="161"/>
      <c r="AI264" s="296">
        <f t="shared" si="154"/>
        <v>876011.52298323717</v>
      </c>
      <c r="AJ264" s="296">
        <f t="shared" si="155"/>
        <v>1002535.4336665401</v>
      </c>
      <c r="AK264" s="160">
        <f t="shared" si="156"/>
        <v>126523.91068330291</v>
      </c>
      <c r="AL264" s="161">
        <f t="shared" si="157"/>
        <v>0.14443178812583268</v>
      </c>
      <c r="AN264" s="110">
        <f t="shared" si="158"/>
        <v>92.859862528319184</v>
      </c>
      <c r="AO264" s="110">
        <f t="shared" si="159"/>
        <v>207.38933330714272</v>
      </c>
      <c r="AP264" s="160">
        <f t="shared" si="160"/>
        <v>114.52947077882354</v>
      </c>
      <c r="AQ264" s="161">
        <f t="shared" si="161"/>
        <v>1.2333581771553435</v>
      </c>
      <c r="AR264" s="298"/>
      <c r="AS264" s="110">
        <v>567.10031603658172</v>
      </c>
      <c r="AT264" s="110">
        <f t="shared" si="162"/>
        <v>542.33348046012577</v>
      </c>
      <c r="AU264" s="110">
        <f t="shared" si="163"/>
        <v>-24.766835576455946</v>
      </c>
      <c r="AV264" s="185">
        <f t="shared" si="164"/>
        <v>-4.3672759256332919E-2</v>
      </c>
      <c r="AW264" s="298"/>
      <c r="AX264" s="110">
        <v>185.82276972351079</v>
      </c>
      <c r="AY264" s="110">
        <f t="shared" si="165"/>
        <v>201.84017878787569</v>
      </c>
      <c r="AZ264" s="160">
        <f t="shared" si="166"/>
        <v>16.017409064364898</v>
      </c>
      <c r="BA264" s="161">
        <f t="shared" si="167"/>
        <v>8.6197235614330278E-2</v>
      </c>
      <c r="BB264" s="298"/>
      <c r="BC264" s="110">
        <f t="shared" si="168"/>
        <v>845.7829482884116</v>
      </c>
      <c r="BD264" s="110">
        <f t="shared" si="169"/>
        <v>951.56299255514409</v>
      </c>
      <c r="BE264" s="160">
        <f t="shared" si="170"/>
        <v>105.78004426673249</v>
      </c>
      <c r="BF264" s="161">
        <f t="shared" si="171"/>
        <v>0.12506760094986161</v>
      </c>
      <c r="BG264" s="299"/>
      <c r="BH264" s="110">
        <v>-225.37818696883852</v>
      </c>
      <c r="BI264" s="110">
        <v>-225.37818696883852</v>
      </c>
      <c r="BJ264" s="160">
        <f t="shared" si="172"/>
        <v>0</v>
      </c>
      <c r="BK264" s="161">
        <f t="shared" si="173"/>
        <v>0</v>
      </c>
      <c r="BL264" s="161"/>
      <c r="BM264" s="110">
        <f t="shared" si="174"/>
        <v>620.40476131957303</v>
      </c>
      <c r="BN264" s="110">
        <f t="shared" si="175"/>
        <v>722.28777641681563</v>
      </c>
      <c r="BO264" s="273">
        <f t="shared" si="176"/>
        <v>101.88301509724261</v>
      </c>
      <c r="BP264" s="161">
        <f t="shared" si="177"/>
        <v>0.16422023403002584</v>
      </c>
    </row>
    <row r="265" spans="1:68">
      <c r="A265" s="84">
        <v>845</v>
      </c>
      <c r="B265" s="94">
        <v>19</v>
      </c>
      <c r="C265" s="94">
        <v>19</v>
      </c>
      <c r="D265" s="85" t="s">
        <v>279</v>
      </c>
      <c r="E265" s="87">
        <v>2831</v>
      </c>
      <c r="F265" s="110">
        <v>2826</v>
      </c>
      <c r="G265" s="160">
        <f t="shared" si="142"/>
        <v>-5</v>
      </c>
      <c r="H265" s="161">
        <f t="shared" si="143"/>
        <v>-1.7661603673613563E-3</v>
      </c>
      <c r="I265" s="161"/>
      <c r="J265" s="110">
        <v>2653802.1357265827</v>
      </c>
      <c r="K265" s="110">
        <v>2666318.4005187717</v>
      </c>
      <c r="L265" s="160">
        <f t="shared" si="144"/>
        <v>12516.264792189002</v>
      </c>
      <c r="M265" s="161">
        <f t="shared" si="145"/>
        <v>4.716351917759755E-3</v>
      </c>
      <c r="N265" s="161"/>
      <c r="O265" s="110">
        <v>1167700.098500143</v>
      </c>
      <c r="P265" s="296">
        <v>1063255.7424632874</v>
      </c>
      <c r="Q265" s="160">
        <f t="shared" si="146"/>
        <v>-104444.35603685561</v>
      </c>
      <c r="R265" s="161">
        <f t="shared" si="147"/>
        <v>-8.9444503919293636E-2</v>
      </c>
      <c r="S265" s="161"/>
      <c r="T265" s="110">
        <v>468072.42922719033</v>
      </c>
      <c r="U265" s="110">
        <v>490947.86556004855</v>
      </c>
      <c r="V265" s="160">
        <f t="shared" si="148"/>
        <v>22875.436332858226</v>
      </c>
      <c r="W265" s="161">
        <f t="shared" si="149"/>
        <v>4.8871573937022204E-2</v>
      </c>
      <c r="X265" s="162"/>
      <c r="Y265" s="86">
        <v>4289574.6634539161</v>
      </c>
      <c r="Z265" s="86">
        <v>4220522.0085421074</v>
      </c>
      <c r="AA265" s="160">
        <f t="shared" si="150"/>
        <v>-69052.65491180867</v>
      </c>
      <c r="AB265" s="161">
        <f t="shared" si="151"/>
        <v>-1.6097785987995432E-2</v>
      </c>
      <c r="AC265" s="161"/>
      <c r="AD265" s="209">
        <v>-21147</v>
      </c>
      <c r="AE265" s="209">
        <v>-21147</v>
      </c>
      <c r="AF265" s="297">
        <f t="shared" si="152"/>
        <v>0</v>
      </c>
      <c r="AG265" s="208">
        <f t="shared" si="153"/>
        <v>0</v>
      </c>
      <c r="AH265" s="161"/>
      <c r="AI265" s="296">
        <f t="shared" si="154"/>
        <v>4268427.6634539161</v>
      </c>
      <c r="AJ265" s="296">
        <f t="shared" si="155"/>
        <v>4199375.0085421074</v>
      </c>
      <c r="AK265" s="160">
        <f t="shared" si="156"/>
        <v>-69052.65491180867</v>
      </c>
      <c r="AL265" s="161">
        <f t="shared" si="157"/>
        <v>-1.6177538980696422E-2</v>
      </c>
      <c r="AN265" s="110">
        <f t="shared" si="158"/>
        <v>937.40803098784272</v>
      </c>
      <c r="AO265" s="110">
        <f t="shared" si="159"/>
        <v>943.49554158484489</v>
      </c>
      <c r="AP265" s="160">
        <f t="shared" si="160"/>
        <v>6.087510597002165</v>
      </c>
      <c r="AQ265" s="161">
        <f t="shared" si="161"/>
        <v>6.4939816982228461E-3</v>
      </c>
      <c r="AR265" s="298"/>
      <c r="AS265" s="110">
        <v>412.46912698698094</v>
      </c>
      <c r="AT265" s="110">
        <f t="shared" si="162"/>
        <v>376.24053165721426</v>
      </c>
      <c r="AU265" s="110">
        <f t="shared" si="163"/>
        <v>-36.228595329766677</v>
      </c>
      <c r="AV265" s="185">
        <f t="shared" si="164"/>
        <v>-8.7833471548308603E-2</v>
      </c>
      <c r="AW265" s="298"/>
      <c r="AX265" s="110">
        <v>165.33819471112341</v>
      </c>
      <c r="AY265" s="110">
        <f t="shared" si="165"/>
        <v>173.72535936307452</v>
      </c>
      <c r="AZ265" s="160">
        <f t="shared" si="166"/>
        <v>8.3871646519511103</v>
      </c>
      <c r="BA265" s="161">
        <f t="shared" si="167"/>
        <v>5.0727326898694206E-2</v>
      </c>
      <c r="BB265" s="298"/>
      <c r="BC265" s="110">
        <f t="shared" si="168"/>
        <v>1515.215352685947</v>
      </c>
      <c r="BD265" s="110">
        <f t="shared" si="169"/>
        <v>1493.4614326051335</v>
      </c>
      <c r="BE265" s="160">
        <f t="shared" si="170"/>
        <v>-21.753920080813486</v>
      </c>
      <c r="BF265" s="161">
        <f t="shared" si="171"/>
        <v>-1.4356982353862369E-2</v>
      </c>
      <c r="BG265" s="299"/>
      <c r="BH265" s="110">
        <v>-7.4697986577181208</v>
      </c>
      <c r="BI265" s="110">
        <v>-7.4697986577181208</v>
      </c>
      <c r="BJ265" s="160">
        <f t="shared" si="172"/>
        <v>0</v>
      </c>
      <c r="BK265" s="161">
        <f t="shared" si="173"/>
        <v>0</v>
      </c>
      <c r="BL265" s="161"/>
      <c r="BM265" s="110">
        <f t="shared" si="174"/>
        <v>1507.745554028229</v>
      </c>
      <c r="BN265" s="110">
        <f t="shared" si="175"/>
        <v>1485.9784177431377</v>
      </c>
      <c r="BO265" s="273">
        <f t="shared" si="176"/>
        <v>-21.767136285091283</v>
      </c>
      <c r="BP265" s="161">
        <f t="shared" si="177"/>
        <v>-1.4436876452353807E-2</v>
      </c>
    </row>
    <row r="266" spans="1:68">
      <c r="A266" s="84">
        <v>846</v>
      </c>
      <c r="B266" s="94">
        <v>14</v>
      </c>
      <c r="C266" s="94">
        <v>14</v>
      </c>
      <c r="D266" s="85" t="s">
        <v>280</v>
      </c>
      <c r="E266" s="87">
        <v>4758</v>
      </c>
      <c r="F266" s="110">
        <v>4662</v>
      </c>
      <c r="G266" s="160">
        <f t="shared" si="142"/>
        <v>-96</v>
      </c>
      <c r="H266" s="161">
        <f t="shared" si="143"/>
        <v>-2.0176544766708701E-2</v>
      </c>
      <c r="I266" s="161"/>
      <c r="J266" s="110">
        <v>2832638.0814541159</v>
      </c>
      <c r="K266" s="110">
        <v>2501087.4606766952</v>
      </c>
      <c r="L266" s="160">
        <f t="shared" si="144"/>
        <v>-331550.6207774207</v>
      </c>
      <c r="M266" s="161">
        <f t="shared" si="145"/>
        <v>-0.11704658740138853</v>
      </c>
      <c r="N266" s="161"/>
      <c r="O266" s="110">
        <v>2876946.9306597882</v>
      </c>
      <c r="P266" s="296">
        <v>2977331.5434123636</v>
      </c>
      <c r="Q266" s="160">
        <f t="shared" si="146"/>
        <v>100384.61275257543</v>
      </c>
      <c r="R266" s="161">
        <f t="shared" si="147"/>
        <v>3.4892757903446481E-2</v>
      </c>
      <c r="S266" s="161"/>
      <c r="T266" s="110">
        <v>791501.36746686872</v>
      </c>
      <c r="U266" s="110">
        <v>851535.80190979177</v>
      </c>
      <c r="V266" s="160">
        <f t="shared" si="148"/>
        <v>60034.434442923055</v>
      </c>
      <c r="W266" s="161">
        <f t="shared" si="149"/>
        <v>7.584880697686984E-2</v>
      </c>
      <c r="X266" s="162"/>
      <c r="Y266" s="86">
        <v>6501086.3795807734</v>
      </c>
      <c r="Z266" s="86">
        <v>6329954.8059988506</v>
      </c>
      <c r="AA266" s="160">
        <f t="shared" si="150"/>
        <v>-171131.5735819228</v>
      </c>
      <c r="AB266" s="161">
        <f t="shared" si="151"/>
        <v>-2.632353480480263E-2</v>
      </c>
      <c r="AC266" s="161"/>
      <c r="AD266" s="209">
        <v>-346962</v>
      </c>
      <c r="AE266" s="209">
        <v>-346962</v>
      </c>
      <c r="AF266" s="297">
        <f t="shared" si="152"/>
        <v>0</v>
      </c>
      <c r="AG266" s="208">
        <f t="shared" si="153"/>
        <v>0</v>
      </c>
      <c r="AH266" s="161"/>
      <c r="AI266" s="296">
        <f t="shared" si="154"/>
        <v>6154124.3795807734</v>
      </c>
      <c r="AJ266" s="296">
        <f t="shared" si="155"/>
        <v>5982992.8059988506</v>
      </c>
      <c r="AK266" s="160">
        <f t="shared" si="156"/>
        <v>-171131.5735819228</v>
      </c>
      <c r="AL266" s="161">
        <f t="shared" si="157"/>
        <v>-2.7807623477636066E-2</v>
      </c>
      <c r="AN266" s="110">
        <f t="shared" si="158"/>
        <v>595.34217769107102</v>
      </c>
      <c r="AO266" s="110">
        <f t="shared" si="159"/>
        <v>536.48379679894788</v>
      </c>
      <c r="AP266" s="160">
        <f t="shared" si="160"/>
        <v>-58.858380892123137</v>
      </c>
      <c r="AQ266" s="161">
        <f t="shared" si="161"/>
        <v>-9.8864792547363134E-2</v>
      </c>
      <c r="AR266" s="298"/>
      <c r="AS266" s="110">
        <v>604.65467226981673</v>
      </c>
      <c r="AT266" s="110">
        <f t="shared" si="162"/>
        <v>638.63825470020674</v>
      </c>
      <c r="AU266" s="110">
        <f t="shared" si="163"/>
        <v>33.983582430390015</v>
      </c>
      <c r="AV266" s="185">
        <f t="shared" si="164"/>
        <v>5.6203290884727385E-2</v>
      </c>
      <c r="AW266" s="298"/>
      <c r="AX266" s="110">
        <v>166.35169555840031</v>
      </c>
      <c r="AY266" s="110">
        <f t="shared" si="165"/>
        <v>182.65461216426249</v>
      </c>
      <c r="AZ266" s="160">
        <f t="shared" si="166"/>
        <v>16.30291660586218</v>
      </c>
      <c r="BA266" s="161">
        <f t="shared" si="167"/>
        <v>9.8002707764038341E-2</v>
      </c>
      <c r="BB266" s="298"/>
      <c r="BC266" s="110">
        <f t="shared" si="168"/>
        <v>1366.3485455192883</v>
      </c>
      <c r="BD266" s="110">
        <f t="shared" si="169"/>
        <v>1357.7766636634171</v>
      </c>
      <c r="BE266" s="160">
        <f t="shared" si="170"/>
        <v>-8.5718818558711973</v>
      </c>
      <c r="BF266" s="161">
        <f t="shared" si="171"/>
        <v>-6.2735689835373637E-3</v>
      </c>
      <c r="BG266" s="299"/>
      <c r="BH266" s="110">
        <v>-72.921815889029006</v>
      </c>
      <c r="BI266" s="110">
        <v>-72.921815889029006</v>
      </c>
      <c r="BJ266" s="160">
        <f t="shared" si="172"/>
        <v>0</v>
      </c>
      <c r="BK266" s="161">
        <f t="shared" si="173"/>
        <v>0</v>
      </c>
      <c r="BL266" s="161"/>
      <c r="BM266" s="110">
        <f t="shared" si="174"/>
        <v>1293.4267296302592</v>
      </c>
      <c r="BN266" s="110">
        <f t="shared" si="175"/>
        <v>1283.3532402399937</v>
      </c>
      <c r="BO266" s="273">
        <f t="shared" si="176"/>
        <v>-10.073489390265422</v>
      </c>
      <c r="BP266" s="161">
        <f t="shared" si="177"/>
        <v>-7.7882180408820256E-3</v>
      </c>
    </row>
    <row r="267" spans="1:68">
      <c r="A267" s="84">
        <v>848</v>
      </c>
      <c r="B267" s="94">
        <v>12</v>
      </c>
      <c r="C267" s="94">
        <v>12</v>
      </c>
      <c r="D267" s="85" t="s">
        <v>281</v>
      </c>
      <c r="E267" s="87">
        <v>4066</v>
      </c>
      <c r="F267" s="110">
        <v>3976</v>
      </c>
      <c r="G267" s="160">
        <f t="shared" ref="G267:G302" si="178">F267-E267</f>
        <v>-90</v>
      </c>
      <c r="H267" s="161">
        <f t="shared" ref="H267:H302" si="179">G267/E267</f>
        <v>-2.2134776192818496E-2</v>
      </c>
      <c r="I267" s="161"/>
      <c r="J267" s="110">
        <v>2165137.5251658689</v>
      </c>
      <c r="K267" s="110">
        <v>1864632.0387337452</v>
      </c>
      <c r="L267" s="160">
        <f t="shared" ref="L267:L302" si="180">K267-J267</f>
        <v>-300505.4864321237</v>
      </c>
      <c r="M267" s="161">
        <f t="shared" ref="M267:M302" si="181">L267/J267</f>
        <v>-0.13879279396310046</v>
      </c>
      <c r="N267" s="161"/>
      <c r="O267" s="110">
        <v>2631174.3483328619</v>
      </c>
      <c r="P267" s="296">
        <v>2636283.0496676504</v>
      </c>
      <c r="Q267" s="160">
        <f t="shared" ref="Q267:Q302" si="182">P267-O267</f>
        <v>5108.701334788464</v>
      </c>
      <c r="R267" s="161">
        <f t="shared" ref="R267:R302" si="183">Q267/O267</f>
        <v>1.9416050243973334E-3</v>
      </c>
      <c r="S267" s="161"/>
      <c r="T267" s="110">
        <v>722295.26623316633</v>
      </c>
      <c r="U267" s="110">
        <v>769745.9027310611</v>
      </c>
      <c r="V267" s="160">
        <f t="shared" ref="V267:V302" si="184">U267-T267</f>
        <v>47450.636497894768</v>
      </c>
      <c r="W267" s="161">
        <f t="shared" ref="W267:W302" si="185">V267/T267</f>
        <v>6.5694237130133823E-2</v>
      </c>
      <c r="X267" s="162"/>
      <c r="Y267" s="86">
        <v>5518607.139731898</v>
      </c>
      <c r="Z267" s="86">
        <v>5270660.9911324568</v>
      </c>
      <c r="AA267" s="160">
        <f t="shared" ref="AA267:AA302" si="186">Z267-Y267</f>
        <v>-247946.14859944116</v>
      </c>
      <c r="AB267" s="161">
        <f t="shared" ref="AB267:AB302" si="187">AA267/Y267</f>
        <v>-4.4929117496754219E-2</v>
      </c>
      <c r="AC267" s="161"/>
      <c r="AD267" s="209">
        <v>747252</v>
      </c>
      <c r="AE267" s="209">
        <v>747252</v>
      </c>
      <c r="AF267" s="297">
        <f t="shared" ref="AF267:AF302" si="188">AE267-AD267</f>
        <v>0</v>
      </c>
      <c r="AG267" s="208">
        <f t="shared" ref="AG267:AG302" si="189">AF267/AD267</f>
        <v>0</v>
      </c>
      <c r="AH267" s="161"/>
      <c r="AI267" s="296">
        <f t="shared" ref="AI267:AI302" si="190">SUM(Y267,AD267)</f>
        <v>6265859.139731898</v>
      </c>
      <c r="AJ267" s="296">
        <f t="shared" ref="AJ267:AJ302" si="191">SUM(Z267,AE267)</f>
        <v>6017912.9911324568</v>
      </c>
      <c r="AK267" s="160">
        <f t="shared" ref="AK267:AK302" si="192">AJ267-AI267</f>
        <v>-247946.14859944116</v>
      </c>
      <c r="AL267" s="161">
        <f t="shared" ref="AL267:AL302" si="193">AK267/AI267</f>
        <v>-3.9570973919156795E-2</v>
      </c>
      <c r="AN267" s="110">
        <f t="shared" ref="AN267:AN302" si="194">J267/E267</f>
        <v>532.49816162466038</v>
      </c>
      <c r="AO267" s="110">
        <f t="shared" ref="AO267:AO302" si="195">K267/F267</f>
        <v>468.97184072780311</v>
      </c>
      <c r="AP267" s="160">
        <f t="shared" ref="AP267:AP302" si="196">AO267-AN267</f>
        <v>-63.526320896857271</v>
      </c>
      <c r="AQ267" s="161">
        <f t="shared" ref="AQ267:AQ302" si="197">AP267/AN267</f>
        <v>-0.11929866706588706</v>
      </c>
      <c r="AR267" s="298"/>
      <c r="AS267" s="110">
        <v>647.11617027369948</v>
      </c>
      <c r="AT267" s="110">
        <f t="shared" ref="AT267:AT302" si="198">P267/F267</f>
        <v>663.04905675745738</v>
      </c>
      <c r="AU267" s="110">
        <f t="shared" ref="AU267:AU302" si="199">AT267-AS267</f>
        <v>15.932886483757898</v>
      </c>
      <c r="AV267" s="185">
        <f t="shared" ref="AV267:AV302" si="200">AU267/AS267</f>
        <v>2.4621369725653805E-2</v>
      </c>
      <c r="AW267" s="298"/>
      <c r="AX267" s="110">
        <v>177.64271181337097</v>
      </c>
      <c r="AY267" s="110">
        <f t="shared" ref="AY267:AY302" si="201">U267/F267</f>
        <v>193.59806406716828</v>
      </c>
      <c r="AZ267" s="160">
        <f t="shared" ref="AZ267:AZ302" si="202">AY267-AX267</f>
        <v>15.955352253797315</v>
      </c>
      <c r="BA267" s="161">
        <f t="shared" ref="BA267:BA302" si="203">AZ267/AX267</f>
        <v>8.981709461044364E-2</v>
      </c>
      <c r="BB267" s="298"/>
      <c r="BC267" s="110">
        <f t="shared" ref="BC267:BC302" si="204">Y267/E267</f>
        <v>1357.2570437117308</v>
      </c>
      <c r="BD267" s="110">
        <f t="shared" ref="BD267:BD302" si="205">Z267/F267</f>
        <v>1325.6189615524288</v>
      </c>
      <c r="BE267" s="160">
        <f t="shared" ref="BE267:BE302" si="206">BD267-BC267</f>
        <v>-31.63808215930203</v>
      </c>
      <c r="BF267" s="161">
        <f t="shared" ref="BF267:BF302" si="207">BE267/BC267</f>
        <v>-2.3310309794215864E-2</v>
      </c>
      <c r="BG267" s="299"/>
      <c r="BH267" s="110">
        <v>183.78061977373341</v>
      </c>
      <c r="BI267" s="110">
        <v>183.78061977373341</v>
      </c>
      <c r="BJ267" s="160">
        <f t="shared" ref="BJ267:BJ302" si="208">BI267-BH267</f>
        <v>0</v>
      </c>
      <c r="BK267" s="161">
        <f t="shared" ref="BK267:BK302" si="209">BJ267/BH267</f>
        <v>0</v>
      </c>
      <c r="BL267" s="161"/>
      <c r="BM267" s="110">
        <f t="shared" ref="BM267:BM302" si="210">AI267/E267</f>
        <v>1541.0376634854642</v>
      </c>
      <c r="BN267" s="110">
        <f t="shared" ref="BN267:BN302" si="211">AJ267/F267</f>
        <v>1513.5596054156078</v>
      </c>
      <c r="BO267" s="273">
        <f t="shared" ref="BO267:BO302" si="212">BN267-BM267</f>
        <v>-27.478058069856388</v>
      </c>
      <c r="BP267" s="161">
        <f t="shared" ref="BP267:BP302" si="213">BO267/BM267</f>
        <v>-1.7830880270445496E-2</v>
      </c>
    </row>
    <row r="268" spans="1:68">
      <c r="A268" s="84">
        <v>849</v>
      </c>
      <c r="B268" s="94">
        <v>16</v>
      </c>
      <c r="C268" s="94">
        <v>16</v>
      </c>
      <c r="D268" s="85" t="s">
        <v>282</v>
      </c>
      <c r="E268" s="87">
        <v>2849</v>
      </c>
      <c r="F268" s="110">
        <v>2799</v>
      </c>
      <c r="G268" s="160">
        <f t="shared" si="178"/>
        <v>-50</v>
      </c>
      <c r="H268" s="161">
        <f t="shared" si="179"/>
        <v>-1.755001755001755E-2</v>
      </c>
      <c r="I268" s="161"/>
      <c r="J268" s="110">
        <v>2749058.4467449514</v>
      </c>
      <c r="K268" s="110">
        <v>2720172.2188566597</v>
      </c>
      <c r="L268" s="160">
        <f t="shared" si="180"/>
        <v>-28886.227888291702</v>
      </c>
      <c r="M268" s="161">
        <f t="shared" si="181"/>
        <v>-1.0507680519668366E-2</v>
      </c>
      <c r="N268" s="161"/>
      <c r="O268" s="110">
        <v>1821310.369386377</v>
      </c>
      <c r="P268" s="296">
        <v>1835748.3645352763</v>
      </c>
      <c r="Q268" s="160">
        <f t="shared" si="182"/>
        <v>14437.995148899266</v>
      </c>
      <c r="R268" s="161">
        <f t="shared" si="183"/>
        <v>7.9272568759181962E-3</v>
      </c>
      <c r="S268" s="161"/>
      <c r="T268" s="110">
        <v>500650.53786459123</v>
      </c>
      <c r="U268" s="110">
        <v>530481.21467383497</v>
      </c>
      <c r="V268" s="160">
        <f t="shared" si="184"/>
        <v>29830.676809243741</v>
      </c>
      <c r="W268" s="161">
        <f t="shared" si="185"/>
        <v>5.9583830542716633E-2</v>
      </c>
      <c r="X268" s="162"/>
      <c r="Y268" s="86">
        <v>5071019.3539959192</v>
      </c>
      <c r="Z268" s="86">
        <v>5086401.7980657713</v>
      </c>
      <c r="AA268" s="160">
        <f t="shared" si="186"/>
        <v>15382.444069852121</v>
      </c>
      <c r="AB268" s="161">
        <f t="shared" si="187"/>
        <v>3.0334027531823339E-3</v>
      </c>
      <c r="AC268" s="161"/>
      <c r="AD268" s="209">
        <v>340462</v>
      </c>
      <c r="AE268" s="209">
        <v>340462</v>
      </c>
      <c r="AF268" s="297">
        <f t="shared" si="188"/>
        <v>0</v>
      </c>
      <c r="AG268" s="208">
        <f t="shared" si="189"/>
        <v>0</v>
      </c>
      <c r="AH268" s="161"/>
      <c r="AI268" s="296">
        <f t="shared" si="190"/>
        <v>5411481.3539959192</v>
      </c>
      <c r="AJ268" s="296">
        <f t="shared" si="191"/>
        <v>5426863.7980657713</v>
      </c>
      <c r="AK268" s="160">
        <f t="shared" si="192"/>
        <v>15382.444069852121</v>
      </c>
      <c r="AL268" s="161">
        <f t="shared" si="193"/>
        <v>2.842556975363778E-3</v>
      </c>
      <c r="AN268" s="110">
        <f t="shared" si="194"/>
        <v>964.92047972795763</v>
      </c>
      <c r="AO268" s="110">
        <f t="shared" si="195"/>
        <v>971.83716286411561</v>
      </c>
      <c r="AP268" s="160">
        <f t="shared" si="196"/>
        <v>6.9166831361579852</v>
      </c>
      <c r="AQ268" s="161">
        <f t="shared" si="197"/>
        <v>7.1681379776580368E-3</v>
      </c>
      <c r="AR268" s="298"/>
      <c r="AS268" s="110">
        <v>639.28057893519724</v>
      </c>
      <c r="AT268" s="110">
        <f t="shared" si="198"/>
        <v>655.85865113800514</v>
      </c>
      <c r="AU268" s="110">
        <f t="shared" si="199"/>
        <v>16.578072202807903</v>
      </c>
      <c r="AV268" s="185">
        <f t="shared" si="200"/>
        <v>2.5932388295638171E-2</v>
      </c>
      <c r="AW268" s="298"/>
      <c r="AX268" s="110">
        <v>175.72851451898603</v>
      </c>
      <c r="AY268" s="110">
        <f t="shared" si="201"/>
        <v>189.52526426360663</v>
      </c>
      <c r="AZ268" s="160">
        <f t="shared" si="202"/>
        <v>13.796749744620598</v>
      </c>
      <c r="BA268" s="161">
        <f t="shared" si="203"/>
        <v>7.8511730338049215E-2</v>
      </c>
      <c r="BB268" s="298"/>
      <c r="BC268" s="110">
        <f t="shared" si="204"/>
        <v>1779.9295731821408</v>
      </c>
      <c r="BD268" s="110">
        <f t="shared" si="205"/>
        <v>1817.2210782657276</v>
      </c>
      <c r="BE268" s="160">
        <f t="shared" si="206"/>
        <v>37.291505083586799</v>
      </c>
      <c r="BF268" s="161">
        <f t="shared" si="207"/>
        <v>2.0951112698755495E-2</v>
      </c>
      <c r="BG268" s="299"/>
      <c r="BH268" s="110">
        <v>119.50228150228151</v>
      </c>
      <c r="BI268" s="110">
        <v>119.50228150228151</v>
      </c>
      <c r="BJ268" s="160">
        <f t="shared" si="208"/>
        <v>0</v>
      </c>
      <c r="BK268" s="161">
        <f t="shared" si="209"/>
        <v>0</v>
      </c>
      <c r="BL268" s="161"/>
      <c r="BM268" s="110">
        <f t="shared" si="210"/>
        <v>1899.4318546844224</v>
      </c>
      <c r="BN268" s="110">
        <f t="shared" si="211"/>
        <v>1938.8580914847344</v>
      </c>
      <c r="BO268" s="273">
        <f t="shared" si="212"/>
        <v>39.426236800311926</v>
      </c>
      <c r="BP268" s="161">
        <f t="shared" si="213"/>
        <v>2.0756857743055135E-2</v>
      </c>
    </row>
    <row r="269" spans="1:68">
      <c r="A269" s="84">
        <v>850</v>
      </c>
      <c r="B269" s="94">
        <v>13</v>
      </c>
      <c r="C269" s="94">
        <v>13</v>
      </c>
      <c r="D269" s="85" t="s">
        <v>283</v>
      </c>
      <c r="E269" s="87">
        <v>2368</v>
      </c>
      <c r="F269" s="110">
        <v>2349</v>
      </c>
      <c r="G269" s="160">
        <f t="shared" si="178"/>
        <v>-19</v>
      </c>
      <c r="H269" s="161">
        <f t="shared" si="179"/>
        <v>-8.0236486486486482E-3</v>
      </c>
      <c r="I269" s="161"/>
      <c r="J269" s="110">
        <v>1816140.263983238</v>
      </c>
      <c r="K269" s="110">
        <v>1906847.7225961678</v>
      </c>
      <c r="L269" s="160">
        <f t="shared" si="180"/>
        <v>90707.458612929797</v>
      </c>
      <c r="M269" s="161">
        <f t="shared" si="181"/>
        <v>4.9945183426519185E-2</v>
      </c>
      <c r="N269" s="161"/>
      <c r="O269" s="110">
        <v>1058748.8134188382</v>
      </c>
      <c r="P269" s="296">
        <v>991420.09389989835</v>
      </c>
      <c r="Q269" s="160">
        <f t="shared" si="182"/>
        <v>-67328.719518939848</v>
      </c>
      <c r="R269" s="161">
        <f t="shared" si="183"/>
        <v>-6.3592722528327206E-2</v>
      </c>
      <c r="S269" s="161"/>
      <c r="T269" s="110">
        <v>232401.95156787522</v>
      </c>
      <c r="U269" s="110">
        <v>250137.25084978653</v>
      </c>
      <c r="V269" s="160">
        <f t="shared" si="184"/>
        <v>17735.299281911313</v>
      </c>
      <c r="W269" s="161">
        <f t="shared" si="185"/>
        <v>7.6313039379669531E-2</v>
      </c>
      <c r="X269" s="162"/>
      <c r="Y269" s="86">
        <v>3107291.0289699514</v>
      </c>
      <c r="Z269" s="86">
        <v>3148405.067345853</v>
      </c>
      <c r="AA269" s="160">
        <f t="shared" si="186"/>
        <v>41114.038375901524</v>
      </c>
      <c r="AB269" s="161">
        <f t="shared" si="187"/>
        <v>1.3231473329207462E-2</v>
      </c>
      <c r="AC269" s="161"/>
      <c r="AD269" s="209">
        <v>-411332</v>
      </c>
      <c r="AE269" s="209">
        <v>-411332</v>
      </c>
      <c r="AF269" s="297">
        <f t="shared" si="188"/>
        <v>0</v>
      </c>
      <c r="AG269" s="208">
        <f t="shared" si="189"/>
        <v>0</v>
      </c>
      <c r="AH269" s="161"/>
      <c r="AI269" s="296">
        <f t="shared" si="190"/>
        <v>2695959.0289699514</v>
      </c>
      <c r="AJ269" s="296">
        <f t="shared" si="191"/>
        <v>2737073.067345853</v>
      </c>
      <c r="AK269" s="160">
        <f t="shared" si="192"/>
        <v>41114.038375901524</v>
      </c>
      <c r="AL269" s="161">
        <f t="shared" si="193"/>
        <v>1.5250245991909609E-2</v>
      </c>
      <c r="AN269" s="110">
        <f t="shared" si="194"/>
        <v>766.95112499292145</v>
      </c>
      <c r="AO269" s="110">
        <f t="shared" si="195"/>
        <v>811.76999684809186</v>
      </c>
      <c r="AP269" s="160">
        <f t="shared" si="196"/>
        <v>44.818871855170414</v>
      </c>
      <c r="AQ269" s="161">
        <f t="shared" si="197"/>
        <v>5.8437715774370978E-2</v>
      </c>
      <c r="AR269" s="298"/>
      <c r="AS269" s="110">
        <v>447.10676242349587</v>
      </c>
      <c r="AT269" s="110">
        <f t="shared" si="198"/>
        <v>422.06049123026747</v>
      </c>
      <c r="AU269" s="110">
        <f t="shared" si="199"/>
        <v>-25.046271193228392</v>
      </c>
      <c r="AV269" s="185">
        <f t="shared" si="200"/>
        <v>-5.6018547018764991E-2</v>
      </c>
      <c r="AW269" s="298"/>
      <c r="AX269" s="110">
        <v>98.142716033731091</v>
      </c>
      <c r="AY269" s="110">
        <f t="shared" si="201"/>
        <v>106.48669682834675</v>
      </c>
      <c r="AZ269" s="160">
        <f t="shared" si="202"/>
        <v>8.3439807946156606</v>
      </c>
      <c r="BA269" s="161">
        <f t="shared" si="203"/>
        <v>8.5018849404451799E-2</v>
      </c>
      <c r="BB269" s="298"/>
      <c r="BC269" s="110">
        <f t="shared" si="204"/>
        <v>1312.2006034501485</v>
      </c>
      <c r="BD269" s="110">
        <f t="shared" si="205"/>
        <v>1340.3171849067062</v>
      </c>
      <c r="BE269" s="160">
        <f t="shared" si="206"/>
        <v>28.116581456557697</v>
      </c>
      <c r="BF269" s="161">
        <f t="shared" si="207"/>
        <v>2.1427045058988091E-2</v>
      </c>
      <c r="BG269" s="299"/>
      <c r="BH269" s="110">
        <v>-173.7043918918919</v>
      </c>
      <c r="BI269" s="110">
        <v>-173.7043918918919</v>
      </c>
      <c r="BJ269" s="160">
        <f t="shared" si="208"/>
        <v>0</v>
      </c>
      <c r="BK269" s="161">
        <f t="shared" si="209"/>
        <v>0</v>
      </c>
      <c r="BL269" s="161"/>
      <c r="BM269" s="110">
        <f t="shared" si="210"/>
        <v>1138.4962115582566</v>
      </c>
      <c r="BN269" s="110">
        <f t="shared" si="211"/>
        <v>1165.2077766478726</v>
      </c>
      <c r="BO269" s="273">
        <f t="shared" si="212"/>
        <v>26.711565089615988</v>
      </c>
      <c r="BP269" s="161">
        <f t="shared" si="213"/>
        <v>2.3462146661916372E-2</v>
      </c>
    </row>
    <row r="270" spans="1:68">
      <c r="A270" s="84">
        <v>851</v>
      </c>
      <c r="B270" s="94">
        <v>19</v>
      </c>
      <c r="C270" s="94">
        <v>19</v>
      </c>
      <c r="D270" s="85" t="s">
        <v>284</v>
      </c>
      <c r="E270" s="87">
        <v>21018</v>
      </c>
      <c r="F270" s="110">
        <v>20959</v>
      </c>
      <c r="G270" s="160">
        <f t="shared" si="178"/>
        <v>-59</v>
      </c>
      <c r="H270" s="161">
        <f t="shared" si="179"/>
        <v>-2.8071177086306976E-3</v>
      </c>
      <c r="I270" s="161"/>
      <c r="J270" s="110">
        <v>3541289.4089864623</v>
      </c>
      <c r="K270" s="110">
        <v>3814130.0725410627</v>
      </c>
      <c r="L270" s="160">
        <f t="shared" si="180"/>
        <v>272840.66355460044</v>
      </c>
      <c r="M270" s="161">
        <f t="shared" si="181"/>
        <v>7.7045570707164834E-2</v>
      </c>
      <c r="N270" s="161"/>
      <c r="O270" s="110">
        <v>6208895.9296519831</v>
      </c>
      <c r="P270" s="296">
        <v>3877675.2580989669</v>
      </c>
      <c r="Q270" s="160">
        <f t="shared" si="182"/>
        <v>-2331220.6715530162</v>
      </c>
      <c r="R270" s="161">
        <f t="shared" si="183"/>
        <v>-0.37546460722908015</v>
      </c>
      <c r="S270" s="161"/>
      <c r="T270" s="110">
        <v>1826235.4940023492</v>
      </c>
      <c r="U270" s="110">
        <v>1960151.8098176823</v>
      </c>
      <c r="V270" s="160">
        <f t="shared" si="184"/>
        <v>133916.31581533304</v>
      </c>
      <c r="W270" s="161">
        <f t="shared" si="185"/>
        <v>7.332916059026108E-2</v>
      </c>
      <c r="X270" s="162"/>
      <c r="Y270" s="86">
        <v>11576420.832640793</v>
      </c>
      <c r="Z270" s="86">
        <v>9651957.1404577121</v>
      </c>
      <c r="AA270" s="160">
        <f t="shared" si="186"/>
        <v>-1924463.6921830811</v>
      </c>
      <c r="AB270" s="161">
        <f t="shared" si="187"/>
        <v>-0.16623995620104592</v>
      </c>
      <c r="AC270" s="161"/>
      <c r="AD270" s="209">
        <v>-159551</v>
      </c>
      <c r="AE270" s="209">
        <v>-159551</v>
      </c>
      <c r="AF270" s="297">
        <f t="shared" si="188"/>
        <v>0</v>
      </c>
      <c r="AG270" s="208">
        <f t="shared" si="189"/>
        <v>0</v>
      </c>
      <c r="AH270" s="161"/>
      <c r="AI270" s="296">
        <f t="shared" si="190"/>
        <v>11416869.832640793</v>
      </c>
      <c r="AJ270" s="296">
        <f t="shared" si="191"/>
        <v>9492406.1404577121</v>
      </c>
      <c r="AK270" s="160">
        <f t="shared" si="192"/>
        <v>-1924463.6921830811</v>
      </c>
      <c r="AL270" s="161">
        <f t="shared" si="193"/>
        <v>-0.16856316314311001</v>
      </c>
      <c r="AN270" s="110">
        <f t="shared" si="194"/>
        <v>168.48841036190228</v>
      </c>
      <c r="AO270" s="110">
        <f t="shared" si="195"/>
        <v>181.9805368834898</v>
      </c>
      <c r="AP270" s="160">
        <f t="shared" si="196"/>
        <v>13.492126521587522</v>
      </c>
      <c r="AQ270" s="161">
        <f t="shared" si="197"/>
        <v>8.0077475314814239E-2</v>
      </c>
      <c r="AR270" s="298"/>
      <c r="AS270" s="110">
        <v>295.40850364696848</v>
      </c>
      <c r="AT270" s="110">
        <f t="shared" si="198"/>
        <v>185.012417486472</v>
      </c>
      <c r="AU270" s="110">
        <f t="shared" si="199"/>
        <v>-110.39608616049648</v>
      </c>
      <c r="AV270" s="185">
        <f t="shared" si="200"/>
        <v>-0.37370652773227769</v>
      </c>
      <c r="AW270" s="298"/>
      <c r="AX270" s="110">
        <v>86.889118565151264</v>
      </c>
      <c r="AY270" s="110">
        <f t="shared" si="201"/>
        <v>93.523155199087853</v>
      </c>
      <c r="AZ270" s="160">
        <f t="shared" si="202"/>
        <v>6.6340366339365886</v>
      </c>
      <c r="BA270" s="161">
        <f t="shared" si="203"/>
        <v>7.635060342984433E-2</v>
      </c>
      <c r="BB270" s="298"/>
      <c r="BC270" s="110">
        <f t="shared" si="204"/>
        <v>550.78603257402199</v>
      </c>
      <c r="BD270" s="110">
        <f t="shared" si="205"/>
        <v>460.51610956904966</v>
      </c>
      <c r="BE270" s="160">
        <f t="shared" si="206"/>
        <v>-90.269923004972327</v>
      </c>
      <c r="BF270" s="161">
        <f t="shared" si="207"/>
        <v>-0.16389290516883367</v>
      </c>
      <c r="BG270" s="299"/>
      <c r="BH270" s="110">
        <v>-7.5911599581311258</v>
      </c>
      <c r="BI270" s="110">
        <v>-7.5911599581311258</v>
      </c>
      <c r="BJ270" s="160">
        <f t="shared" si="208"/>
        <v>0</v>
      </c>
      <c r="BK270" s="161">
        <f t="shared" si="209"/>
        <v>0</v>
      </c>
      <c r="BL270" s="161"/>
      <c r="BM270" s="110">
        <f t="shared" si="210"/>
        <v>543.19487261589086</v>
      </c>
      <c r="BN270" s="110">
        <f t="shared" si="211"/>
        <v>452.90358034532716</v>
      </c>
      <c r="BO270" s="273">
        <f t="shared" si="212"/>
        <v>-90.291292270563702</v>
      </c>
      <c r="BP270" s="161">
        <f t="shared" si="213"/>
        <v>-0.16622265198444047</v>
      </c>
    </row>
    <row r="271" spans="1:68">
      <c r="A271" s="84">
        <v>853</v>
      </c>
      <c r="B271" s="94">
        <v>2</v>
      </c>
      <c r="C271" s="94">
        <v>2</v>
      </c>
      <c r="D271" s="85" t="s">
        <v>285</v>
      </c>
      <c r="E271" s="87">
        <v>201863</v>
      </c>
      <c r="F271" s="110">
        <v>206073</v>
      </c>
      <c r="G271" s="160">
        <f t="shared" si="178"/>
        <v>4210</v>
      </c>
      <c r="H271" s="161">
        <f t="shared" si="179"/>
        <v>2.08557288854322E-2</v>
      </c>
      <c r="I271" s="161"/>
      <c r="J271" s="110">
        <v>34666850.89157863</v>
      </c>
      <c r="K271" s="110">
        <v>43670436.192080729</v>
      </c>
      <c r="L271" s="160">
        <f t="shared" si="180"/>
        <v>9003585.3005020991</v>
      </c>
      <c r="M271" s="161">
        <f t="shared" si="181"/>
        <v>0.25971742656005931</v>
      </c>
      <c r="N271" s="161"/>
      <c r="O271" s="110">
        <v>-2215592.3726901491</v>
      </c>
      <c r="P271" s="296">
        <v>-2318394.8835690208</v>
      </c>
      <c r="Q271" s="160">
        <f t="shared" si="182"/>
        <v>-102802.51087887166</v>
      </c>
      <c r="R271" s="161">
        <f t="shared" si="183"/>
        <v>4.6399559840535974E-2</v>
      </c>
      <c r="S271" s="161"/>
      <c r="T271" s="110">
        <v>24632053.048204392</v>
      </c>
      <c r="U271" s="110">
        <v>25935321.506804086</v>
      </c>
      <c r="V271" s="160">
        <f t="shared" si="184"/>
        <v>1303268.4585996941</v>
      </c>
      <c r="W271" s="161">
        <f t="shared" si="185"/>
        <v>5.2909453225406182E-2</v>
      </c>
      <c r="X271" s="162"/>
      <c r="Y271" s="86">
        <v>57083311.567092873</v>
      </c>
      <c r="Z271" s="86">
        <v>67287362.815315783</v>
      </c>
      <c r="AA271" s="160">
        <f t="shared" si="186"/>
        <v>10204051.24822291</v>
      </c>
      <c r="AB271" s="161">
        <f t="shared" si="187"/>
        <v>0.17875717031990301</v>
      </c>
      <c r="AC271" s="161"/>
      <c r="AD271" s="209">
        <v>48831670</v>
      </c>
      <c r="AE271" s="209">
        <v>48831670</v>
      </c>
      <c r="AF271" s="297">
        <f t="shared" si="188"/>
        <v>0</v>
      </c>
      <c r="AG271" s="208">
        <f t="shared" si="189"/>
        <v>0</v>
      </c>
      <c r="AH271" s="161"/>
      <c r="AI271" s="296">
        <f t="shared" si="190"/>
        <v>105914981.56709287</v>
      </c>
      <c r="AJ271" s="296">
        <f t="shared" si="191"/>
        <v>116119032.81531578</v>
      </c>
      <c r="AK271" s="160">
        <f t="shared" si="192"/>
        <v>10204051.248222917</v>
      </c>
      <c r="AL271" s="161">
        <f t="shared" si="193"/>
        <v>9.6341906472967309E-2</v>
      </c>
      <c r="AN271" s="110">
        <f t="shared" si="194"/>
        <v>171.7345471511799</v>
      </c>
      <c r="AO271" s="110">
        <f t="shared" si="195"/>
        <v>211.91731178796218</v>
      </c>
      <c r="AP271" s="160">
        <f t="shared" si="196"/>
        <v>40.182764636782281</v>
      </c>
      <c r="AQ271" s="161">
        <f t="shared" si="197"/>
        <v>0.23398183594014391</v>
      </c>
      <c r="AR271" s="298"/>
      <c r="AS271" s="110">
        <v>-10.975723003671545</v>
      </c>
      <c r="AT271" s="110">
        <f t="shared" si="198"/>
        <v>-11.250357317887451</v>
      </c>
      <c r="AU271" s="110">
        <f t="shared" si="199"/>
        <v>-0.27463431421590556</v>
      </c>
      <c r="AV271" s="185">
        <f t="shared" si="200"/>
        <v>2.5021979337856489E-2</v>
      </c>
      <c r="AW271" s="298"/>
      <c r="AX271" s="110">
        <v>122.02361526483007</v>
      </c>
      <c r="AY271" s="110">
        <f t="shared" si="201"/>
        <v>125.85501985609025</v>
      </c>
      <c r="AZ271" s="160">
        <f t="shared" si="202"/>
        <v>3.8314045912601813</v>
      </c>
      <c r="BA271" s="161">
        <f t="shared" si="203"/>
        <v>3.1398877856100349E-2</v>
      </c>
      <c r="BB271" s="298"/>
      <c r="BC271" s="110">
        <f t="shared" si="204"/>
        <v>282.78243941233842</v>
      </c>
      <c r="BD271" s="110">
        <f t="shared" si="205"/>
        <v>326.52197432616492</v>
      </c>
      <c r="BE271" s="160">
        <f t="shared" si="206"/>
        <v>43.739534913826503</v>
      </c>
      <c r="BF271" s="161">
        <f t="shared" si="207"/>
        <v>0.15467556968786109</v>
      </c>
      <c r="BG271" s="299"/>
      <c r="BH271" s="110">
        <v>241.90500487954702</v>
      </c>
      <c r="BI271" s="110">
        <v>241.90500487954702</v>
      </c>
      <c r="BJ271" s="160">
        <f t="shared" si="208"/>
        <v>0</v>
      </c>
      <c r="BK271" s="161">
        <f t="shared" si="209"/>
        <v>0</v>
      </c>
      <c r="BL271" s="161"/>
      <c r="BM271" s="110">
        <f t="shared" si="210"/>
        <v>524.68744429188541</v>
      </c>
      <c r="BN271" s="110">
        <f t="shared" si="211"/>
        <v>563.48494375932694</v>
      </c>
      <c r="BO271" s="273">
        <f t="shared" si="212"/>
        <v>38.797499467441526</v>
      </c>
      <c r="BP271" s="161">
        <f t="shared" si="213"/>
        <v>7.3944021130146087E-2</v>
      </c>
    </row>
    <row r="272" spans="1:68">
      <c r="A272" s="84">
        <v>854</v>
      </c>
      <c r="B272" s="94">
        <v>19</v>
      </c>
      <c r="C272" s="94">
        <v>19</v>
      </c>
      <c r="D272" s="85" t="s">
        <v>286</v>
      </c>
      <c r="E272" s="87">
        <v>3253</v>
      </c>
      <c r="F272" s="110">
        <v>3191</v>
      </c>
      <c r="G272" s="160">
        <f t="shared" si="178"/>
        <v>-62</v>
      </c>
      <c r="H272" s="161">
        <f t="shared" si="179"/>
        <v>-1.9059329849369814E-2</v>
      </c>
      <c r="I272" s="161"/>
      <c r="J272" s="110">
        <v>1128931.3193726104</v>
      </c>
      <c r="K272" s="110">
        <v>1236991.82144247</v>
      </c>
      <c r="L272" s="160">
        <f t="shared" si="180"/>
        <v>108060.50206985953</v>
      </c>
      <c r="M272" s="161">
        <f t="shared" si="181"/>
        <v>9.5719287981055237E-2</v>
      </c>
      <c r="N272" s="161"/>
      <c r="O272" s="110">
        <v>1441043.5113467067</v>
      </c>
      <c r="P272" s="296">
        <v>1232992.3758114087</v>
      </c>
      <c r="Q272" s="160">
        <f t="shared" si="182"/>
        <v>-208051.13553529792</v>
      </c>
      <c r="R272" s="161">
        <f t="shared" si="183"/>
        <v>-0.14437533210976169</v>
      </c>
      <c r="S272" s="161"/>
      <c r="T272" s="110">
        <v>441790.74599143118</v>
      </c>
      <c r="U272" s="110">
        <v>473656.32172734611</v>
      </c>
      <c r="V272" s="160">
        <f t="shared" si="184"/>
        <v>31865.575735914928</v>
      </c>
      <c r="W272" s="161">
        <f t="shared" si="185"/>
        <v>7.212821007466956E-2</v>
      </c>
      <c r="X272" s="162"/>
      <c r="Y272" s="86">
        <v>3011765.576710748</v>
      </c>
      <c r="Z272" s="86">
        <v>2943640.5189812249</v>
      </c>
      <c r="AA272" s="160">
        <f t="shared" si="186"/>
        <v>-68125.057729523163</v>
      </c>
      <c r="AB272" s="161">
        <f t="shared" si="187"/>
        <v>-2.2619641533961905E-2</v>
      </c>
      <c r="AC272" s="161"/>
      <c r="AD272" s="209">
        <v>-9860</v>
      </c>
      <c r="AE272" s="209">
        <v>-9860</v>
      </c>
      <c r="AF272" s="297">
        <f t="shared" si="188"/>
        <v>0</v>
      </c>
      <c r="AG272" s="208">
        <f t="shared" si="189"/>
        <v>0</v>
      </c>
      <c r="AH272" s="161"/>
      <c r="AI272" s="296">
        <f t="shared" si="190"/>
        <v>3001905.576710748</v>
      </c>
      <c r="AJ272" s="296">
        <f t="shared" si="191"/>
        <v>2933780.5189812249</v>
      </c>
      <c r="AK272" s="160">
        <f t="shared" si="192"/>
        <v>-68125.057729523163</v>
      </c>
      <c r="AL272" s="161">
        <f t="shared" si="193"/>
        <v>-2.2693937563542304E-2</v>
      </c>
      <c r="AN272" s="110">
        <f t="shared" si="194"/>
        <v>347.04313537430386</v>
      </c>
      <c r="AO272" s="110">
        <f t="shared" si="195"/>
        <v>387.65021041757126</v>
      </c>
      <c r="AP272" s="160">
        <f t="shared" si="196"/>
        <v>40.6070750432674</v>
      </c>
      <c r="AQ272" s="161">
        <f t="shared" si="197"/>
        <v>0.11700872572935518</v>
      </c>
      <c r="AR272" s="298"/>
      <c r="AS272" s="110">
        <v>442.98909048469312</v>
      </c>
      <c r="AT272" s="110">
        <f t="shared" si="198"/>
        <v>386.39685860589429</v>
      </c>
      <c r="AU272" s="110">
        <f t="shared" si="199"/>
        <v>-56.592231878798827</v>
      </c>
      <c r="AV272" s="185">
        <f t="shared" si="200"/>
        <v>-0.12775084780728768</v>
      </c>
      <c r="AW272" s="298"/>
      <c r="AX272" s="110">
        <v>135.81025084273938</v>
      </c>
      <c r="AY272" s="110">
        <f t="shared" si="201"/>
        <v>148.43507418594362</v>
      </c>
      <c r="AZ272" s="160">
        <f t="shared" si="202"/>
        <v>12.624823343204241</v>
      </c>
      <c r="BA272" s="161">
        <f t="shared" si="203"/>
        <v>9.2959281533343721E-2</v>
      </c>
      <c r="BB272" s="298"/>
      <c r="BC272" s="110">
        <f t="shared" si="204"/>
        <v>925.84247670173625</v>
      </c>
      <c r="BD272" s="110">
        <f t="shared" si="205"/>
        <v>922.48214320940929</v>
      </c>
      <c r="BE272" s="160">
        <f t="shared" si="206"/>
        <v>-3.3603334923269585</v>
      </c>
      <c r="BF272" s="161">
        <f t="shared" si="207"/>
        <v>-3.6294872798426411E-3</v>
      </c>
      <c r="BG272" s="299"/>
      <c r="BH272" s="110">
        <v>-3.0310482631417153</v>
      </c>
      <c r="BI272" s="110">
        <v>-3.0310482631417153</v>
      </c>
      <c r="BJ272" s="160">
        <f t="shared" si="208"/>
        <v>0</v>
      </c>
      <c r="BK272" s="161">
        <f t="shared" si="209"/>
        <v>0</v>
      </c>
      <c r="BL272" s="161"/>
      <c r="BM272" s="110">
        <f t="shared" si="210"/>
        <v>922.81142843859459</v>
      </c>
      <c r="BN272" s="110">
        <f t="shared" si="211"/>
        <v>919.39220275187245</v>
      </c>
      <c r="BO272" s="273">
        <f t="shared" si="212"/>
        <v>-3.4192256867221431</v>
      </c>
      <c r="BP272" s="161">
        <f t="shared" si="213"/>
        <v>-3.7052268549680883E-3</v>
      </c>
    </row>
    <row r="273" spans="1:68">
      <c r="A273" s="84">
        <v>857</v>
      </c>
      <c r="B273" s="94">
        <v>11</v>
      </c>
      <c r="C273" s="94">
        <v>11</v>
      </c>
      <c r="D273" s="85" t="s">
        <v>287</v>
      </c>
      <c r="E273" s="87">
        <v>2313</v>
      </c>
      <c r="F273" s="110">
        <v>2311</v>
      </c>
      <c r="G273" s="160">
        <f t="shared" si="178"/>
        <v>-2</v>
      </c>
      <c r="H273" s="161">
        <f t="shared" si="179"/>
        <v>-8.6467790747946386E-4</v>
      </c>
      <c r="I273" s="161"/>
      <c r="J273" s="110">
        <v>-1583598.6685286751</v>
      </c>
      <c r="K273" s="110">
        <v>-1629094.3424073318</v>
      </c>
      <c r="L273" s="160">
        <f t="shared" si="180"/>
        <v>-45495.6738786567</v>
      </c>
      <c r="M273" s="161">
        <f t="shared" si="181"/>
        <v>2.8729295359238228E-2</v>
      </c>
      <c r="N273" s="161"/>
      <c r="O273" s="110">
        <v>1257965.7852350762</v>
      </c>
      <c r="P273" s="296">
        <v>1078557.6677158873</v>
      </c>
      <c r="Q273" s="160">
        <f t="shared" si="182"/>
        <v>-179408.11751918891</v>
      </c>
      <c r="R273" s="161">
        <f t="shared" si="183"/>
        <v>-0.14261764479203454</v>
      </c>
      <c r="S273" s="161"/>
      <c r="T273" s="110">
        <v>387001.52356012899</v>
      </c>
      <c r="U273" s="110">
        <v>416427.19205773494</v>
      </c>
      <c r="V273" s="160">
        <f t="shared" si="184"/>
        <v>29425.668497605948</v>
      </c>
      <c r="W273" s="161">
        <f t="shared" si="185"/>
        <v>7.6035019776954538E-2</v>
      </c>
      <c r="X273" s="162"/>
      <c r="Y273" s="86">
        <v>61368.640266530041</v>
      </c>
      <c r="Z273" s="86">
        <v>-134109.48263370956</v>
      </c>
      <c r="AA273" s="160">
        <f t="shared" si="186"/>
        <v>-195478.1229002396</v>
      </c>
      <c r="AB273" s="161">
        <f t="shared" si="187"/>
        <v>-3.1853096638814038</v>
      </c>
      <c r="AC273" s="161"/>
      <c r="AD273" s="209">
        <v>138965</v>
      </c>
      <c r="AE273" s="209">
        <v>138965</v>
      </c>
      <c r="AF273" s="297">
        <f t="shared" si="188"/>
        <v>0</v>
      </c>
      <c r="AG273" s="208">
        <f t="shared" si="189"/>
        <v>0</v>
      </c>
      <c r="AH273" s="161"/>
      <c r="AI273" s="296">
        <f t="shared" si="190"/>
        <v>200333.64026653004</v>
      </c>
      <c r="AJ273" s="296">
        <f t="shared" si="191"/>
        <v>4855.5173662904417</v>
      </c>
      <c r="AK273" s="160">
        <f t="shared" si="192"/>
        <v>-195478.1229002396</v>
      </c>
      <c r="AL273" s="161">
        <f t="shared" si="193"/>
        <v>-0.97576284562178117</v>
      </c>
      <c r="AN273" s="110">
        <f t="shared" si="194"/>
        <v>-684.65139149532001</v>
      </c>
      <c r="AO273" s="110">
        <f t="shared" si="195"/>
        <v>-704.9304813532375</v>
      </c>
      <c r="AP273" s="160">
        <f t="shared" si="196"/>
        <v>-20.279089857917484</v>
      </c>
      <c r="AQ273" s="161">
        <f t="shared" si="197"/>
        <v>2.9619584667208119E-2</v>
      </c>
      <c r="AR273" s="298"/>
      <c r="AS273" s="110">
        <v>543.86761142891316</v>
      </c>
      <c r="AT273" s="110">
        <f t="shared" si="198"/>
        <v>466.70604401379808</v>
      </c>
      <c r="AU273" s="110">
        <f t="shared" si="199"/>
        <v>-77.161567415115087</v>
      </c>
      <c r="AV273" s="185">
        <f t="shared" si="200"/>
        <v>-0.14187564361920194</v>
      </c>
      <c r="AW273" s="298"/>
      <c r="AX273" s="110">
        <v>167.31583379166838</v>
      </c>
      <c r="AY273" s="110">
        <f t="shared" si="201"/>
        <v>180.19350586660966</v>
      </c>
      <c r="AZ273" s="160">
        <f t="shared" si="202"/>
        <v>12.877672074941273</v>
      </c>
      <c r="BA273" s="161">
        <f t="shared" si="203"/>
        <v>7.6966248699305864E-2</v>
      </c>
      <c r="BB273" s="298"/>
      <c r="BC273" s="110">
        <f t="shared" si="204"/>
        <v>26.532053725261584</v>
      </c>
      <c r="BD273" s="110">
        <f t="shared" si="205"/>
        <v>-58.030931472829749</v>
      </c>
      <c r="BE273" s="160">
        <f t="shared" si="206"/>
        <v>-84.562985198091326</v>
      </c>
      <c r="BF273" s="161">
        <f t="shared" si="207"/>
        <v>-3.1872008881686225</v>
      </c>
      <c r="BG273" s="299"/>
      <c r="BH273" s="110">
        <v>60.079982706441854</v>
      </c>
      <c r="BI273" s="110">
        <v>60.079982706441854</v>
      </c>
      <c r="BJ273" s="160">
        <f t="shared" si="208"/>
        <v>0</v>
      </c>
      <c r="BK273" s="161">
        <f t="shared" si="209"/>
        <v>0</v>
      </c>
      <c r="BL273" s="161"/>
      <c r="BM273" s="110">
        <f t="shared" si="210"/>
        <v>86.61203643170343</v>
      </c>
      <c r="BN273" s="110">
        <f t="shared" si="211"/>
        <v>2.1010460260884645</v>
      </c>
      <c r="BO273" s="273">
        <f t="shared" si="212"/>
        <v>-84.510990405614962</v>
      </c>
      <c r="BP273" s="161">
        <f t="shared" si="213"/>
        <v>-0.97574187015282554</v>
      </c>
    </row>
    <row r="274" spans="1:68">
      <c r="A274" s="84">
        <v>858</v>
      </c>
      <c r="B274" s="94">
        <v>1</v>
      </c>
      <c r="C274" s="95">
        <v>35</v>
      </c>
      <c r="D274" s="85" t="s">
        <v>288</v>
      </c>
      <c r="E274" s="87">
        <v>41338</v>
      </c>
      <c r="F274" s="110">
        <v>42225</v>
      </c>
      <c r="G274" s="160">
        <f t="shared" si="178"/>
        <v>887</v>
      </c>
      <c r="H274" s="161">
        <f t="shared" si="179"/>
        <v>2.1457254826068025E-2</v>
      </c>
      <c r="I274" s="161"/>
      <c r="J274" s="110">
        <v>32967462.867159531</v>
      </c>
      <c r="K274" s="110">
        <v>32310476.402993828</v>
      </c>
      <c r="L274" s="160">
        <f t="shared" si="180"/>
        <v>-656986.46416570246</v>
      </c>
      <c r="M274" s="161">
        <f t="shared" si="181"/>
        <v>-1.9928329541554081E-2</v>
      </c>
      <c r="N274" s="161"/>
      <c r="O274" s="110">
        <v>-905598.72621046787</v>
      </c>
      <c r="P274" s="296">
        <v>-832415.54731442244</v>
      </c>
      <c r="Q274" s="160">
        <f t="shared" si="182"/>
        <v>73183.178896045429</v>
      </c>
      <c r="R274" s="161">
        <f t="shared" si="183"/>
        <v>-8.0811927819603752E-2</v>
      </c>
      <c r="S274" s="161"/>
      <c r="T274" s="110">
        <v>2278167.5324566048</v>
      </c>
      <c r="U274" s="110">
        <v>2297067.4755605711</v>
      </c>
      <c r="V274" s="160">
        <f t="shared" si="184"/>
        <v>18899.943103966303</v>
      </c>
      <c r="W274" s="161">
        <f t="shared" si="185"/>
        <v>8.2961164333625742E-3</v>
      </c>
      <c r="X274" s="162"/>
      <c r="Y274" s="86">
        <v>34340031.67340567</v>
      </c>
      <c r="Z274" s="86">
        <v>33775128.331239976</v>
      </c>
      <c r="AA274" s="160">
        <f t="shared" si="186"/>
        <v>-564903.34216569364</v>
      </c>
      <c r="AB274" s="161">
        <f t="shared" si="187"/>
        <v>-1.6450285996770876E-2</v>
      </c>
      <c r="AC274" s="161"/>
      <c r="AD274" s="209">
        <v>-2704969</v>
      </c>
      <c r="AE274" s="209">
        <v>-2704969</v>
      </c>
      <c r="AF274" s="297">
        <f t="shared" si="188"/>
        <v>0</v>
      </c>
      <c r="AG274" s="208">
        <f t="shared" si="189"/>
        <v>0</v>
      </c>
      <c r="AH274" s="161"/>
      <c r="AI274" s="296">
        <f t="shared" si="190"/>
        <v>31635062.67340567</v>
      </c>
      <c r="AJ274" s="296">
        <f t="shared" si="191"/>
        <v>31070159.331239976</v>
      </c>
      <c r="AK274" s="160">
        <f t="shared" si="192"/>
        <v>-564903.34216569364</v>
      </c>
      <c r="AL274" s="161">
        <f t="shared" si="193"/>
        <v>-1.7856874443324091E-2</v>
      </c>
      <c r="AN274" s="110">
        <f t="shared" si="194"/>
        <v>797.50986663988419</v>
      </c>
      <c r="AO274" s="110">
        <f t="shared" si="195"/>
        <v>765.19778337463185</v>
      </c>
      <c r="AP274" s="160">
        <f t="shared" si="196"/>
        <v>-32.31208326525234</v>
      </c>
      <c r="AQ274" s="161">
        <f t="shared" si="197"/>
        <v>-4.0516217562788941E-2</v>
      </c>
      <c r="AR274" s="298"/>
      <c r="AS274" s="110">
        <v>-21.907173211342297</v>
      </c>
      <c r="AT274" s="110">
        <f t="shared" si="198"/>
        <v>-19.713808106913497</v>
      </c>
      <c r="AU274" s="110">
        <f t="shared" si="199"/>
        <v>2.1933651044287998</v>
      </c>
      <c r="AV274" s="185">
        <f t="shared" si="200"/>
        <v>-0.10012086375859754</v>
      </c>
      <c r="AW274" s="298"/>
      <c r="AX274" s="110">
        <v>55.110734250728257</v>
      </c>
      <c r="AY274" s="110">
        <f t="shared" si="201"/>
        <v>54.40065069415207</v>
      </c>
      <c r="AZ274" s="160">
        <f t="shared" si="202"/>
        <v>-0.71008355657618694</v>
      </c>
      <c r="BA274" s="161">
        <f t="shared" si="203"/>
        <v>-1.2884668771525278E-2</v>
      </c>
      <c r="BB274" s="298"/>
      <c r="BC274" s="110">
        <f t="shared" si="204"/>
        <v>830.71342767927013</v>
      </c>
      <c r="BD274" s="110">
        <f t="shared" si="205"/>
        <v>799.88462596187037</v>
      </c>
      <c r="BE274" s="160">
        <f t="shared" si="206"/>
        <v>-30.828801717399756</v>
      </c>
      <c r="BF274" s="161">
        <f t="shared" si="207"/>
        <v>-3.7111235584002665E-2</v>
      </c>
      <c r="BG274" s="299"/>
      <c r="BH274" s="110">
        <v>-65.435410518167302</v>
      </c>
      <c r="BI274" s="110">
        <v>-65.435410518167302</v>
      </c>
      <c r="BJ274" s="160">
        <f t="shared" si="208"/>
        <v>0</v>
      </c>
      <c r="BK274" s="161">
        <f t="shared" si="209"/>
        <v>0</v>
      </c>
      <c r="BL274" s="161"/>
      <c r="BM274" s="110">
        <f t="shared" si="210"/>
        <v>765.27801716110287</v>
      </c>
      <c r="BN274" s="110">
        <f t="shared" si="211"/>
        <v>735.82378522770819</v>
      </c>
      <c r="BO274" s="273">
        <f t="shared" si="212"/>
        <v>-29.454231933394681</v>
      </c>
      <c r="BP274" s="161">
        <f t="shared" si="213"/>
        <v>-3.8488276512448301E-2</v>
      </c>
    </row>
    <row r="275" spans="1:68">
      <c r="A275" s="84">
        <v>859</v>
      </c>
      <c r="B275" s="94">
        <v>17</v>
      </c>
      <c r="C275" s="94">
        <v>17</v>
      </c>
      <c r="D275" s="85" t="s">
        <v>289</v>
      </c>
      <c r="E275" s="87">
        <v>6525</v>
      </c>
      <c r="F275" s="110">
        <v>6501</v>
      </c>
      <c r="G275" s="160">
        <f t="shared" si="178"/>
        <v>-24</v>
      </c>
      <c r="H275" s="161">
        <f t="shared" si="179"/>
        <v>-3.6781609195402297E-3</v>
      </c>
      <c r="I275" s="161"/>
      <c r="J275" s="110">
        <v>7285990.6823436534</v>
      </c>
      <c r="K275" s="110">
        <v>6820016.4181595445</v>
      </c>
      <c r="L275" s="160">
        <f t="shared" si="180"/>
        <v>-465974.26418410894</v>
      </c>
      <c r="M275" s="161">
        <f t="shared" si="181"/>
        <v>-6.3954825705901261E-2</v>
      </c>
      <c r="N275" s="161"/>
      <c r="O275" s="110">
        <v>4801935.6825613212</v>
      </c>
      <c r="P275" s="296">
        <v>5030221.6537077613</v>
      </c>
      <c r="Q275" s="160">
        <f t="shared" si="182"/>
        <v>228285.97114644013</v>
      </c>
      <c r="R275" s="161">
        <f t="shared" si="183"/>
        <v>4.7540405835813669E-2</v>
      </c>
      <c r="S275" s="161"/>
      <c r="T275" s="110">
        <v>411420.72695270064</v>
      </c>
      <c r="U275" s="110">
        <v>452442.34959827928</v>
      </c>
      <c r="V275" s="160">
        <f t="shared" si="184"/>
        <v>41021.622645578638</v>
      </c>
      <c r="W275" s="161">
        <f t="shared" si="185"/>
        <v>9.9707233880549542E-2</v>
      </c>
      <c r="X275" s="162"/>
      <c r="Y275" s="86">
        <v>12499347.091857674</v>
      </c>
      <c r="Z275" s="86">
        <v>12302680.421465585</v>
      </c>
      <c r="AA275" s="160">
        <f t="shared" si="186"/>
        <v>-196666.67039208859</v>
      </c>
      <c r="AB275" s="161">
        <f t="shared" si="187"/>
        <v>-1.5734155468024504E-2</v>
      </c>
      <c r="AC275" s="161"/>
      <c r="AD275" s="209">
        <v>-926108</v>
      </c>
      <c r="AE275" s="209">
        <v>-926108</v>
      </c>
      <c r="AF275" s="297">
        <f t="shared" si="188"/>
        <v>0</v>
      </c>
      <c r="AG275" s="208">
        <f t="shared" si="189"/>
        <v>0</v>
      </c>
      <c r="AH275" s="161"/>
      <c r="AI275" s="296">
        <f t="shared" si="190"/>
        <v>11573239.091857674</v>
      </c>
      <c r="AJ275" s="296">
        <f t="shared" si="191"/>
        <v>11376572.421465585</v>
      </c>
      <c r="AK275" s="160">
        <f t="shared" si="192"/>
        <v>-196666.67039208859</v>
      </c>
      <c r="AL275" s="161">
        <f t="shared" si="193"/>
        <v>-1.6993226255081258E-2</v>
      </c>
      <c r="AN275" s="110">
        <f t="shared" si="194"/>
        <v>1116.6269244971115</v>
      </c>
      <c r="AO275" s="110">
        <f t="shared" si="195"/>
        <v>1049.0718994246338</v>
      </c>
      <c r="AP275" s="160">
        <f t="shared" si="196"/>
        <v>-67.555025072477747</v>
      </c>
      <c r="AQ275" s="161">
        <f t="shared" si="197"/>
        <v>-6.0499190544686256E-2</v>
      </c>
      <c r="AR275" s="298"/>
      <c r="AS275" s="110">
        <v>735.92884023928298</v>
      </c>
      <c r="AT275" s="110">
        <f t="shared" si="198"/>
        <v>773.76121422977405</v>
      </c>
      <c r="AU275" s="110">
        <f t="shared" si="199"/>
        <v>37.832373990491078</v>
      </c>
      <c r="AV275" s="185">
        <f t="shared" si="200"/>
        <v>5.140765237327851E-2</v>
      </c>
      <c r="AW275" s="298"/>
      <c r="AX275" s="110">
        <v>63.052984973593965</v>
      </c>
      <c r="AY275" s="110">
        <f t="shared" si="201"/>
        <v>69.59580827538521</v>
      </c>
      <c r="AZ275" s="160">
        <f t="shared" si="202"/>
        <v>6.5428233017912447</v>
      </c>
      <c r="BA275" s="161">
        <f t="shared" si="203"/>
        <v>0.10376706676981783</v>
      </c>
      <c r="BB275" s="298"/>
      <c r="BC275" s="110">
        <f t="shared" si="204"/>
        <v>1915.6087497099884</v>
      </c>
      <c r="BD275" s="110">
        <f t="shared" si="205"/>
        <v>1892.4289219297932</v>
      </c>
      <c r="BE275" s="160">
        <f t="shared" si="206"/>
        <v>-23.179827780195183</v>
      </c>
      <c r="BF275" s="161">
        <f t="shared" si="207"/>
        <v>-1.2100502142571894E-2</v>
      </c>
      <c r="BG275" s="299"/>
      <c r="BH275" s="110">
        <v>-141.93226053639847</v>
      </c>
      <c r="BI275" s="110">
        <v>-141.93226053639847</v>
      </c>
      <c r="BJ275" s="160">
        <f t="shared" si="208"/>
        <v>0</v>
      </c>
      <c r="BK275" s="161">
        <f t="shared" si="209"/>
        <v>0</v>
      </c>
      <c r="BL275" s="161"/>
      <c r="BM275" s="110">
        <f t="shared" si="210"/>
        <v>1773.6764891735897</v>
      </c>
      <c r="BN275" s="110">
        <f t="shared" si="211"/>
        <v>1749.9726844278703</v>
      </c>
      <c r="BO275" s="273">
        <f t="shared" si="212"/>
        <v>-23.703804745719481</v>
      </c>
      <c r="BP275" s="161">
        <f t="shared" si="213"/>
        <v>-1.3364221091279058E-2</v>
      </c>
    </row>
    <row r="276" spans="1:68">
      <c r="A276" s="84">
        <v>886</v>
      </c>
      <c r="B276" s="94">
        <v>4</v>
      </c>
      <c r="C276" s="94">
        <v>4</v>
      </c>
      <c r="D276" s="85" t="s">
        <v>290</v>
      </c>
      <c r="E276" s="87">
        <v>12533</v>
      </c>
      <c r="F276" s="110">
        <v>12382</v>
      </c>
      <c r="G276" s="160">
        <f t="shared" si="178"/>
        <v>-151</v>
      </c>
      <c r="H276" s="161">
        <f t="shared" si="179"/>
        <v>-1.2048192771084338E-2</v>
      </c>
      <c r="I276" s="161"/>
      <c r="J276" s="110">
        <v>3668172.741622217</v>
      </c>
      <c r="K276" s="110">
        <v>3682578.0962990816</v>
      </c>
      <c r="L276" s="160">
        <f t="shared" si="180"/>
        <v>14405.354676864576</v>
      </c>
      <c r="M276" s="161">
        <f t="shared" si="181"/>
        <v>3.9271200381075658E-3</v>
      </c>
      <c r="N276" s="161"/>
      <c r="O276" s="110">
        <v>3818667.6604900956</v>
      </c>
      <c r="P276" s="296">
        <v>4409444.4457988674</v>
      </c>
      <c r="Q276" s="160">
        <f t="shared" si="182"/>
        <v>590776.78530877177</v>
      </c>
      <c r="R276" s="161">
        <f t="shared" si="183"/>
        <v>0.15470756762135993</v>
      </c>
      <c r="S276" s="161"/>
      <c r="T276" s="110">
        <v>856658.33900917671</v>
      </c>
      <c r="U276" s="110">
        <v>942439.07687551004</v>
      </c>
      <c r="V276" s="160">
        <f t="shared" si="184"/>
        <v>85780.737866333337</v>
      </c>
      <c r="W276" s="161">
        <f t="shared" si="185"/>
        <v>0.10013413044639076</v>
      </c>
      <c r="X276" s="162"/>
      <c r="Y276" s="86">
        <v>8343498.7411214896</v>
      </c>
      <c r="Z276" s="86">
        <v>9034461.6189734582</v>
      </c>
      <c r="AA276" s="160">
        <f t="shared" si="186"/>
        <v>690962.87785196863</v>
      </c>
      <c r="AB276" s="161">
        <f t="shared" si="187"/>
        <v>8.2814524133204698E-2</v>
      </c>
      <c r="AC276" s="161"/>
      <c r="AD276" s="209">
        <v>269189</v>
      </c>
      <c r="AE276" s="209">
        <v>269189</v>
      </c>
      <c r="AF276" s="297">
        <f t="shared" si="188"/>
        <v>0</v>
      </c>
      <c r="AG276" s="208">
        <f t="shared" si="189"/>
        <v>0</v>
      </c>
      <c r="AH276" s="161"/>
      <c r="AI276" s="296">
        <f t="shared" si="190"/>
        <v>8612687.7411214896</v>
      </c>
      <c r="AJ276" s="296">
        <f t="shared" si="191"/>
        <v>9303650.6189734582</v>
      </c>
      <c r="AK276" s="160">
        <f t="shared" si="192"/>
        <v>690962.87785196863</v>
      </c>
      <c r="AL276" s="161">
        <f t="shared" si="193"/>
        <v>8.0226161521327347E-2</v>
      </c>
      <c r="AN276" s="110">
        <f t="shared" si="194"/>
        <v>292.68114111722787</v>
      </c>
      <c r="AO276" s="110">
        <f t="shared" si="195"/>
        <v>297.41383429971586</v>
      </c>
      <c r="AP276" s="160">
        <f t="shared" si="196"/>
        <v>4.7326931824879921</v>
      </c>
      <c r="AQ276" s="161">
        <f t="shared" si="197"/>
        <v>1.6170133697108971E-2</v>
      </c>
      <c r="AR276" s="298"/>
      <c r="AS276" s="110">
        <v>304.68903379000204</v>
      </c>
      <c r="AT276" s="110">
        <f t="shared" si="198"/>
        <v>356.11730300426967</v>
      </c>
      <c r="AU276" s="110">
        <f t="shared" si="199"/>
        <v>51.42826921426763</v>
      </c>
      <c r="AV276" s="185">
        <f t="shared" si="200"/>
        <v>0.16878936722649837</v>
      </c>
      <c r="AW276" s="298"/>
      <c r="AX276" s="110">
        <v>68.352217267148859</v>
      </c>
      <c r="AY276" s="110">
        <f t="shared" si="201"/>
        <v>76.113638901268786</v>
      </c>
      <c r="AZ276" s="160">
        <f t="shared" si="202"/>
        <v>7.7614216341199267</v>
      </c>
      <c r="BA276" s="161">
        <f t="shared" si="203"/>
        <v>0.11355040032988348</v>
      </c>
      <c r="BB276" s="298"/>
      <c r="BC276" s="110">
        <f t="shared" si="204"/>
        <v>665.7223921743788</v>
      </c>
      <c r="BD276" s="110">
        <f t="shared" si="205"/>
        <v>729.64477620525429</v>
      </c>
      <c r="BE276" s="160">
        <f t="shared" si="206"/>
        <v>63.922384030875492</v>
      </c>
      <c r="BF276" s="161">
        <f t="shared" si="207"/>
        <v>9.6019579305560918E-2</v>
      </c>
      <c r="BG276" s="299"/>
      <c r="BH276" s="110">
        <v>21.478416979174977</v>
      </c>
      <c r="BI276" s="110">
        <v>21.478416979174977</v>
      </c>
      <c r="BJ276" s="160">
        <f t="shared" si="208"/>
        <v>0</v>
      </c>
      <c r="BK276" s="161">
        <f t="shared" si="209"/>
        <v>0</v>
      </c>
      <c r="BL276" s="161"/>
      <c r="BM276" s="110">
        <f t="shared" si="210"/>
        <v>687.20080915355379</v>
      </c>
      <c r="BN276" s="110">
        <f t="shared" si="211"/>
        <v>751.38512509880945</v>
      </c>
      <c r="BO276" s="273">
        <f t="shared" si="212"/>
        <v>64.184315945255662</v>
      </c>
      <c r="BP276" s="161">
        <f t="shared" si="213"/>
        <v>9.3399651295977729E-2</v>
      </c>
    </row>
    <row r="277" spans="1:68">
      <c r="A277" s="84">
        <v>887</v>
      </c>
      <c r="B277" s="94">
        <v>6</v>
      </c>
      <c r="C277" s="94">
        <v>6</v>
      </c>
      <c r="D277" s="85" t="s">
        <v>291</v>
      </c>
      <c r="E277" s="87">
        <v>4568</v>
      </c>
      <c r="F277" s="110">
        <v>4493</v>
      </c>
      <c r="G277" s="160">
        <f t="shared" si="178"/>
        <v>-75</v>
      </c>
      <c r="H277" s="161">
        <f t="shared" si="179"/>
        <v>-1.6418563922942206E-2</v>
      </c>
      <c r="I277" s="161"/>
      <c r="J277" s="110">
        <v>45965.900076800142</v>
      </c>
      <c r="K277" s="110">
        <v>-131275.72441817645</v>
      </c>
      <c r="L277" s="160">
        <f t="shared" si="180"/>
        <v>-177241.6244949766</v>
      </c>
      <c r="M277" s="161">
        <f t="shared" si="181"/>
        <v>-3.8559372099499862</v>
      </c>
      <c r="N277" s="161"/>
      <c r="O277" s="110">
        <v>2503436.5583130633</v>
      </c>
      <c r="P277" s="296">
        <v>2523499.7088813893</v>
      </c>
      <c r="Q277" s="160">
        <f t="shared" si="182"/>
        <v>20063.150568326004</v>
      </c>
      <c r="R277" s="161">
        <f t="shared" si="183"/>
        <v>8.0142436610598691E-3</v>
      </c>
      <c r="S277" s="161"/>
      <c r="T277" s="110">
        <v>721235.42344425688</v>
      </c>
      <c r="U277" s="110">
        <v>772020.5370815444</v>
      </c>
      <c r="V277" s="160">
        <f t="shared" si="184"/>
        <v>50785.113637287519</v>
      </c>
      <c r="W277" s="161">
        <f t="shared" si="185"/>
        <v>7.041405896948795E-2</v>
      </c>
      <c r="X277" s="162"/>
      <c r="Y277" s="86">
        <v>3270637.88183412</v>
      </c>
      <c r="Z277" s="86">
        <v>3164244.5215447573</v>
      </c>
      <c r="AA277" s="160">
        <f t="shared" si="186"/>
        <v>-106393.36028936272</v>
      </c>
      <c r="AB277" s="161">
        <f t="shared" si="187"/>
        <v>-3.2529850180081407E-2</v>
      </c>
      <c r="AC277" s="161"/>
      <c r="AD277" s="209">
        <v>-95446</v>
      </c>
      <c r="AE277" s="209">
        <v>-95446</v>
      </c>
      <c r="AF277" s="297">
        <f t="shared" si="188"/>
        <v>0</v>
      </c>
      <c r="AG277" s="208">
        <f t="shared" si="189"/>
        <v>0</v>
      </c>
      <c r="AH277" s="161"/>
      <c r="AI277" s="296">
        <f t="shared" si="190"/>
        <v>3175191.88183412</v>
      </c>
      <c r="AJ277" s="296">
        <f t="shared" si="191"/>
        <v>3068798.5215447573</v>
      </c>
      <c r="AK277" s="160">
        <f t="shared" si="192"/>
        <v>-106393.36028936272</v>
      </c>
      <c r="AL277" s="161">
        <f t="shared" si="193"/>
        <v>-3.3507694731162385E-2</v>
      </c>
      <c r="AN277" s="110">
        <f t="shared" si="194"/>
        <v>10.062587582486897</v>
      </c>
      <c r="AO277" s="110">
        <f t="shared" si="195"/>
        <v>-29.217833166743034</v>
      </c>
      <c r="AP277" s="160">
        <f t="shared" si="196"/>
        <v>-39.280420749229933</v>
      </c>
      <c r="AQ277" s="161">
        <f t="shared" si="197"/>
        <v>-3.9036103216228661</v>
      </c>
      <c r="AR277" s="298"/>
      <c r="AS277" s="110">
        <v>548.03777546257959</v>
      </c>
      <c r="AT277" s="110">
        <f t="shared" si="198"/>
        <v>561.65139302946568</v>
      </c>
      <c r="AU277" s="110">
        <f t="shared" si="199"/>
        <v>13.613617566886091</v>
      </c>
      <c r="AV277" s="185">
        <f t="shared" si="200"/>
        <v>2.4840655473786111E-2</v>
      </c>
      <c r="AW277" s="298"/>
      <c r="AX277" s="110">
        <v>157.88866537746429</v>
      </c>
      <c r="AY277" s="110">
        <f t="shared" si="201"/>
        <v>171.82740642812027</v>
      </c>
      <c r="AZ277" s="160">
        <f t="shared" si="202"/>
        <v>13.938741050655977</v>
      </c>
      <c r="BA277" s="161">
        <f t="shared" si="203"/>
        <v>8.828208799746734E-2</v>
      </c>
      <c r="BB277" s="298"/>
      <c r="BC277" s="110">
        <f t="shared" si="204"/>
        <v>715.98902842253062</v>
      </c>
      <c r="BD277" s="110">
        <f t="shared" si="205"/>
        <v>704.26096629084293</v>
      </c>
      <c r="BE277" s="160">
        <f t="shared" si="206"/>
        <v>-11.728062131687693</v>
      </c>
      <c r="BF277" s="161">
        <f t="shared" si="207"/>
        <v>-1.6380226045540108E-2</v>
      </c>
      <c r="BG277" s="299"/>
      <c r="BH277" s="110">
        <v>-20.894483362521893</v>
      </c>
      <c r="BI277" s="110">
        <v>-20.894483362521893</v>
      </c>
      <c r="BJ277" s="160">
        <f t="shared" si="208"/>
        <v>0</v>
      </c>
      <c r="BK277" s="161">
        <f t="shared" si="209"/>
        <v>0</v>
      </c>
      <c r="BL277" s="161"/>
      <c r="BM277" s="110">
        <f t="shared" si="210"/>
        <v>695.09454506000873</v>
      </c>
      <c r="BN277" s="110">
        <f t="shared" si="211"/>
        <v>683.01769898614668</v>
      </c>
      <c r="BO277" s="273">
        <f t="shared" si="212"/>
        <v>-12.076846073862043</v>
      </c>
      <c r="BP277" s="161">
        <f t="shared" si="213"/>
        <v>-1.7374393396828381E-2</v>
      </c>
    </row>
    <row r="278" spans="1:68">
      <c r="A278" s="84">
        <v>889</v>
      </c>
      <c r="B278" s="94">
        <v>17</v>
      </c>
      <c r="C278" s="94">
        <v>17</v>
      </c>
      <c r="D278" s="85" t="s">
        <v>292</v>
      </c>
      <c r="E278" s="87">
        <v>2491</v>
      </c>
      <c r="F278" s="110">
        <v>2466</v>
      </c>
      <c r="G278" s="160">
        <f t="shared" si="178"/>
        <v>-25</v>
      </c>
      <c r="H278" s="161">
        <f t="shared" si="179"/>
        <v>-1.0036130068245684E-2</v>
      </c>
      <c r="I278" s="161"/>
      <c r="J278" s="110">
        <v>3552131.7803719668</v>
      </c>
      <c r="K278" s="110">
        <v>3715804.9298060983</v>
      </c>
      <c r="L278" s="160">
        <f t="shared" si="180"/>
        <v>163673.14943413157</v>
      </c>
      <c r="M278" s="161">
        <f t="shared" si="181"/>
        <v>4.607744294244407E-2</v>
      </c>
      <c r="N278" s="161"/>
      <c r="O278" s="110">
        <v>1239228.5133721351</v>
      </c>
      <c r="P278" s="296">
        <v>1296017.4456602258</v>
      </c>
      <c r="Q278" s="160">
        <f t="shared" si="182"/>
        <v>56788.932288090698</v>
      </c>
      <c r="R278" s="161">
        <f t="shared" si="183"/>
        <v>4.5826037470328297E-2</v>
      </c>
      <c r="S278" s="161"/>
      <c r="T278" s="110">
        <v>404272.84258457518</v>
      </c>
      <c r="U278" s="110">
        <v>427365.91256594856</v>
      </c>
      <c r="V278" s="160">
        <f t="shared" si="184"/>
        <v>23093.069981373381</v>
      </c>
      <c r="W278" s="161">
        <f t="shared" si="185"/>
        <v>5.7122486471601751E-2</v>
      </c>
      <c r="X278" s="162"/>
      <c r="Y278" s="86">
        <v>5195633.1363286776</v>
      </c>
      <c r="Z278" s="86">
        <v>5439188.2880322728</v>
      </c>
      <c r="AA278" s="160">
        <f t="shared" si="186"/>
        <v>243555.15170359518</v>
      </c>
      <c r="AB278" s="161">
        <f t="shared" si="187"/>
        <v>4.6876895522245318E-2</v>
      </c>
      <c r="AC278" s="161"/>
      <c r="AD278" s="209">
        <v>671911</v>
      </c>
      <c r="AE278" s="209">
        <v>671911</v>
      </c>
      <c r="AF278" s="297">
        <f t="shared" si="188"/>
        <v>0</v>
      </c>
      <c r="AG278" s="208">
        <f t="shared" si="189"/>
        <v>0</v>
      </c>
      <c r="AH278" s="161"/>
      <c r="AI278" s="296">
        <f t="shared" si="190"/>
        <v>5867544.1363286776</v>
      </c>
      <c r="AJ278" s="296">
        <f t="shared" si="191"/>
        <v>6111099.2880322728</v>
      </c>
      <c r="AK278" s="160">
        <f t="shared" si="192"/>
        <v>243555.15170359518</v>
      </c>
      <c r="AL278" s="161">
        <f t="shared" si="193"/>
        <v>4.1508874248705294E-2</v>
      </c>
      <c r="AN278" s="110">
        <f t="shared" si="194"/>
        <v>1425.9862626944869</v>
      </c>
      <c r="AO278" s="110">
        <f t="shared" si="195"/>
        <v>1506.8146511784664</v>
      </c>
      <c r="AP278" s="160">
        <f t="shared" si="196"/>
        <v>80.828388483979552</v>
      </c>
      <c r="AQ278" s="161">
        <f t="shared" si="197"/>
        <v>5.6682445405364178E-2</v>
      </c>
      <c r="AR278" s="298"/>
      <c r="AS278" s="110">
        <v>497.4823417792594</v>
      </c>
      <c r="AT278" s="110">
        <f t="shared" si="198"/>
        <v>525.55451973245169</v>
      </c>
      <c r="AU278" s="110">
        <f t="shared" si="199"/>
        <v>28.072177953192295</v>
      </c>
      <c r="AV278" s="185">
        <f t="shared" si="200"/>
        <v>5.6428491215972355E-2</v>
      </c>
      <c r="AW278" s="298"/>
      <c r="AX278" s="110">
        <v>162.29339324952838</v>
      </c>
      <c r="AY278" s="110">
        <f t="shared" si="201"/>
        <v>173.30328976721353</v>
      </c>
      <c r="AZ278" s="160">
        <f t="shared" si="202"/>
        <v>11.009896517685149</v>
      </c>
      <c r="BA278" s="161">
        <f t="shared" si="203"/>
        <v>6.7839462206309764E-2</v>
      </c>
      <c r="BB278" s="298"/>
      <c r="BC278" s="110">
        <f t="shared" si="204"/>
        <v>2085.7619977232748</v>
      </c>
      <c r="BD278" s="110">
        <f t="shared" si="205"/>
        <v>2205.6724606781318</v>
      </c>
      <c r="BE278" s="160">
        <f t="shared" si="206"/>
        <v>119.91046295485694</v>
      </c>
      <c r="BF278" s="161">
        <f t="shared" si="207"/>
        <v>5.7490002735569007E-2</v>
      </c>
      <c r="BG278" s="299"/>
      <c r="BH278" s="110">
        <v>269.73544761140107</v>
      </c>
      <c r="BI278" s="110">
        <v>269.73544761140107</v>
      </c>
      <c r="BJ278" s="160">
        <f t="shared" si="208"/>
        <v>0</v>
      </c>
      <c r="BK278" s="161">
        <f t="shared" si="209"/>
        <v>0</v>
      </c>
      <c r="BL278" s="161"/>
      <c r="BM278" s="110">
        <f t="shared" si="210"/>
        <v>2355.4974453346758</v>
      </c>
      <c r="BN278" s="110">
        <f t="shared" si="211"/>
        <v>2478.1424525678317</v>
      </c>
      <c r="BO278" s="273">
        <f t="shared" si="212"/>
        <v>122.64500723315587</v>
      </c>
      <c r="BP278" s="161">
        <f t="shared" si="213"/>
        <v>5.2067561132816305E-2</v>
      </c>
    </row>
    <row r="279" spans="1:68">
      <c r="A279" s="84">
        <v>890</v>
      </c>
      <c r="B279" s="94">
        <v>19</v>
      </c>
      <c r="C279" s="94">
        <v>19</v>
      </c>
      <c r="D279" s="85" t="s">
        <v>293</v>
      </c>
      <c r="E279" s="87">
        <v>1139</v>
      </c>
      <c r="F279" s="110">
        <v>1137</v>
      </c>
      <c r="G279" s="160">
        <f t="shared" si="178"/>
        <v>-2</v>
      </c>
      <c r="H279" s="161">
        <f t="shared" si="179"/>
        <v>-1.7559262510974539E-3</v>
      </c>
      <c r="I279" s="161"/>
      <c r="J279" s="110">
        <v>2231003.9422599827</v>
      </c>
      <c r="K279" s="110">
        <v>2206976.124643242</v>
      </c>
      <c r="L279" s="160">
        <f t="shared" si="180"/>
        <v>-24027.817616740707</v>
      </c>
      <c r="M279" s="161">
        <f t="shared" si="181"/>
        <v>-1.0769957489362743E-2</v>
      </c>
      <c r="N279" s="161"/>
      <c r="O279" s="110">
        <v>403703.09425761091</v>
      </c>
      <c r="P279" s="296">
        <v>406090.66618384165</v>
      </c>
      <c r="Q279" s="160">
        <f t="shared" si="182"/>
        <v>2387.5719262307393</v>
      </c>
      <c r="R279" s="161">
        <f t="shared" si="183"/>
        <v>5.9141779198431969E-3</v>
      </c>
      <c r="S279" s="161"/>
      <c r="T279" s="110">
        <v>173186.2200255646</v>
      </c>
      <c r="U279" s="110">
        <v>183565.89791733885</v>
      </c>
      <c r="V279" s="160">
        <f t="shared" si="184"/>
        <v>10379.677891774249</v>
      </c>
      <c r="W279" s="161">
        <f t="shared" si="185"/>
        <v>5.993362457037326E-2</v>
      </c>
      <c r="X279" s="162"/>
      <c r="Y279" s="86">
        <v>2807893.2565431581</v>
      </c>
      <c r="Z279" s="86">
        <v>2796632.688744422</v>
      </c>
      <c r="AA279" s="160">
        <f t="shared" si="186"/>
        <v>-11260.56779873604</v>
      </c>
      <c r="AB279" s="161">
        <f t="shared" si="187"/>
        <v>-4.0103261662443332E-3</v>
      </c>
      <c r="AC279" s="161"/>
      <c r="AD279" s="209">
        <v>330350</v>
      </c>
      <c r="AE279" s="209">
        <v>330350</v>
      </c>
      <c r="AF279" s="297">
        <f t="shared" si="188"/>
        <v>0</v>
      </c>
      <c r="AG279" s="208">
        <f t="shared" si="189"/>
        <v>0</v>
      </c>
      <c r="AH279" s="161"/>
      <c r="AI279" s="296">
        <f t="shared" si="190"/>
        <v>3138243.2565431581</v>
      </c>
      <c r="AJ279" s="296">
        <f t="shared" si="191"/>
        <v>3126982.688744422</v>
      </c>
      <c r="AK279" s="160">
        <f t="shared" si="192"/>
        <v>-11260.56779873604</v>
      </c>
      <c r="AL279" s="161">
        <f t="shared" si="193"/>
        <v>-3.5881755741075964E-3</v>
      </c>
      <c r="AN279" s="110">
        <f t="shared" si="194"/>
        <v>1958.739194258106</v>
      </c>
      <c r="AO279" s="110">
        <f t="shared" si="195"/>
        <v>1941.0520005657361</v>
      </c>
      <c r="AP279" s="160">
        <f t="shared" si="196"/>
        <v>-17.687193692369874</v>
      </c>
      <c r="AQ279" s="161">
        <f t="shared" si="197"/>
        <v>-9.0298870539878562E-3</v>
      </c>
      <c r="AR279" s="298"/>
      <c r="AS279" s="110">
        <v>354.43643042810442</v>
      </c>
      <c r="AT279" s="110">
        <f t="shared" si="198"/>
        <v>357.15977676679125</v>
      </c>
      <c r="AU279" s="110">
        <f t="shared" si="199"/>
        <v>2.723346338686838</v>
      </c>
      <c r="AV279" s="185">
        <f t="shared" si="200"/>
        <v>7.683595998857839E-3</v>
      </c>
      <c r="AW279" s="298"/>
      <c r="AX279" s="110">
        <v>152.05111503561423</v>
      </c>
      <c r="AY279" s="110">
        <f t="shared" si="201"/>
        <v>161.44757952272548</v>
      </c>
      <c r="AZ279" s="160">
        <f t="shared" si="202"/>
        <v>9.3964644871112455</v>
      </c>
      <c r="BA279" s="161">
        <f t="shared" si="203"/>
        <v>6.1798063663724895E-2</v>
      </c>
      <c r="BB279" s="298"/>
      <c r="BC279" s="110">
        <f t="shared" si="204"/>
        <v>2465.2267397218243</v>
      </c>
      <c r="BD279" s="110">
        <f t="shared" si="205"/>
        <v>2459.6593568552526</v>
      </c>
      <c r="BE279" s="160">
        <f t="shared" si="206"/>
        <v>-5.5673828665717338</v>
      </c>
      <c r="BF279" s="161">
        <f t="shared" si="207"/>
        <v>-2.2583654383044522E-3</v>
      </c>
      <c r="BG279" s="299"/>
      <c r="BH279" s="110">
        <v>290.03511852502197</v>
      </c>
      <c r="BI279" s="110">
        <v>290.03511852502197</v>
      </c>
      <c r="BJ279" s="160">
        <f t="shared" si="208"/>
        <v>0</v>
      </c>
      <c r="BK279" s="161">
        <f t="shared" si="209"/>
        <v>0</v>
      </c>
      <c r="BL279" s="161"/>
      <c r="BM279" s="110">
        <f t="shared" si="210"/>
        <v>2755.2618582468463</v>
      </c>
      <c r="BN279" s="110">
        <f t="shared" si="211"/>
        <v>2750.2046514902568</v>
      </c>
      <c r="BO279" s="273">
        <f t="shared" si="212"/>
        <v>-5.057206756589494</v>
      </c>
      <c r="BP279" s="161">
        <f t="shared" si="213"/>
        <v>-1.8354722769643968E-3</v>
      </c>
    </row>
    <row r="280" spans="1:68">
      <c r="A280" s="84">
        <v>892</v>
      </c>
      <c r="B280" s="94">
        <v>13</v>
      </c>
      <c r="C280" s="94">
        <v>13</v>
      </c>
      <c r="D280" s="85" t="s">
        <v>294</v>
      </c>
      <c r="E280" s="87">
        <v>3615</v>
      </c>
      <c r="F280" s="110">
        <v>3657</v>
      </c>
      <c r="G280" s="160">
        <f t="shared" si="178"/>
        <v>42</v>
      </c>
      <c r="H280" s="161">
        <f t="shared" si="179"/>
        <v>1.1618257261410789E-2</v>
      </c>
      <c r="I280" s="161"/>
      <c r="J280" s="110">
        <v>4991713.7706643371</v>
      </c>
      <c r="K280" s="110">
        <v>5040338.9872975294</v>
      </c>
      <c r="L280" s="160">
        <f t="shared" si="180"/>
        <v>48625.216633192264</v>
      </c>
      <c r="M280" s="161">
        <f t="shared" si="181"/>
        <v>9.7411868683169364E-3</v>
      </c>
      <c r="N280" s="161"/>
      <c r="O280" s="110">
        <v>2176499.5936160646</v>
      </c>
      <c r="P280" s="296">
        <v>2328083.0790089257</v>
      </c>
      <c r="Q280" s="160">
        <f t="shared" si="182"/>
        <v>151583.48539286107</v>
      </c>
      <c r="R280" s="161">
        <f t="shared" si="183"/>
        <v>6.9645538109666408E-2</v>
      </c>
      <c r="S280" s="161"/>
      <c r="T280" s="110">
        <v>318429.04034874775</v>
      </c>
      <c r="U280" s="110">
        <v>343348.03073169128</v>
      </c>
      <c r="V280" s="160">
        <f t="shared" si="184"/>
        <v>24918.990382943535</v>
      </c>
      <c r="W280" s="161">
        <f t="shared" si="185"/>
        <v>7.8256023243520517E-2</v>
      </c>
      <c r="X280" s="162"/>
      <c r="Y280" s="86">
        <v>7486642.4046291485</v>
      </c>
      <c r="Z280" s="86">
        <v>7711770.0970381461</v>
      </c>
      <c r="AA280" s="160">
        <f t="shared" si="186"/>
        <v>225127.69240899757</v>
      </c>
      <c r="AB280" s="161">
        <f t="shared" si="187"/>
        <v>3.0070581742998221E-2</v>
      </c>
      <c r="AC280" s="161"/>
      <c r="AD280" s="209">
        <v>-511588</v>
      </c>
      <c r="AE280" s="209">
        <v>-511588</v>
      </c>
      <c r="AF280" s="297">
        <f t="shared" si="188"/>
        <v>0</v>
      </c>
      <c r="AG280" s="208">
        <f t="shared" si="189"/>
        <v>0</v>
      </c>
      <c r="AH280" s="161"/>
      <c r="AI280" s="296">
        <f t="shared" si="190"/>
        <v>6975054.4046291485</v>
      </c>
      <c r="AJ280" s="296">
        <f t="shared" si="191"/>
        <v>7200182.0970381461</v>
      </c>
      <c r="AK280" s="160">
        <f t="shared" si="192"/>
        <v>225127.69240899757</v>
      </c>
      <c r="AL280" s="161">
        <f t="shared" si="193"/>
        <v>3.2276119919521576E-2</v>
      </c>
      <c r="AN280" s="110">
        <f t="shared" si="194"/>
        <v>1380.8336848310753</v>
      </c>
      <c r="AO280" s="110">
        <f t="shared" si="195"/>
        <v>1378.2715305708311</v>
      </c>
      <c r="AP280" s="160">
        <f t="shared" si="196"/>
        <v>-2.5621542602441423</v>
      </c>
      <c r="AQ280" s="161">
        <f t="shared" si="197"/>
        <v>-1.8555125706957128E-3</v>
      </c>
      <c r="AR280" s="298"/>
      <c r="AS280" s="110">
        <v>602.07457638065409</v>
      </c>
      <c r="AT280" s="110">
        <f t="shared" si="198"/>
        <v>636.61008449792882</v>
      </c>
      <c r="AU280" s="110">
        <f t="shared" si="199"/>
        <v>34.53550811727473</v>
      </c>
      <c r="AV280" s="185">
        <f t="shared" si="200"/>
        <v>5.7360847762221549E-2</v>
      </c>
      <c r="AW280" s="298"/>
      <c r="AX280" s="110">
        <v>88.085488339902554</v>
      </c>
      <c r="AY280" s="110">
        <f t="shared" si="201"/>
        <v>93.887894649081559</v>
      </c>
      <c r="AZ280" s="160">
        <f t="shared" si="202"/>
        <v>5.8024063091790055</v>
      </c>
      <c r="BA280" s="161">
        <f t="shared" si="203"/>
        <v>6.587244299297966E-2</v>
      </c>
      <c r="BB280" s="298"/>
      <c r="BC280" s="110">
        <f t="shared" si="204"/>
        <v>2070.9937495516315</v>
      </c>
      <c r="BD280" s="110">
        <f t="shared" si="205"/>
        <v>2108.7695097178416</v>
      </c>
      <c r="BE280" s="160">
        <f t="shared" si="206"/>
        <v>37.775760166210148</v>
      </c>
      <c r="BF280" s="161">
        <f t="shared" si="207"/>
        <v>1.8240402789428296E-2</v>
      </c>
      <c r="BG280" s="299"/>
      <c r="BH280" s="110">
        <v>-141.51811894882434</v>
      </c>
      <c r="BI280" s="110">
        <v>-141.51811894882434</v>
      </c>
      <c r="BJ280" s="160">
        <f t="shared" si="208"/>
        <v>0</v>
      </c>
      <c r="BK280" s="161">
        <f t="shared" si="209"/>
        <v>0</v>
      </c>
      <c r="BL280" s="161"/>
      <c r="BM280" s="110">
        <f t="shared" si="210"/>
        <v>1929.4756306028073</v>
      </c>
      <c r="BN280" s="110">
        <f t="shared" si="211"/>
        <v>1968.8767014050168</v>
      </c>
      <c r="BO280" s="273">
        <f t="shared" si="212"/>
        <v>39.40107080220946</v>
      </c>
      <c r="BP280" s="161">
        <f t="shared" si="213"/>
        <v>2.0420610748993893E-2</v>
      </c>
    </row>
    <row r="281" spans="1:68">
      <c r="A281" s="84">
        <v>893</v>
      </c>
      <c r="B281" s="94">
        <v>15</v>
      </c>
      <c r="C281" s="94">
        <v>15</v>
      </c>
      <c r="D281" s="85" t="s">
        <v>295</v>
      </c>
      <c r="E281" s="87">
        <v>7500</v>
      </c>
      <c r="F281" s="110">
        <v>7439</v>
      </c>
      <c r="G281" s="160">
        <f t="shared" si="178"/>
        <v>-61</v>
      </c>
      <c r="H281" s="161">
        <f t="shared" si="179"/>
        <v>-8.1333333333333327E-3</v>
      </c>
      <c r="I281" s="161"/>
      <c r="J281" s="110">
        <v>6622223.3212284092</v>
      </c>
      <c r="K281" s="110">
        <v>6484668.4470755281</v>
      </c>
      <c r="L281" s="160">
        <f t="shared" si="180"/>
        <v>-137554.87415288109</v>
      </c>
      <c r="M281" s="161">
        <f t="shared" si="181"/>
        <v>-2.0771705736943487E-2</v>
      </c>
      <c r="N281" s="161"/>
      <c r="O281" s="110">
        <v>2376290.3142971764</v>
      </c>
      <c r="P281" s="296">
        <v>2375948.4613332744</v>
      </c>
      <c r="Q281" s="160">
        <f t="shared" si="182"/>
        <v>-341.85296390205622</v>
      </c>
      <c r="R281" s="161">
        <f t="shared" si="183"/>
        <v>-1.4385993236822343E-4</v>
      </c>
      <c r="S281" s="161"/>
      <c r="T281" s="110">
        <v>1047768.4374289869</v>
      </c>
      <c r="U281" s="110">
        <v>1117308.1038191065</v>
      </c>
      <c r="V281" s="160">
        <f t="shared" si="184"/>
        <v>69539.666390119586</v>
      </c>
      <c r="W281" s="161">
        <f t="shared" si="185"/>
        <v>6.636930824214933E-2</v>
      </c>
      <c r="X281" s="162"/>
      <c r="Y281" s="86">
        <v>10046282.072954573</v>
      </c>
      <c r="Z281" s="86">
        <v>9977925.0122279078</v>
      </c>
      <c r="AA281" s="160">
        <f t="shared" si="186"/>
        <v>-68357.06072666496</v>
      </c>
      <c r="AB281" s="161">
        <f t="shared" si="187"/>
        <v>-6.8042147562915696E-3</v>
      </c>
      <c r="AC281" s="161"/>
      <c r="AD281" s="209">
        <v>144590</v>
      </c>
      <c r="AE281" s="209">
        <v>144590</v>
      </c>
      <c r="AF281" s="297">
        <f t="shared" si="188"/>
        <v>0</v>
      </c>
      <c r="AG281" s="208">
        <f t="shared" si="189"/>
        <v>0</v>
      </c>
      <c r="AH281" s="161"/>
      <c r="AI281" s="296">
        <f t="shared" si="190"/>
        <v>10190872.072954573</v>
      </c>
      <c r="AJ281" s="296">
        <f t="shared" si="191"/>
        <v>10122515.012227908</v>
      </c>
      <c r="AK281" s="160">
        <f t="shared" si="192"/>
        <v>-68357.06072666496</v>
      </c>
      <c r="AL281" s="161">
        <f t="shared" si="193"/>
        <v>-6.7076752840492327E-3</v>
      </c>
      <c r="AN281" s="110">
        <f t="shared" si="194"/>
        <v>882.9631094971212</v>
      </c>
      <c r="AO281" s="110">
        <f t="shared" si="195"/>
        <v>871.71238702453661</v>
      </c>
      <c r="AP281" s="160">
        <f t="shared" si="196"/>
        <v>-11.250722472584584</v>
      </c>
      <c r="AQ281" s="161">
        <f t="shared" si="197"/>
        <v>-1.2742007397106625E-2</v>
      </c>
      <c r="AR281" s="298"/>
      <c r="AS281" s="110">
        <v>316.83870857295688</v>
      </c>
      <c r="AT281" s="110">
        <f t="shared" si="198"/>
        <v>319.39084034591673</v>
      </c>
      <c r="AU281" s="110">
        <f t="shared" si="199"/>
        <v>2.5521317729598536</v>
      </c>
      <c r="AV281" s="185">
        <f t="shared" si="200"/>
        <v>8.0549872976527007E-3</v>
      </c>
      <c r="AW281" s="298"/>
      <c r="AX281" s="110">
        <v>139.70245832386493</v>
      </c>
      <c r="AY281" s="110">
        <f t="shared" si="201"/>
        <v>150.19600804128331</v>
      </c>
      <c r="AZ281" s="160">
        <f t="shared" si="202"/>
        <v>10.493549717418375</v>
      </c>
      <c r="BA281" s="161">
        <f t="shared" si="203"/>
        <v>7.5113565239429969E-2</v>
      </c>
      <c r="BB281" s="298"/>
      <c r="BC281" s="110">
        <f t="shared" si="204"/>
        <v>1339.504276393943</v>
      </c>
      <c r="BD281" s="110">
        <f t="shared" si="205"/>
        <v>1341.2992354117364</v>
      </c>
      <c r="BE281" s="160">
        <f t="shared" si="206"/>
        <v>1.7949590177934169</v>
      </c>
      <c r="BF281" s="161">
        <f t="shared" si="207"/>
        <v>1.3400173851072696E-3</v>
      </c>
      <c r="BG281" s="299"/>
      <c r="BH281" s="110">
        <v>19.278666666666666</v>
      </c>
      <c r="BI281" s="110">
        <v>19.278666666666666</v>
      </c>
      <c r="BJ281" s="160">
        <f t="shared" si="208"/>
        <v>0</v>
      </c>
      <c r="BK281" s="161">
        <f t="shared" si="209"/>
        <v>0</v>
      </c>
      <c r="BL281" s="161"/>
      <c r="BM281" s="110">
        <f t="shared" si="210"/>
        <v>1358.7829430606098</v>
      </c>
      <c r="BN281" s="110">
        <f t="shared" si="211"/>
        <v>1360.7359876633832</v>
      </c>
      <c r="BO281" s="273">
        <f t="shared" si="212"/>
        <v>1.9530446027733888</v>
      </c>
      <c r="BP281" s="161">
        <f t="shared" si="213"/>
        <v>1.4373484836174245E-3</v>
      </c>
    </row>
    <row r="282" spans="1:68">
      <c r="A282" s="84">
        <v>895</v>
      </c>
      <c r="B282" s="94">
        <v>2</v>
      </c>
      <c r="C282" s="94">
        <v>2</v>
      </c>
      <c r="D282" s="85" t="s">
        <v>296</v>
      </c>
      <c r="E282" s="87">
        <v>14938</v>
      </c>
      <c r="F282" s="110">
        <v>14814</v>
      </c>
      <c r="G282" s="160">
        <f t="shared" si="178"/>
        <v>-124</v>
      </c>
      <c r="H282" s="161">
        <f t="shared" si="179"/>
        <v>-8.3009773731423219E-3</v>
      </c>
      <c r="I282" s="161"/>
      <c r="J282" s="110">
        <v>5458513.1817079559</v>
      </c>
      <c r="K282" s="110">
        <v>5176610.5245129494</v>
      </c>
      <c r="L282" s="160">
        <f t="shared" si="180"/>
        <v>-281902.6571950065</v>
      </c>
      <c r="M282" s="161">
        <f t="shared" si="181"/>
        <v>-5.1644586687028905E-2</v>
      </c>
      <c r="N282" s="161"/>
      <c r="O282" s="110">
        <v>1041970.5151076629</v>
      </c>
      <c r="P282" s="296">
        <v>-4593.4138591036608</v>
      </c>
      <c r="Q282" s="160">
        <f t="shared" si="182"/>
        <v>-1046563.9289667666</v>
      </c>
      <c r="R282" s="161">
        <f t="shared" si="183"/>
        <v>-1.0044083914011992</v>
      </c>
      <c r="S282" s="161"/>
      <c r="T282" s="110">
        <v>1421656.0260170931</v>
      </c>
      <c r="U282" s="110">
        <v>1530282.4858150226</v>
      </c>
      <c r="V282" s="160">
        <f t="shared" si="184"/>
        <v>108626.45979792951</v>
      </c>
      <c r="W282" s="161">
        <f t="shared" si="185"/>
        <v>7.640839824120961E-2</v>
      </c>
      <c r="X282" s="162"/>
      <c r="Y282" s="86">
        <v>7922139.7228327114</v>
      </c>
      <c r="Z282" s="86">
        <v>6702299.5964688677</v>
      </c>
      <c r="AA282" s="160">
        <f t="shared" si="186"/>
        <v>-1219840.1263638437</v>
      </c>
      <c r="AB282" s="161">
        <f t="shared" si="187"/>
        <v>-0.15397861803018878</v>
      </c>
      <c r="AC282" s="161"/>
      <c r="AD282" s="209">
        <v>-1419682</v>
      </c>
      <c r="AE282" s="209">
        <v>-1419682</v>
      </c>
      <c r="AF282" s="297">
        <f t="shared" si="188"/>
        <v>0</v>
      </c>
      <c r="AG282" s="208">
        <f t="shared" si="189"/>
        <v>0</v>
      </c>
      <c r="AH282" s="161"/>
      <c r="AI282" s="296">
        <f t="shared" si="190"/>
        <v>6502457.7228327114</v>
      </c>
      <c r="AJ282" s="296">
        <f t="shared" si="191"/>
        <v>5282617.5964688677</v>
      </c>
      <c r="AK282" s="160">
        <f t="shared" si="192"/>
        <v>-1219840.1263638437</v>
      </c>
      <c r="AL282" s="161">
        <f t="shared" si="193"/>
        <v>-0.18759677930400079</v>
      </c>
      <c r="AN282" s="110">
        <f t="shared" si="194"/>
        <v>365.41124526094228</v>
      </c>
      <c r="AO282" s="110">
        <f t="shared" si="195"/>
        <v>349.44042962825364</v>
      </c>
      <c r="AP282" s="160">
        <f t="shared" si="196"/>
        <v>-15.970815632688641</v>
      </c>
      <c r="AQ282" s="161">
        <f t="shared" si="197"/>
        <v>-4.3706415278171831E-2</v>
      </c>
      <c r="AR282" s="298"/>
      <c r="AS282" s="110">
        <v>69.753013462823859</v>
      </c>
      <c r="AT282" s="110">
        <f t="shared" si="198"/>
        <v>-0.3100724894764183</v>
      </c>
      <c r="AU282" s="110">
        <f t="shared" si="199"/>
        <v>-70.06308595230027</v>
      </c>
      <c r="AV282" s="185">
        <f t="shared" si="200"/>
        <v>-1.0044452916667417</v>
      </c>
      <c r="AW282" s="298"/>
      <c r="AX282" s="110">
        <v>95.170439551284858</v>
      </c>
      <c r="AY282" s="110">
        <f t="shared" si="201"/>
        <v>103.29974927872435</v>
      </c>
      <c r="AZ282" s="160">
        <f t="shared" si="202"/>
        <v>8.129309727439491</v>
      </c>
      <c r="BA282" s="161">
        <f t="shared" si="203"/>
        <v>8.5418432086349874E-2</v>
      </c>
      <c r="BB282" s="298"/>
      <c r="BC282" s="110">
        <f t="shared" si="204"/>
        <v>530.33469827505098</v>
      </c>
      <c r="BD282" s="110">
        <f t="shared" si="205"/>
        <v>452.43010641750152</v>
      </c>
      <c r="BE282" s="160">
        <f t="shared" si="206"/>
        <v>-77.904591857549462</v>
      </c>
      <c r="BF282" s="161">
        <f t="shared" si="207"/>
        <v>-0.1468970295757365</v>
      </c>
      <c r="BG282" s="299"/>
      <c r="BH282" s="110">
        <v>-95.038291605301922</v>
      </c>
      <c r="BI282" s="110">
        <v>-95.038291605301922</v>
      </c>
      <c r="BJ282" s="160">
        <f t="shared" si="208"/>
        <v>0</v>
      </c>
      <c r="BK282" s="161">
        <f t="shared" si="209"/>
        <v>0</v>
      </c>
      <c r="BL282" s="161"/>
      <c r="BM282" s="110">
        <f t="shared" si="210"/>
        <v>435.29640666974905</v>
      </c>
      <c r="BN282" s="110">
        <f t="shared" si="211"/>
        <v>356.59630055817928</v>
      </c>
      <c r="BO282" s="273">
        <f t="shared" si="212"/>
        <v>-78.700106111569767</v>
      </c>
      <c r="BP282" s="161">
        <f t="shared" si="213"/>
        <v>-0.18079659033638201</v>
      </c>
    </row>
    <row r="283" spans="1:68">
      <c r="A283" s="84">
        <v>905</v>
      </c>
      <c r="B283" s="94">
        <v>15</v>
      </c>
      <c r="C283" s="94">
        <v>15</v>
      </c>
      <c r="D283" s="85" t="s">
        <v>297</v>
      </c>
      <c r="E283" s="87">
        <v>68956</v>
      </c>
      <c r="F283" s="110">
        <v>70361</v>
      </c>
      <c r="G283" s="160">
        <f t="shared" si="178"/>
        <v>1405</v>
      </c>
      <c r="H283" s="161">
        <f t="shared" si="179"/>
        <v>2.0375311793027439E-2</v>
      </c>
      <c r="I283" s="161"/>
      <c r="J283" s="110">
        <v>9791430.4964334555</v>
      </c>
      <c r="K283" s="110">
        <v>14061324.985973276</v>
      </c>
      <c r="L283" s="160">
        <f t="shared" si="180"/>
        <v>4269894.4895398207</v>
      </c>
      <c r="M283" s="161">
        <f t="shared" si="181"/>
        <v>0.43608484900088262</v>
      </c>
      <c r="N283" s="161"/>
      <c r="O283" s="110">
        <v>4906964.8567551179</v>
      </c>
      <c r="P283" s="296">
        <v>5181503.2433384322</v>
      </c>
      <c r="Q283" s="160">
        <f t="shared" si="182"/>
        <v>274538.38658331428</v>
      </c>
      <c r="R283" s="161">
        <f t="shared" si="183"/>
        <v>5.5948716691005866E-2</v>
      </c>
      <c r="S283" s="161"/>
      <c r="T283" s="110">
        <v>7359141.1058398411</v>
      </c>
      <c r="U283" s="110">
        <v>7846715.5766065018</v>
      </c>
      <c r="V283" s="160">
        <f t="shared" si="184"/>
        <v>487574.47076666076</v>
      </c>
      <c r="W283" s="161">
        <f t="shared" si="185"/>
        <v>6.625426306607253E-2</v>
      </c>
      <c r="X283" s="162"/>
      <c r="Y283" s="86">
        <v>22057536.459028415</v>
      </c>
      <c r="Z283" s="86">
        <v>27089543.805918209</v>
      </c>
      <c r="AA283" s="160">
        <f t="shared" si="186"/>
        <v>5032007.3468897939</v>
      </c>
      <c r="AB283" s="161">
        <f t="shared" si="187"/>
        <v>0.22813097719397094</v>
      </c>
      <c r="AC283" s="161"/>
      <c r="AD283" s="209">
        <v>34320740</v>
      </c>
      <c r="AE283" s="209">
        <v>34320740</v>
      </c>
      <c r="AF283" s="297">
        <f t="shared" si="188"/>
        <v>0</v>
      </c>
      <c r="AG283" s="208">
        <f t="shared" si="189"/>
        <v>0</v>
      </c>
      <c r="AH283" s="161"/>
      <c r="AI283" s="296">
        <f t="shared" si="190"/>
        <v>56378276.459028415</v>
      </c>
      <c r="AJ283" s="296">
        <f t="shared" si="191"/>
        <v>61410283.805918209</v>
      </c>
      <c r="AK283" s="160">
        <f t="shared" si="192"/>
        <v>5032007.3468897939</v>
      </c>
      <c r="AL283" s="161">
        <f t="shared" si="193"/>
        <v>8.9254366449933717E-2</v>
      </c>
      <c r="AN283" s="110">
        <f t="shared" si="194"/>
        <v>141.99533755486769</v>
      </c>
      <c r="AO283" s="110">
        <f t="shared" si="195"/>
        <v>199.84543974607064</v>
      </c>
      <c r="AP283" s="160">
        <f t="shared" si="196"/>
        <v>57.85010219120295</v>
      </c>
      <c r="AQ283" s="161">
        <f t="shared" si="197"/>
        <v>0.40740846275216175</v>
      </c>
      <c r="AR283" s="298"/>
      <c r="AS283" s="110">
        <v>71.160810614814054</v>
      </c>
      <c r="AT283" s="110">
        <f t="shared" si="198"/>
        <v>73.641694167769529</v>
      </c>
      <c r="AU283" s="110">
        <f t="shared" si="199"/>
        <v>2.4808835529554756</v>
      </c>
      <c r="AV283" s="185">
        <f t="shared" si="200"/>
        <v>3.4863059196785097E-2</v>
      </c>
      <c r="AW283" s="298"/>
      <c r="AX283" s="110">
        <v>106.72227370844946</v>
      </c>
      <c r="AY283" s="110">
        <f t="shared" si="201"/>
        <v>111.52080806990381</v>
      </c>
      <c r="AZ283" s="160">
        <f t="shared" si="202"/>
        <v>4.7985343614543439</v>
      </c>
      <c r="BA283" s="161">
        <f t="shared" si="203"/>
        <v>4.4962819800515849E-2</v>
      </c>
      <c r="BB283" s="298"/>
      <c r="BC283" s="110">
        <f t="shared" si="204"/>
        <v>319.87842187813118</v>
      </c>
      <c r="BD283" s="110">
        <f t="shared" si="205"/>
        <v>385.00794198374399</v>
      </c>
      <c r="BE283" s="160">
        <f t="shared" si="206"/>
        <v>65.129520105612812</v>
      </c>
      <c r="BF283" s="161">
        <f t="shared" si="207"/>
        <v>0.20360710711029509</v>
      </c>
      <c r="BG283" s="299"/>
      <c r="BH283" s="110">
        <v>497.71941527930852</v>
      </c>
      <c r="BI283" s="110">
        <v>497.71941527930852</v>
      </c>
      <c r="BJ283" s="160">
        <f t="shared" si="208"/>
        <v>0</v>
      </c>
      <c r="BK283" s="161">
        <f t="shared" si="209"/>
        <v>0</v>
      </c>
      <c r="BL283" s="161"/>
      <c r="BM283" s="110">
        <f t="shared" si="210"/>
        <v>817.5978371574397</v>
      </c>
      <c r="BN283" s="110">
        <f t="shared" si="211"/>
        <v>872.78867278631924</v>
      </c>
      <c r="BO283" s="273">
        <f t="shared" si="212"/>
        <v>55.19083562887954</v>
      </c>
      <c r="BP283" s="161">
        <f t="shared" si="213"/>
        <v>6.7503646806066325E-2</v>
      </c>
    </row>
    <row r="284" spans="1:68">
      <c r="A284" s="84">
        <v>908</v>
      </c>
      <c r="B284" s="94">
        <v>6</v>
      </c>
      <c r="C284" s="94">
        <v>6</v>
      </c>
      <c r="D284" s="85" t="s">
        <v>298</v>
      </c>
      <c r="E284" s="87">
        <v>20694</v>
      </c>
      <c r="F284" s="110">
        <v>20847</v>
      </c>
      <c r="G284" s="160">
        <f t="shared" si="178"/>
        <v>153</v>
      </c>
      <c r="H284" s="161">
        <f t="shared" si="179"/>
        <v>7.3934473760510289E-3</v>
      </c>
      <c r="I284" s="161"/>
      <c r="J284" s="110">
        <v>3840777.3242671145</v>
      </c>
      <c r="K284" s="110">
        <v>4262459.2731543388</v>
      </c>
      <c r="L284" s="160">
        <f t="shared" si="180"/>
        <v>421681.94888722431</v>
      </c>
      <c r="M284" s="161">
        <f t="shared" si="181"/>
        <v>0.10979078277277853</v>
      </c>
      <c r="N284" s="161"/>
      <c r="O284" s="110">
        <v>4110765.433654401</v>
      </c>
      <c r="P284" s="296">
        <v>4481051.4053371139</v>
      </c>
      <c r="Q284" s="160">
        <f t="shared" si="182"/>
        <v>370285.9716827129</v>
      </c>
      <c r="R284" s="161">
        <f t="shared" si="183"/>
        <v>9.0077134698861888E-2</v>
      </c>
      <c r="S284" s="161"/>
      <c r="T284" s="110">
        <v>1266218.0000574221</v>
      </c>
      <c r="U284" s="110">
        <v>1377826.1569451143</v>
      </c>
      <c r="V284" s="160">
        <f t="shared" si="184"/>
        <v>111608.15688769217</v>
      </c>
      <c r="W284" s="161">
        <f t="shared" si="185"/>
        <v>8.8142923953561561E-2</v>
      </c>
      <c r="X284" s="162"/>
      <c r="Y284" s="86">
        <v>9217760.7579789367</v>
      </c>
      <c r="Z284" s="86">
        <v>10121336.835436568</v>
      </c>
      <c r="AA284" s="160">
        <f t="shared" si="186"/>
        <v>903576.07745763101</v>
      </c>
      <c r="AB284" s="161">
        <f t="shared" si="187"/>
        <v>9.8025551018504284E-2</v>
      </c>
      <c r="AC284" s="161"/>
      <c r="AD284" s="209">
        <v>1725898</v>
      </c>
      <c r="AE284" s="209">
        <v>1725898</v>
      </c>
      <c r="AF284" s="297">
        <f t="shared" si="188"/>
        <v>0</v>
      </c>
      <c r="AG284" s="208">
        <f t="shared" si="189"/>
        <v>0</v>
      </c>
      <c r="AH284" s="161"/>
      <c r="AI284" s="296">
        <f t="shared" si="190"/>
        <v>10943658.757978937</v>
      </c>
      <c r="AJ284" s="296">
        <f t="shared" si="191"/>
        <v>11847234.835436568</v>
      </c>
      <c r="AK284" s="160">
        <f t="shared" si="192"/>
        <v>903576.07745763101</v>
      </c>
      <c r="AL284" s="161">
        <f t="shared" si="193"/>
        <v>8.2566178043411736E-2</v>
      </c>
      <c r="AN284" s="110">
        <f t="shared" si="194"/>
        <v>185.59859496796727</v>
      </c>
      <c r="AO284" s="110">
        <f t="shared" si="195"/>
        <v>204.46391678199927</v>
      </c>
      <c r="AP284" s="160">
        <f t="shared" si="196"/>
        <v>18.865321814032001</v>
      </c>
      <c r="AQ284" s="161">
        <f t="shared" si="197"/>
        <v>0.10164582235812719</v>
      </c>
      <c r="AR284" s="298"/>
      <c r="AS284" s="110">
        <v>198.645280451068</v>
      </c>
      <c r="AT284" s="110">
        <f t="shared" si="198"/>
        <v>214.9494606100213</v>
      </c>
      <c r="AU284" s="110">
        <f t="shared" si="199"/>
        <v>16.304180158953301</v>
      </c>
      <c r="AV284" s="185">
        <f t="shared" si="200"/>
        <v>8.2076856404194737E-2</v>
      </c>
      <c r="AW284" s="298"/>
      <c r="AX284" s="110">
        <v>61.18768725511849</v>
      </c>
      <c r="AY284" s="110">
        <f t="shared" si="201"/>
        <v>66.092298985231167</v>
      </c>
      <c r="AZ284" s="160">
        <f t="shared" si="202"/>
        <v>4.904611730112677</v>
      </c>
      <c r="BA284" s="161">
        <f t="shared" si="203"/>
        <v>8.0156841190339237E-2</v>
      </c>
      <c r="BB284" s="298"/>
      <c r="BC284" s="110">
        <f t="shared" si="204"/>
        <v>445.43156267415372</v>
      </c>
      <c r="BD284" s="110">
        <f t="shared" si="205"/>
        <v>485.50567637725175</v>
      </c>
      <c r="BE284" s="160">
        <f t="shared" si="206"/>
        <v>40.074113703098021</v>
      </c>
      <c r="BF284" s="161">
        <f t="shared" si="207"/>
        <v>8.9966937822081122E-2</v>
      </c>
      <c r="BG284" s="299"/>
      <c r="BH284" s="110">
        <v>83.400889146612542</v>
      </c>
      <c r="BI284" s="110">
        <v>83.400889146612542</v>
      </c>
      <c r="BJ284" s="160">
        <f t="shared" si="208"/>
        <v>0</v>
      </c>
      <c r="BK284" s="161">
        <f t="shared" si="209"/>
        <v>0</v>
      </c>
      <c r="BL284" s="161"/>
      <c r="BM284" s="110">
        <f t="shared" si="210"/>
        <v>528.83245182076621</v>
      </c>
      <c r="BN284" s="110">
        <f t="shared" si="211"/>
        <v>568.2944709280265</v>
      </c>
      <c r="BO284" s="273">
        <f t="shared" si="212"/>
        <v>39.462019107260289</v>
      </c>
      <c r="BP284" s="161">
        <f t="shared" si="213"/>
        <v>7.4621024052878848E-2</v>
      </c>
    </row>
    <row r="285" spans="1:68">
      <c r="A285" s="84">
        <v>915</v>
      </c>
      <c r="B285" s="94">
        <v>11</v>
      </c>
      <c r="C285" s="94">
        <v>11</v>
      </c>
      <c r="D285" s="85" t="s">
        <v>299</v>
      </c>
      <c r="E285" s="87">
        <v>19727</v>
      </c>
      <c r="F285" s="110">
        <v>19669</v>
      </c>
      <c r="G285" s="160">
        <f t="shared" si="178"/>
        <v>-58</v>
      </c>
      <c r="H285" s="161">
        <f t="shared" si="179"/>
        <v>-2.9401328128960307E-3</v>
      </c>
      <c r="I285" s="161"/>
      <c r="J285" s="110">
        <v>729637.3899601344</v>
      </c>
      <c r="K285" s="110">
        <v>436442.34574134252</v>
      </c>
      <c r="L285" s="160">
        <f t="shared" si="180"/>
        <v>-293195.04421879188</v>
      </c>
      <c r="M285" s="161">
        <f t="shared" si="181"/>
        <v>-0.40183664961963</v>
      </c>
      <c r="N285" s="161"/>
      <c r="O285" s="110">
        <v>5542942.036967474</v>
      </c>
      <c r="P285" s="296">
        <v>6655587.9808992855</v>
      </c>
      <c r="Q285" s="160">
        <f t="shared" si="182"/>
        <v>1112645.9439318115</v>
      </c>
      <c r="R285" s="161">
        <f t="shared" si="183"/>
        <v>0.20073201857628237</v>
      </c>
      <c r="S285" s="161"/>
      <c r="T285" s="110">
        <v>1753109.4593032941</v>
      </c>
      <c r="U285" s="110">
        <v>1910218.2782958471</v>
      </c>
      <c r="V285" s="160">
        <f t="shared" si="184"/>
        <v>157108.81899255305</v>
      </c>
      <c r="W285" s="161">
        <f t="shared" si="185"/>
        <v>8.9617233059132481E-2</v>
      </c>
      <c r="X285" s="162"/>
      <c r="Y285" s="86">
        <v>8025688.8862309027</v>
      </c>
      <c r="Z285" s="86">
        <v>9002248.6049364749</v>
      </c>
      <c r="AA285" s="160">
        <f t="shared" si="186"/>
        <v>976559.71870557219</v>
      </c>
      <c r="AB285" s="161">
        <f t="shared" si="187"/>
        <v>0.12167923932124823</v>
      </c>
      <c r="AC285" s="161"/>
      <c r="AD285" s="209">
        <v>-1369746</v>
      </c>
      <c r="AE285" s="209">
        <v>-1369746</v>
      </c>
      <c r="AF285" s="297">
        <f t="shared" si="188"/>
        <v>0</v>
      </c>
      <c r="AG285" s="208">
        <f t="shared" si="189"/>
        <v>0</v>
      </c>
      <c r="AH285" s="161"/>
      <c r="AI285" s="296">
        <f t="shared" si="190"/>
        <v>6655942.8862309027</v>
      </c>
      <c r="AJ285" s="296">
        <f t="shared" si="191"/>
        <v>7632502.6049364749</v>
      </c>
      <c r="AK285" s="160">
        <f t="shared" si="192"/>
        <v>976559.71870557219</v>
      </c>
      <c r="AL285" s="161">
        <f t="shared" si="193"/>
        <v>0.14671996671212034</v>
      </c>
      <c r="AN285" s="110">
        <f t="shared" si="194"/>
        <v>36.986738478234621</v>
      </c>
      <c r="AO285" s="110">
        <f t="shared" si="195"/>
        <v>22.189351046893208</v>
      </c>
      <c r="AP285" s="160">
        <f t="shared" si="196"/>
        <v>-14.797387431341413</v>
      </c>
      <c r="AQ285" s="161">
        <f t="shared" si="197"/>
        <v>-0.40007278392630236</v>
      </c>
      <c r="AR285" s="298"/>
      <c r="AS285" s="110">
        <v>280.98251315291094</v>
      </c>
      <c r="AT285" s="110">
        <f t="shared" si="198"/>
        <v>338.37958111237407</v>
      </c>
      <c r="AU285" s="110">
        <f t="shared" si="199"/>
        <v>57.397067959463129</v>
      </c>
      <c r="AV285" s="185">
        <f t="shared" si="200"/>
        <v>0.2042727403759379</v>
      </c>
      <c r="AW285" s="298"/>
      <c r="AX285" s="110">
        <v>88.868528377517819</v>
      </c>
      <c r="AY285" s="110">
        <f t="shared" si="201"/>
        <v>97.118220463462663</v>
      </c>
      <c r="AZ285" s="160">
        <f t="shared" si="202"/>
        <v>8.2496920859448437</v>
      </c>
      <c r="BA285" s="161">
        <f t="shared" si="203"/>
        <v>9.2830299280975512E-2</v>
      </c>
      <c r="BB285" s="298"/>
      <c r="BC285" s="110">
        <f t="shared" si="204"/>
        <v>406.8377800086634</v>
      </c>
      <c r="BD285" s="110">
        <f t="shared" si="205"/>
        <v>457.68715262272991</v>
      </c>
      <c r="BE285" s="160">
        <f t="shared" si="206"/>
        <v>50.84937261406651</v>
      </c>
      <c r="BF285" s="161">
        <f t="shared" si="207"/>
        <v>0.12498685007322501</v>
      </c>
      <c r="BG285" s="299"/>
      <c r="BH285" s="110">
        <v>-69.435088964363558</v>
      </c>
      <c r="BI285" s="110">
        <v>-69.435088964363558</v>
      </c>
      <c r="BJ285" s="160">
        <f t="shared" si="208"/>
        <v>0</v>
      </c>
      <c r="BK285" s="161">
        <f t="shared" si="209"/>
        <v>0</v>
      </c>
      <c r="BL285" s="161"/>
      <c r="BM285" s="110">
        <f t="shared" si="210"/>
        <v>337.40269104429984</v>
      </c>
      <c r="BN285" s="110">
        <f t="shared" si="211"/>
        <v>388.04731328163479</v>
      </c>
      <c r="BO285" s="273">
        <f t="shared" si="212"/>
        <v>50.644622237334943</v>
      </c>
      <c r="BP285" s="161">
        <f t="shared" si="213"/>
        <v>0.1501014176282473</v>
      </c>
    </row>
    <row r="286" spans="1:68">
      <c r="A286" s="84">
        <v>918</v>
      </c>
      <c r="B286" s="94">
        <v>2</v>
      </c>
      <c r="C286" s="94">
        <v>2</v>
      </c>
      <c r="D286" s="85" t="s">
        <v>300</v>
      </c>
      <c r="E286" s="87">
        <v>2245</v>
      </c>
      <c r="F286" s="110">
        <v>2246</v>
      </c>
      <c r="G286" s="160">
        <f t="shared" si="178"/>
        <v>1</v>
      </c>
      <c r="H286" s="161">
        <f t="shared" si="179"/>
        <v>4.4543429844097997E-4</v>
      </c>
      <c r="I286" s="161"/>
      <c r="J286" s="110">
        <v>475907.54006899841</v>
      </c>
      <c r="K286" s="110">
        <v>586191.16860246332</v>
      </c>
      <c r="L286" s="160">
        <f t="shared" si="180"/>
        <v>110283.62853346491</v>
      </c>
      <c r="M286" s="161">
        <f t="shared" si="181"/>
        <v>0.23173330793934402</v>
      </c>
      <c r="N286" s="161"/>
      <c r="O286" s="110">
        <v>1053740.5711184407</v>
      </c>
      <c r="P286" s="296">
        <v>1211891.3349030362</v>
      </c>
      <c r="Q286" s="160">
        <f t="shared" si="182"/>
        <v>158150.76378459553</v>
      </c>
      <c r="R286" s="161">
        <f t="shared" si="183"/>
        <v>0.15008510454972257</v>
      </c>
      <c r="S286" s="161"/>
      <c r="T286" s="110">
        <v>352426.83809862856</v>
      </c>
      <c r="U286" s="110">
        <v>376944.46345040615</v>
      </c>
      <c r="V286" s="160">
        <f t="shared" si="184"/>
        <v>24517.625351777591</v>
      </c>
      <c r="W286" s="161">
        <f t="shared" si="185"/>
        <v>6.9567986036625853E-2</v>
      </c>
      <c r="X286" s="162"/>
      <c r="Y286" s="86">
        <v>1882074.9492860676</v>
      </c>
      <c r="Z286" s="86">
        <v>2175026.9669559058</v>
      </c>
      <c r="AA286" s="160">
        <f t="shared" si="186"/>
        <v>292952.01766983815</v>
      </c>
      <c r="AB286" s="161">
        <f t="shared" si="187"/>
        <v>0.15565374682924524</v>
      </c>
      <c r="AC286" s="161"/>
      <c r="AD286" s="209">
        <v>-529626</v>
      </c>
      <c r="AE286" s="209">
        <v>-529626</v>
      </c>
      <c r="AF286" s="297">
        <f t="shared" si="188"/>
        <v>0</v>
      </c>
      <c r="AG286" s="208">
        <f t="shared" si="189"/>
        <v>0</v>
      </c>
      <c r="AH286" s="161"/>
      <c r="AI286" s="296">
        <f t="shared" si="190"/>
        <v>1352448.9492860676</v>
      </c>
      <c r="AJ286" s="296">
        <f t="shared" si="191"/>
        <v>1645400.9669559058</v>
      </c>
      <c r="AK286" s="160">
        <f t="shared" si="192"/>
        <v>292952.01766983815</v>
      </c>
      <c r="AL286" s="161">
        <f t="shared" si="193"/>
        <v>0.21660855873671389</v>
      </c>
      <c r="AN286" s="110">
        <f t="shared" si="194"/>
        <v>211.98554123340688</v>
      </c>
      <c r="AO286" s="110">
        <f t="shared" si="195"/>
        <v>260.99339652825614</v>
      </c>
      <c r="AP286" s="160">
        <f t="shared" si="196"/>
        <v>49.007855294849264</v>
      </c>
      <c r="AQ286" s="161">
        <f t="shared" si="197"/>
        <v>0.23118489595896127</v>
      </c>
      <c r="AR286" s="298"/>
      <c r="AS286" s="110">
        <v>469.37219203494016</v>
      </c>
      <c r="AT286" s="110">
        <f t="shared" si="198"/>
        <v>539.57762017054154</v>
      </c>
      <c r="AU286" s="110">
        <f t="shared" si="199"/>
        <v>70.20542813560138</v>
      </c>
      <c r="AV286" s="185">
        <f t="shared" si="200"/>
        <v>0.14957304528678869</v>
      </c>
      <c r="AW286" s="298"/>
      <c r="AX286" s="110">
        <v>156.98300138023544</v>
      </c>
      <c r="AY286" s="110">
        <f t="shared" si="201"/>
        <v>167.82923573036783</v>
      </c>
      <c r="AZ286" s="160">
        <f t="shared" si="202"/>
        <v>10.846234350132391</v>
      </c>
      <c r="BA286" s="161">
        <f t="shared" si="203"/>
        <v>6.9091775891462606E-2</v>
      </c>
      <c r="BB286" s="298"/>
      <c r="BC286" s="110">
        <f t="shared" si="204"/>
        <v>838.3407346485825</v>
      </c>
      <c r="BD286" s="110">
        <f t="shared" si="205"/>
        <v>968.40025242916556</v>
      </c>
      <c r="BE286" s="160">
        <f t="shared" si="206"/>
        <v>130.05951778058306</v>
      </c>
      <c r="BF286" s="161">
        <f t="shared" si="207"/>
        <v>0.15513920820643612</v>
      </c>
      <c r="BG286" s="299"/>
      <c r="BH286" s="110">
        <v>-235.91358574610246</v>
      </c>
      <c r="BI286" s="110">
        <v>-235.91358574610246</v>
      </c>
      <c r="BJ286" s="160">
        <f t="shared" si="208"/>
        <v>0</v>
      </c>
      <c r="BK286" s="161">
        <f t="shared" si="209"/>
        <v>0</v>
      </c>
      <c r="BL286" s="161"/>
      <c r="BM286" s="110">
        <f t="shared" si="210"/>
        <v>602.42714890247998</v>
      </c>
      <c r="BN286" s="110">
        <f t="shared" si="211"/>
        <v>732.59170389844428</v>
      </c>
      <c r="BO286" s="273">
        <f t="shared" si="212"/>
        <v>130.16455499596429</v>
      </c>
      <c r="BP286" s="161">
        <f t="shared" si="213"/>
        <v>0.21606688083879025</v>
      </c>
    </row>
    <row r="287" spans="1:68">
      <c r="A287" s="84">
        <v>921</v>
      </c>
      <c r="B287" s="94">
        <v>11</v>
      </c>
      <c r="C287" s="94">
        <v>11</v>
      </c>
      <c r="D287" s="85" t="s">
        <v>301</v>
      </c>
      <c r="E287" s="87">
        <v>1895</v>
      </c>
      <c r="F287" s="110">
        <v>1851</v>
      </c>
      <c r="G287" s="160">
        <f t="shared" si="178"/>
        <v>-44</v>
      </c>
      <c r="H287" s="161">
        <f t="shared" si="179"/>
        <v>-2.3218997361477572E-2</v>
      </c>
      <c r="I287" s="161"/>
      <c r="J287" s="110">
        <v>1079562.6861109824</v>
      </c>
      <c r="K287" s="110">
        <v>1077984.5724815074</v>
      </c>
      <c r="L287" s="160">
        <f t="shared" si="180"/>
        <v>-1578.1136294750031</v>
      </c>
      <c r="M287" s="161">
        <f t="shared" si="181"/>
        <v>-1.461808239371445E-3</v>
      </c>
      <c r="N287" s="161"/>
      <c r="O287" s="110">
        <v>1128036.5509013548</v>
      </c>
      <c r="P287" s="296">
        <v>1090807.8901392666</v>
      </c>
      <c r="Q287" s="160">
        <f t="shared" si="182"/>
        <v>-37228.66076208814</v>
      </c>
      <c r="R287" s="161">
        <f t="shared" si="183"/>
        <v>-3.3003062473765298E-2</v>
      </c>
      <c r="S287" s="161"/>
      <c r="T287" s="110">
        <v>376034.67905220203</v>
      </c>
      <c r="U287" s="110">
        <v>401313.38817229628</v>
      </c>
      <c r="V287" s="160">
        <f t="shared" si="184"/>
        <v>25278.709120094252</v>
      </c>
      <c r="W287" s="161">
        <f t="shared" si="185"/>
        <v>6.7224409152393638E-2</v>
      </c>
      <c r="X287" s="162"/>
      <c r="Y287" s="86">
        <v>2583633.916064539</v>
      </c>
      <c r="Z287" s="86">
        <v>2570105.8507930706</v>
      </c>
      <c r="AA287" s="160">
        <f t="shared" si="186"/>
        <v>-13528.065271468367</v>
      </c>
      <c r="AB287" s="161">
        <f t="shared" si="187"/>
        <v>-5.2360611878306202E-3</v>
      </c>
      <c r="AC287" s="161"/>
      <c r="AD287" s="209">
        <v>372721</v>
      </c>
      <c r="AE287" s="209">
        <v>372721</v>
      </c>
      <c r="AF287" s="297">
        <f t="shared" si="188"/>
        <v>0</v>
      </c>
      <c r="AG287" s="208">
        <f t="shared" si="189"/>
        <v>0</v>
      </c>
      <c r="AH287" s="161"/>
      <c r="AI287" s="296">
        <f t="shared" si="190"/>
        <v>2956354.916064539</v>
      </c>
      <c r="AJ287" s="296">
        <f t="shared" si="191"/>
        <v>2942826.8507930706</v>
      </c>
      <c r="AK287" s="160">
        <f t="shared" si="192"/>
        <v>-13528.065271468367</v>
      </c>
      <c r="AL287" s="161">
        <f t="shared" si="193"/>
        <v>-4.575927334691178E-3</v>
      </c>
      <c r="AN287" s="110">
        <f t="shared" si="194"/>
        <v>569.69007182637597</v>
      </c>
      <c r="AO287" s="110">
        <f t="shared" si="195"/>
        <v>582.37956373933412</v>
      </c>
      <c r="AP287" s="160">
        <f t="shared" si="196"/>
        <v>12.689491912958147</v>
      </c>
      <c r="AQ287" s="161">
        <f t="shared" si="197"/>
        <v>2.2274377842458722E-2</v>
      </c>
      <c r="AR287" s="298"/>
      <c r="AS287" s="110">
        <v>595.26994770520037</v>
      </c>
      <c r="AT287" s="110">
        <f t="shared" si="198"/>
        <v>589.30734205254817</v>
      </c>
      <c r="AU287" s="110">
        <f t="shared" si="199"/>
        <v>-5.9626056526522007</v>
      </c>
      <c r="AV287" s="185">
        <f t="shared" si="200"/>
        <v>-1.0016641484486805E-2</v>
      </c>
      <c r="AW287" s="298"/>
      <c r="AX287" s="110">
        <v>198.43518683493511</v>
      </c>
      <c r="AY287" s="110">
        <f t="shared" si="201"/>
        <v>216.80896173543829</v>
      </c>
      <c r="AZ287" s="160">
        <f t="shared" si="202"/>
        <v>18.373774900503179</v>
      </c>
      <c r="BA287" s="161">
        <f t="shared" si="203"/>
        <v>9.2593330817820563E-2</v>
      </c>
      <c r="BB287" s="298"/>
      <c r="BC287" s="110">
        <f t="shared" si="204"/>
        <v>1363.3952063665113</v>
      </c>
      <c r="BD287" s="110">
        <f t="shared" si="205"/>
        <v>1388.4958675273208</v>
      </c>
      <c r="BE287" s="160">
        <f t="shared" si="206"/>
        <v>25.100661160809523</v>
      </c>
      <c r="BF287" s="161">
        <f t="shared" si="207"/>
        <v>1.8410407373885031E-2</v>
      </c>
      <c r="BG287" s="299"/>
      <c r="BH287" s="110">
        <v>196.68654353562005</v>
      </c>
      <c r="BI287" s="110">
        <v>196.68654353562005</v>
      </c>
      <c r="BJ287" s="160">
        <f t="shared" si="208"/>
        <v>0</v>
      </c>
      <c r="BK287" s="161">
        <f t="shared" si="209"/>
        <v>0</v>
      </c>
      <c r="BL287" s="161"/>
      <c r="BM287" s="110">
        <f t="shared" si="210"/>
        <v>1560.0817499021314</v>
      </c>
      <c r="BN287" s="110">
        <f t="shared" si="211"/>
        <v>1589.8578340319127</v>
      </c>
      <c r="BO287" s="273">
        <f t="shared" si="212"/>
        <v>29.776084129781339</v>
      </c>
      <c r="BP287" s="161">
        <f t="shared" si="213"/>
        <v>1.9086233225694284E-2</v>
      </c>
    </row>
    <row r="288" spans="1:68">
      <c r="A288" s="84">
        <v>922</v>
      </c>
      <c r="B288" s="94">
        <v>6</v>
      </c>
      <c r="C288" s="94">
        <v>6</v>
      </c>
      <c r="D288" s="85" t="s">
        <v>302</v>
      </c>
      <c r="E288" s="87">
        <v>4469</v>
      </c>
      <c r="F288" s="110">
        <v>4511</v>
      </c>
      <c r="G288" s="160">
        <f t="shared" si="178"/>
        <v>42</v>
      </c>
      <c r="H288" s="161">
        <f t="shared" si="179"/>
        <v>9.3980756321324684E-3</v>
      </c>
      <c r="I288" s="161"/>
      <c r="J288" s="110">
        <v>2858721.0428704517</v>
      </c>
      <c r="K288" s="110">
        <v>3061160.1676021507</v>
      </c>
      <c r="L288" s="160">
        <f t="shared" si="180"/>
        <v>202439.124731699</v>
      </c>
      <c r="M288" s="161">
        <f t="shared" si="181"/>
        <v>7.0814578161298727E-2</v>
      </c>
      <c r="N288" s="161"/>
      <c r="O288" s="110">
        <v>1179160.8774586918</v>
      </c>
      <c r="P288" s="296">
        <v>1132323.0267578436</v>
      </c>
      <c r="Q288" s="160">
        <f t="shared" si="182"/>
        <v>-46837.85070084827</v>
      </c>
      <c r="R288" s="161">
        <f t="shared" si="183"/>
        <v>-3.9721340485610782E-2</v>
      </c>
      <c r="S288" s="161"/>
      <c r="T288" s="110">
        <v>343520.32524197473</v>
      </c>
      <c r="U288" s="110">
        <v>367869.55564762198</v>
      </c>
      <c r="V288" s="160">
        <f t="shared" si="184"/>
        <v>24349.230405647249</v>
      </c>
      <c r="W288" s="161">
        <f t="shared" si="185"/>
        <v>7.0881483907817455E-2</v>
      </c>
      <c r="X288" s="162"/>
      <c r="Y288" s="86">
        <v>4381402.2455711178</v>
      </c>
      <c r="Z288" s="86">
        <v>4561352.7500076164</v>
      </c>
      <c r="AA288" s="160">
        <f t="shared" si="186"/>
        <v>179950.50443649851</v>
      </c>
      <c r="AB288" s="161">
        <f t="shared" si="187"/>
        <v>4.1071441139283453E-2</v>
      </c>
      <c r="AC288" s="161"/>
      <c r="AD288" s="209">
        <v>-1065845</v>
      </c>
      <c r="AE288" s="209">
        <v>-1065845</v>
      </c>
      <c r="AF288" s="297">
        <f t="shared" si="188"/>
        <v>0</v>
      </c>
      <c r="AG288" s="208">
        <f t="shared" si="189"/>
        <v>0</v>
      </c>
      <c r="AH288" s="161"/>
      <c r="AI288" s="296">
        <f t="shared" si="190"/>
        <v>3315557.2455711178</v>
      </c>
      <c r="AJ288" s="296">
        <f t="shared" si="191"/>
        <v>3495507.7500076164</v>
      </c>
      <c r="AK288" s="160">
        <f t="shared" si="192"/>
        <v>179950.50443649851</v>
      </c>
      <c r="AL288" s="161">
        <f t="shared" si="193"/>
        <v>5.4274588284329663E-2</v>
      </c>
      <c r="AN288" s="110">
        <f t="shared" si="194"/>
        <v>639.67801362059788</v>
      </c>
      <c r="AO288" s="110">
        <f t="shared" si="195"/>
        <v>678.59901742455122</v>
      </c>
      <c r="AP288" s="160">
        <f t="shared" si="196"/>
        <v>38.92100380395334</v>
      </c>
      <c r="AQ288" s="161">
        <f t="shared" si="197"/>
        <v>6.084467962820736E-2</v>
      </c>
      <c r="AR288" s="298"/>
      <c r="AS288" s="110">
        <v>263.85340735258262</v>
      </c>
      <c r="AT288" s="110">
        <f t="shared" si="198"/>
        <v>251.01375011257892</v>
      </c>
      <c r="AU288" s="110">
        <f t="shared" si="199"/>
        <v>-12.839657240003703</v>
      </c>
      <c r="AV288" s="185">
        <f t="shared" si="200"/>
        <v>-4.866208615167246E-2</v>
      </c>
      <c r="AW288" s="298"/>
      <c r="AX288" s="110">
        <v>76.867380899971963</v>
      </c>
      <c r="AY288" s="110">
        <f t="shared" si="201"/>
        <v>81.549447051124361</v>
      </c>
      <c r="AZ288" s="160">
        <f t="shared" si="202"/>
        <v>4.682066151152398</v>
      </c>
      <c r="BA288" s="161">
        <f t="shared" si="203"/>
        <v>6.0910962443812181E-2</v>
      </c>
      <c r="BB288" s="298"/>
      <c r="BC288" s="110">
        <f t="shared" si="204"/>
        <v>980.39880187315237</v>
      </c>
      <c r="BD288" s="110">
        <f t="shared" si="205"/>
        <v>1011.1622145882545</v>
      </c>
      <c r="BE288" s="160">
        <f t="shared" si="206"/>
        <v>30.763412715102163</v>
      </c>
      <c r="BF288" s="161">
        <f t="shared" si="207"/>
        <v>3.1378468288950898E-2</v>
      </c>
      <c r="BG288" s="299"/>
      <c r="BH288" s="110">
        <v>-238.49742671738645</v>
      </c>
      <c r="BI288" s="110">
        <v>-238.49742671738645</v>
      </c>
      <c r="BJ288" s="160">
        <f t="shared" si="208"/>
        <v>0</v>
      </c>
      <c r="BK288" s="161">
        <f t="shared" si="209"/>
        <v>0</v>
      </c>
      <c r="BL288" s="161"/>
      <c r="BM288" s="110">
        <f t="shared" si="210"/>
        <v>741.90137515576589</v>
      </c>
      <c r="BN288" s="110">
        <f t="shared" si="211"/>
        <v>774.88533584739889</v>
      </c>
      <c r="BO288" s="273">
        <f t="shared" si="212"/>
        <v>32.983960691633001</v>
      </c>
      <c r="BP288" s="161">
        <f t="shared" si="213"/>
        <v>4.4458686553462523E-2</v>
      </c>
    </row>
    <row r="289" spans="1:68">
      <c r="A289" s="84">
        <v>924</v>
      </c>
      <c r="B289" s="94">
        <v>16</v>
      </c>
      <c r="C289" s="94">
        <v>16</v>
      </c>
      <c r="D289" s="85" t="s">
        <v>303</v>
      </c>
      <c r="E289" s="87">
        <v>2936</v>
      </c>
      <c r="F289" s="110">
        <v>2931</v>
      </c>
      <c r="G289" s="160">
        <f t="shared" si="178"/>
        <v>-5</v>
      </c>
      <c r="H289" s="161">
        <f t="shared" si="179"/>
        <v>-1.7029972752043597E-3</v>
      </c>
      <c r="I289" s="161"/>
      <c r="J289" s="110">
        <v>1399463.8233260901</v>
      </c>
      <c r="K289" s="110">
        <v>1266808.7879371822</v>
      </c>
      <c r="L289" s="160">
        <f t="shared" si="180"/>
        <v>-132655.03538890788</v>
      </c>
      <c r="M289" s="161">
        <f t="shared" si="181"/>
        <v>-9.4789899658590776E-2</v>
      </c>
      <c r="N289" s="161"/>
      <c r="O289" s="110">
        <v>1644612.393155979</v>
      </c>
      <c r="P289" s="296">
        <v>1691123.9363692824</v>
      </c>
      <c r="Q289" s="160">
        <f t="shared" si="182"/>
        <v>46511.543213303434</v>
      </c>
      <c r="R289" s="161">
        <f t="shared" si="183"/>
        <v>2.8281158166422845E-2</v>
      </c>
      <c r="S289" s="161"/>
      <c r="T289" s="110">
        <v>503160.53852954181</v>
      </c>
      <c r="U289" s="110">
        <v>538404.00710856263</v>
      </c>
      <c r="V289" s="160">
        <f t="shared" si="184"/>
        <v>35243.468579020817</v>
      </c>
      <c r="W289" s="161">
        <f t="shared" si="185"/>
        <v>7.0044182483025907E-2</v>
      </c>
      <c r="X289" s="162"/>
      <c r="Y289" s="86">
        <v>3547236.7550116107</v>
      </c>
      <c r="Z289" s="86">
        <v>3496336.7314150273</v>
      </c>
      <c r="AA289" s="160">
        <f t="shared" si="186"/>
        <v>-50900.0235965834</v>
      </c>
      <c r="AB289" s="161">
        <f t="shared" si="187"/>
        <v>-1.434920393308137E-2</v>
      </c>
      <c r="AC289" s="161"/>
      <c r="AD289" s="209">
        <v>322696</v>
      </c>
      <c r="AE289" s="209">
        <v>322696</v>
      </c>
      <c r="AF289" s="297">
        <f t="shared" si="188"/>
        <v>0</v>
      </c>
      <c r="AG289" s="208">
        <f t="shared" si="189"/>
        <v>0</v>
      </c>
      <c r="AH289" s="161"/>
      <c r="AI289" s="296">
        <f t="shared" si="190"/>
        <v>3869932.7550116107</v>
      </c>
      <c r="AJ289" s="296">
        <f t="shared" si="191"/>
        <v>3819032.7314150273</v>
      </c>
      <c r="AK289" s="160">
        <f t="shared" si="192"/>
        <v>-50900.0235965834</v>
      </c>
      <c r="AL289" s="161">
        <f t="shared" si="193"/>
        <v>-1.3152689418354166E-2</v>
      </c>
      <c r="AN289" s="110">
        <f t="shared" si="194"/>
        <v>476.65661557428137</v>
      </c>
      <c r="AO289" s="110">
        <f t="shared" si="195"/>
        <v>432.21043600722697</v>
      </c>
      <c r="AP289" s="160">
        <f t="shared" si="196"/>
        <v>-44.446179567054401</v>
      </c>
      <c r="AQ289" s="161">
        <f t="shared" si="197"/>
        <v>-9.3245699555654191E-2</v>
      </c>
      <c r="AR289" s="298"/>
      <c r="AS289" s="110">
        <v>560.15408486239062</v>
      </c>
      <c r="AT289" s="110">
        <f t="shared" si="198"/>
        <v>576.97848391991897</v>
      </c>
      <c r="AU289" s="110">
        <f t="shared" si="199"/>
        <v>16.824399057528353</v>
      </c>
      <c r="AV289" s="185">
        <f t="shared" si="200"/>
        <v>3.0035305485028273E-2</v>
      </c>
      <c r="AW289" s="298"/>
      <c r="AX289" s="110">
        <v>171.37620522123359</v>
      </c>
      <c r="AY289" s="110">
        <f t="shared" si="201"/>
        <v>183.69293998927418</v>
      </c>
      <c r="AZ289" s="160">
        <f t="shared" si="202"/>
        <v>12.31673476804059</v>
      </c>
      <c r="BA289" s="161">
        <f t="shared" si="203"/>
        <v>7.1869573445978843E-2</v>
      </c>
      <c r="BB289" s="298"/>
      <c r="BC289" s="110">
        <f t="shared" si="204"/>
        <v>1208.1869056579055</v>
      </c>
      <c r="BD289" s="110">
        <f t="shared" si="205"/>
        <v>1192.8818599164201</v>
      </c>
      <c r="BE289" s="160">
        <f t="shared" si="206"/>
        <v>-15.305045741485401</v>
      </c>
      <c r="BF289" s="161">
        <f t="shared" si="207"/>
        <v>-1.2667779852448574E-2</v>
      </c>
      <c r="BG289" s="299"/>
      <c r="BH289" s="110">
        <v>109.91008174386921</v>
      </c>
      <c r="BI289" s="110">
        <v>109.91008174386921</v>
      </c>
      <c r="BJ289" s="160">
        <f t="shared" si="208"/>
        <v>0</v>
      </c>
      <c r="BK289" s="161">
        <f t="shared" si="209"/>
        <v>0</v>
      </c>
      <c r="BL289" s="161"/>
      <c r="BM289" s="110">
        <f t="shared" si="210"/>
        <v>1318.0969874017749</v>
      </c>
      <c r="BN289" s="110">
        <f t="shared" si="211"/>
        <v>1302.9794375349802</v>
      </c>
      <c r="BO289" s="273">
        <f t="shared" si="212"/>
        <v>-15.117549866794661</v>
      </c>
      <c r="BP289" s="161">
        <f t="shared" si="213"/>
        <v>-1.1469224200712488E-2</v>
      </c>
    </row>
    <row r="290" spans="1:68">
      <c r="A290" s="84">
        <v>925</v>
      </c>
      <c r="B290" s="94">
        <v>11</v>
      </c>
      <c r="C290" s="94">
        <v>11</v>
      </c>
      <c r="D290" s="85" t="s">
        <v>304</v>
      </c>
      <c r="E290" s="87">
        <v>3387</v>
      </c>
      <c r="F290" s="110">
        <v>3352</v>
      </c>
      <c r="G290" s="160">
        <f t="shared" si="178"/>
        <v>-35</v>
      </c>
      <c r="H290" s="161">
        <f t="shared" si="179"/>
        <v>-1.0333628579864187E-2</v>
      </c>
      <c r="I290" s="161"/>
      <c r="J290" s="110">
        <v>3617555.8023700248</v>
      </c>
      <c r="K290" s="110">
        <v>3822658.0770094348</v>
      </c>
      <c r="L290" s="160">
        <f t="shared" si="180"/>
        <v>205102.27463940997</v>
      </c>
      <c r="M290" s="161">
        <f t="shared" si="181"/>
        <v>5.6696367891557659E-2</v>
      </c>
      <c r="N290" s="161"/>
      <c r="O290" s="110">
        <v>80728.468529088044</v>
      </c>
      <c r="P290" s="296">
        <v>139885.69757671043</v>
      </c>
      <c r="Q290" s="160">
        <f t="shared" si="182"/>
        <v>59157.229047622386</v>
      </c>
      <c r="R290" s="161">
        <f t="shared" si="183"/>
        <v>0.73279265822201101</v>
      </c>
      <c r="S290" s="161"/>
      <c r="T290" s="110">
        <v>601120.41116755153</v>
      </c>
      <c r="U290" s="110">
        <v>636357.20657211659</v>
      </c>
      <c r="V290" s="160">
        <f t="shared" si="184"/>
        <v>35236.795404565055</v>
      </c>
      <c r="W290" s="161">
        <f t="shared" si="185"/>
        <v>5.8618530913174115E-2</v>
      </c>
      <c r="X290" s="162"/>
      <c r="Y290" s="86">
        <v>4299404.6820666641</v>
      </c>
      <c r="Z290" s="86">
        <v>4598900.9811582621</v>
      </c>
      <c r="AA290" s="160">
        <f t="shared" si="186"/>
        <v>299496.29909159802</v>
      </c>
      <c r="AB290" s="161">
        <f t="shared" si="187"/>
        <v>6.9659946257404709E-2</v>
      </c>
      <c r="AC290" s="161"/>
      <c r="AD290" s="209">
        <v>31783</v>
      </c>
      <c r="AE290" s="209">
        <v>31783</v>
      </c>
      <c r="AF290" s="297">
        <f t="shared" si="188"/>
        <v>0</v>
      </c>
      <c r="AG290" s="208">
        <f t="shared" si="189"/>
        <v>0</v>
      </c>
      <c r="AH290" s="161"/>
      <c r="AI290" s="296">
        <f t="shared" si="190"/>
        <v>4331187.6820666641</v>
      </c>
      <c r="AJ290" s="296">
        <f t="shared" si="191"/>
        <v>4630683.9811582621</v>
      </c>
      <c r="AK290" s="160">
        <f t="shared" si="192"/>
        <v>299496.29909159802</v>
      </c>
      <c r="AL290" s="161">
        <f t="shared" si="193"/>
        <v>6.9148769593076309E-2</v>
      </c>
      <c r="AN290" s="110">
        <f t="shared" si="194"/>
        <v>1068.0708008178403</v>
      </c>
      <c r="AO290" s="110">
        <f t="shared" si="195"/>
        <v>1140.4111208262036</v>
      </c>
      <c r="AP290" s="160">
        <f t="shared" si="196"/>
        <v>72.340320008363278</v>
      </c>
      <c r="AQ290" s="161">
        <f t="shared" si="197"/>
        <v>6.7729892019303434E-2</v>
      </c>
      <c r="AR290" s="298"/>
      <c r="AS290" s="110">
        <v>23.834800274310023</v>
      </c>
      <c r="AT290" s="110">
        <f t="shared" si="198"/>
        <v>41.732010016918387</v>
      </c>
      <c r="AU290" s="110">
        <f t="shared" si="199"/>
        <v>17.897209742608364</v>
      </c>
      <c r="AV290" s="185">
        <f t="shared" si="200"/>
        <v>0.75088566032158444</v>
      </c>
      <c r="AW290" s="298"/>
      <c r="AX290" s="110">
        <v>177.47871602230632</v>
      </c>
      <c r="AY290" s="110">
        <f t="shared" si="201"/>
        <v>189.84403537354314</v>
      </c>
      <c r="AZ290" s="160">
        <f t="shared" si="202"/>
        <v>12.36531935123682</v>
      </c>
      <c r="BA290" s="161">
        <f t="shared" si="203"/>
        <v>6.9672125358866646E-2</v>
      </c>
      <c r="BB290" s="298"/>
      <c r="BC290" s="110">
        <f t="shared" si="204"/>
        <v>1269.3843171144565</v>
      </c>
      <c r="BD290" s="110">
        <f t="shared" si="205"/>
        <v>1371.9871662166654</v>
      </c>
      <c r="BE290" s="160">
        <f t="shared" si="206"/>
        <v>102.60284910220889</v>
      </c>
      <c r="BF290" s="161">
        <f t="shared" si="207"/>
        <v>8.0828829944460001E-2</v>
      </c>
      <c r="BG290" s="299"/>
      <c r="BH290" s="110">
        <v>13.618836728668438</v>
      </c>
      <c r="BI290" s="110">
        <v>13.618836728668438</v>
      </c>
      <c r="BJ290" s="160">
        <f t="shared" si="208"/>
        <v>0</v>
      </c>
      <c r="BK290" s="161">
        <f t="shared" si="209"/>
        <v>0</v>
      </c>
      <c r="BL290" s="161"/>
      <c r="BM290" s="110">
        <f t="shared" si="210"/>
        <v>1278.7681376045657</v>
      </c>
      <c r="BN290" s="110">
        <f t="shared" si="211"/>
        <v>1381.4689681259731</v>
      </c>
      <c r="BO290" s="273">
        <f t="shared" si="212"/>
        <v>102.7008305214074</v>
      </c>
      <c r="BP290" s="161">
        <f t="shared" si="213"/>
        <v>8.0312315814961011E-2</v>
      </c>
    </row>
    <row r="291" spans="1:68">
      <c r="A291" s="84">
        <v>927</v>
      </c>
      <c r="B291" s="94">
        <v>1</v>
      </c>
      <c r="C291" s="95">
        <v>33</v>
      </c>
      <c r="D291" s="85" t="s">
        <v>305</v>
      </c>
      <c r="E291" s="87">
        <v>28811</v>
      </c>
      <c r="F291" s="110">
        <v>28799</v>
      </c>
      <c r="G291" s="160">
        <f t="shared" si="178"/>
        <v>-12</v>
      </c>
      <c r="H291" s="161">
        <f t="shared" si="179"/>
        <v>-4.165075839089237E-4</v>
      </c>
      <c r="I291" s="161"/>
      <c r="J291" s="110">
        <v>17107430.887393657</v>
      </c>
      <c r="K291" s="110">
        <v>15766536.642512746</v>
      </c>
      <c r="L291" s="160">
        <f t="shared" si="180"/>
        <v>-1340894.244880911</v>
      </c>
      <c r="M291" s="161">
        <f t="shared" si="181"/>
        <v>-7.8380807364185012E-2</v>
      </c>
      <c r="N291" s="161"/>
      <c r="O291" s="110">
        <v>2374106.4758272334</v>
      </c>
      <c r="P291" s="296">
        <v>1645291.817212563</v>
      </c>
      <c r="Q291" s="160">
        <f t="shared" si="182"/>
        <v>-728814.65861467039</v>
      </c>
      <c r="R291" s="161">
        <f t="shared" si="183"/>
        <v>-0.30698482398971694</v>
      </c>
      <c r="S291" s="161"/>
      <c r="T291" s="110">
        <v>2237272.8258742541</v>
      </c>
      <c r="U291" s="110">
        <v>2309079.3738201298</v>
      </c>
      <c r="V291" s="160">
        <f t="shared" si="184"/>
        <v>71806.547945875674</v>
      </c>
      <c r="W291" s="161">
        <f t="shared" si="185"/>
        <v>3.2095570605170154E-2</v>
      </c>
      <c r="X291" s="162"/>
      <c r="Y291" s="86">
        <v>21718810.189095147</v>
      </c>
      <c r="Z291" s="86">
        <v>19720907.833545439</v>
      </c>
      <c r="AA291" s="160">
        <f t="shared" si="186"/>
        <v>-1997902.355549708</v>
      </c>
      <c r="AB291" s="161">
        <f t="shared" si="187"/>
        <v>-9.1989493814575524E-2</v>
      </c>
      <c r="AC291" s="161"/>
      <c r="AD291" s="209">
        <v>-2423945</v>
      </c>
      <c r="AE291" s="209">
        <v>-2423945</v>
      </c>
      <c r="AF291" s="297">
        <f t="shared" si="188"/>
        <v>0</v>
      </c>
      <c r="AG291" s="208">
        <f t="shared" si="189"/>
        <v>0</v>
      </c>
      <c r="AH291" s="161"/>
      <c r="AI291" s="296">
        <f t="shared" si="190"/>
        <v>19294865.189095147</v>
      </c>
      <c r="AJ291" s="296">
        <f t="shared" si="191"/>
        <v>17296962.833545439</v>
      </c>
      <c r="AK291" s="160">
        <f t="shared" si="192"/>
        <v>-1997902.355549708</v>
      </c>
      <c r="AL291" s="161">
        <f t="shared" si="193"/>
        <v>-0.10354580537203545</v>
      </c>
      <c r="AN291" s="110">
        <f t="shared" si="194"/>
        <v>593.78122548310216</v>
      </c>
      <c r="AO291" s="110">
        <f t="shared" si="195"/>
        <v>547.46819828857758</v>
      </c>
      <c r="AP291" s="160">
        <f t="shared" si="196"/>
        <v>-46.313027194524579</v>
      </c>
      <c r="AQ291" s="161">
        <f t="shared" si="197"/>
        <v>-7.7996786033179416E-2</v>
      </c>
      <c r="AR291" s="298"/>
      <c r="AS291" s="110">
        <v>82.402779349110872</v>
      </c>
      <c r="AT291" s="110">
        <f t="shared" si="198"/>
        <v>57.130171784178721</v>
      </c>
      <c r="AU291" s="110">
        <f t="shared" si="199"/>
        <v>-25.272607564932152</v>
      </c>
      <c r="AV291" s="185">
        <f t="shared" si="200"/>
        <v>-0.30669605763976993</v>
      </c>
      <c r="AW291" s="298"/>
      <c r="AX291" s="110">
        <v>77.653424937497974</v>
      </c>
      <c r="AY291" s="110">
        <f t="shared" si="201"/>
        <v>80.179151144835927</v>
      </c>
      <c r="AZ291" s="160">
        <f t="shared" si="202"/>
        <v>2.5257262073379536</v>
      </c>
      <c r="BA291" s="161">
        <f t="shared" si="203"/>
        <v>3.2525625358712396E-2</v>
      </c>
      <c r="BB291" s="298"/>
      <c r="BC291" s="110">
        <f t="shared" si="204"/>
        <v>753.83742976971109</v>
      </c>
      <c r="BD291" s="110">
        <f t="shared" si="205"/>
        <v>684.77752121759227</v>
      </c>
      <c r="BE291" s="160">
        <f t="shared" si="206"/>
        <v>-69.059908552118827</v>
      </c>
      <c r="BF291" s="161">
        <f t="shared" si="207"/>
        <v>-9.161114296648265E-2</v>
      </c>
      <c r="BG291" s="299"/>
      <c r="BH291" s="110">
        <v>-84.132622956509664</v>
      </c>
      <c r="BI291" s="110">
        <v>-84.132622956509664</v>
      </c>
      <c r="BJ291" s="160">
        <f t="shared" si="208"/>
        <v>0</v>
      </c>
      <c r="BK291" s="161">
        <f t="shared" si="209"/>
        <v>0</v>
      </c>
      <c r="BL291" s="161"/>
      <c r="BM291" s="110">
        <f t="shared" si="210"/>
        <v>669.70480681320146</v>
      </c>
      <c r="BN291" s="110">
        <f t="shared" si="211"/>
        <v>600.60984178427861</v>
      </c>
      <c r="BO291" s="273">
        <f t="shared" si="212"/>
        <v>-69.094965028922843</v>
      </c>
      <c r="BP291" s="161">
        <f t="shared" si="213"/>
        <v>-0.10317226982095601</v>
      </c>
    </row>
    <row r="292" spans="1:68">
      <c r="A292" s="84">
        <v>931</v>
      </c>
      <c r="B292" s="94">
        <v>13</v>
      </c>
      <c r="C292" s="94">
        <v>13</v>
      </c>
      <c r="D292" s="85" t="s">
        <v>306</v>
      </c>
      <c r="E292" s="87">
        <v>5877</v>
      </c>
      <c r="F292" s="110">
        <v>5764</v>
      </c>
      <c r="G292" s="160">
        <f t="shared" si="178"/>
        <v>-113</v>
      </c>
      <c r="H292" s="161">
        <f t="shared" si="179"/>
        <v>-1.9227497022290284E-2</v>
      </c>
      <c r="I292" s="161"/>
      <c r="J292" s="110">
        <v>5110843.4812685223</v>
      </c>
      <c r="K292" s="110">
        <v>4962743.4584348928</v>
      </c>
      <c r="L292" s="160">
        <f t="shared" si="180"/>
        <v>-148100.02283362951</v>
      </c>
      <c r="M292" s="161">
        <f t="shared" si="181"/>
        <v>-2.8977608759967497E-2</v>
      </c>
      <c r="N292" s="161"/>
      <c r="O292" s="110">
        <v>2141123.5742001934</v>
      </c>
      <c r="P292" s="296">
        <v>1876066.259344894</v>
      </c>
      <c r="Q292" s="160">
        <f t="shared" si="182"/>
        <v>-265057.31485529942</v>
      </c>
      <c r="R292" s="161">
        <f t="shared" si="183"/>
        <v>-0.12379356243102892</v>
      </c>
      <c r="S292" s="161"/>
      <c r="T292" s="110">
        <v>917806.03441379685</v>
      </c>
      <c r="U292" s="110">
        <v>980124.79514343746</v>
      </c>
      <c r="V292" s="160">
        <f t="shared" si="184"/>
        <v>62318.760729640606</v>
      </c>
      <c r="W292" s="161">
        <f t="shared" si="185"/>
        <v>6.7899706902061971E-2</v>
      </c>
      <c r="X292" s="162"/>
      <c r="Y292" s="86">
        <v>8169773.0898825126</v>
      </c>
      <c r="Z292" s="86">
        <v>7818934.5129232248</v>
      </c>
      <c r="AA292" s="160">
        <f t="shared" si="186"/>
        <v>-350838.57695928775</v>
      </c>
      <c r="AB292" s="161">
        <f t="shared" si="187"/>
        <v>-4.2943490975749128E-2</v>
      </c>
      <c r="AC292" s="161"/>
      <c r="AD292" s="209">
        <v>137164</v>
      </c>
      <c r="AE292" s="209">
        <v>137164</v>
      </c>
      <c r="AF292" s="297">
        <f t="shared" si="188"/>
        <v>0</v>
      </c>
      <c r="AG292" s="208">
        <f t="shared" si="189"/>
        <v>0</v>
      </c>
      <c r="AH292" s="161"/>
      <c r="AI292" s="296">
        <f t="shared" si="190"/>
        <v>8306937.0898825126</v>
      </c>
      <c r="AJ292" s="296">
        <f t="shared" si="191"/>
        <v>7956098.5129232248</v>
      </c>
      <c r="AK292" s="160">
        <f t="shared" si="192"/>
        <v>-350838.57695928775</v>
      </c>
      <c r="AL292" s="161">
        <f t="shared" si="193"/>
        <v>-4.2234408803528058E-2</v>
      </c>
      <c r="AN292" s="110">
        <f t="shared" si="194"/>
        <v>869.63475944674531</v>
      </c>
      <c r="AO292" s="110">
        <f t="shared" si="195"/>
        <v>860.98949660563721</v>
      </c>
      <c r="AP292" s="160">
        <f t="shared" si="196"/>
        <v>-8.6452628411080923</v>
      </c>
      <c r="AQ292" s="161">
        <f t="shared" si="197"/>
        <v>-9.9412572314935294E-3</v>
      </c>
      <c r="AR292" s="298"/>
      <c r="AS292" s="110">
        <v>364.32254112645796</v>
      </c>
      <c r="AT292" s="110">
        <f t="shared" si="198"/>
        <v>325.47992008065472</v>
      </c>
      <c r="AU292" s="110">
        <f t="shared" si="199"/>
        <v>-38.842621045803241</v>
      </c>
      <c r="AV292" s="185">
        <f t="shared" si="200"/>
        <v>-0.10661602470630768</v>
      </c>
      <c r="AW292" s="298"/>
      <c r="AX292" s="110">
        <v>156.16913976753392</v>
      </c>
      <c r="AY292" s="110">
        <f t="shared" si="201"/>
        <v>170.04246966402454</v>
      </c>
      <c r="AZ292" s="160">
        <f t="shared" si="202"/>
        <v>13.873329896490617</v>
      </c>
      <c r="BA292" s="161">
        <f t="shared" si="203"/>
        <v>8.8835284084562469E-2</v>
      </c>
      <c r="BB292" s="298"/>
      <c r="BC292" s="110">
        <f t="shared" si="204"/>
        <v>1390.1264403407372</v>
      </c>
      <c r="BD292" s="110">
        <f t="shared" si="205"/>
        <v>1356.5118863503167</v>
      </c>
      <c r="BE292" s="160">
        <f t="shared" si="206"/>
        <v>-33.614553990420518</v>
      </c>
      <c r="BF292" s="161">
        <f t="shared" si="207"/>
        <v>-2.4180932766217422E-2</v>
      </c>
      <c r="BG292" s="299"/>
      <c r="BH292" s="110">
        <v>23.339118597924109</v>
      </c>
      <c r="BI292" s="110">
        <v>23.339118597924109</v>
      </c>
      <c r="BJ292" s="160">
        <f t="shared" si="208"/>
        <v>0</v>
      </c>
      <c r="BK292" s="161">
        <f t="shared" si="209"/>
        <v>0</v>
      </c>
      <c r="BL292" s="161"/>
      <c r="BM292" s="110">
        <f t="shared" si="210"/>
        <v>1413.4655589386614</v>
      </c>
      <c r="BN292" s="110">
        <f t="shared" si="211"/>
        <v>1380.3085553301917</v>
      </c>
      <c r="BO292" s="273">
        <f t="shared" si="212"/>
        <v>-33.157003608469722</v>
      </c>
      <c r="BP292" s="161">
        <f t="shared" si="213"/>
        <v>-2.3457949434131632E-2</v>
      </c>
    </row>
    <row r="293" spans="1:68">
      <c r="A293" s="84">
        <v>934</v>
      </c>
      <c r="B293" s="94">
        <v>14</v>
      </c>
      <c r="C293" s="94">
        <v>14</v>
      </c>
      <c r="D293" s="85" t="s">
        <v>307</v>
      </c>
      <c r="E293" s="87">
        <v>2656</v>
      </c>
      <c r="F293" s="110">
        <v>2607</v>
      </c>
      <c r="G293" s="160">
        <f t="shared" si="178"/>
        <v>-49</v>
      </c>
      <c r="H293" s="161">
        <f t="shared" si="179"/>
        <v>-1.8448795180722892E-2</v>
      </c>
      <c r="I293" s="161"/>
      <c r="J293" s="110">
        <v>799941.71694532991</v>
      </c>
      <c r="K293" s="110">
        <v>738386.10584053583</v>
      </c>
      <c r="L293" s="160">
        <f t="shared" si="180"/>
        <v>-61555.611104794079</v>
      </c>
      <c r="M293" s="161">
        <f t="shared" si="181"/>
        <v>-7.6950119991055485E-2</v>
      </c>
      <c r="N293" s="161"/>
      <c r="O293" s="110">
        <v>1235556.0594255235</v>
      </c>
      <c r="P293" s="296">
        <v>1188703.0297697838</v>
      </c>
      <c r="Q293" s="160">
        <f t="shared" si="182"/>
        <v>-46853.029655739665</v>
      </c>
      <c r="R293" s="161">
        <f t="shared" si="183"/>
        <v>-3.7920602062786336E-2</v>
      </c>
      <c r="S293" s="161"/>
      <c r="T293" s="110">
        <v>338797.82123913197</v>
      </c>
      <c r="U293" s="110">
        <v>366481.13894980727</v>
      </c>
      <c r="V293" s="160">
        <f t="shared" si="184"/>
        <v>27683.317710675299</v>
      </c>
      <c r="W293" s="161">
        <f t="shared" si="185"/>
        <v>8.1710436063092987E-2</v>
      </c>
      <c r="X293" s="162"/>
      <c r="Y293" s="86">
        <v>2374295.5976099856</v>
      </c>
      <c r="Z293" s="86">
        <v>2293570.2745601269</v>
      </c>
      <c r="AA293" s="160">
        <f t="shared" si="186"/>
        <v>-80725.323049858678</v>
      </c>
      <c r="AB293" s="161">
        <f t="shared" si="187"/>
        <v>-3.3999693690675431E-2</v>
      </c>
      <c r="AC293" s="161"/>
      <c r="AD293" s="209">
        <v>-776435</v>
      </c>
      <c r="AE293" s="209">
        <v>-776435</v>
      </c>
      <c r="AF293" s="297">
        <f t="shared" si="188"/>
        <v>0</v>
      </c>
      <c r="AG293" s="208">
        <f t="shared" si="189"/>
        <v>0</v>
      </c>
      <c r="AH293" s="161"/>
      <c r="AI293" s="296">
        <f t="shared" si="190"/>
        <v>1597860.5976099856</v>
      </c>
      <c r="AJ293" s="296">
        <f t="shared" si="191"/>
        <v>1517135.2745601269</v>
      </c>
      <c r="AK293" s="160">
        <f t="shared" si="192"/>
        <v>-80725.323049858678</v>
      </c>
      <c r="AL293" s="161">
        <f t="shared" si="193"/>
        <v>-5.0520879712913823E-2</v>
      </c>
      <c r="AN293" s="110">
        <f t="shared" si="194"/>
        <v>301.18287535592242</v>
      </c>
      <c r="AO293" s="110">
        <f t="shared" si="195"/>
        <v>283.23210810914298</v>
      </c>
      <c r="AP293" s="160">
        <f t="shared" si="196"/>
        <v>-17.950767246779435</v>
      </c>
      <c r="AQ293" s="161">
        <f t="shared" si="197"/>
        <v>-5.9600889411677682E-2</v>
      </c>
      <c r="AR293" s="298"/>
      <c r="AS293" s="110">
        <v>465.19429948250132</v>
      </c>
      <c r="AT293" s="110">
        <f t="shared" si="198"/>
        <v>455.96587256224927</v>
      </c>
      <c r="AU293" s="110">
        <f t="shared" si="199"/>
        <v>-9.2284269202520477</v>
      </c>
      <c r="AV293" s="185">
        <f t="shared" si="200"/>
        <v>-1.9837790210495008E-2</v>
      </c>
      <c r="AW293" s="298"/>
      <c r="AX293" s="110">
        <v>127.55942064726354</v>
      </c>
      <c r="AY293" s="110">
        <f t="shared" si="201"/>
        <v>140.57581087449455</v>
      </c>
      <c r="AZ293" s="160">
        <f t="shared" si="202"/>
        <v>13.016390227231014</v>
      </c>
      <c r="BA293" s="161">
        <f t="shared" si="203"/>
        <v>0.10204177912680296</v>
      </c>
      <c r="BB293" s="298"/>
      <c r="BC293" s="110">
        <f t="shared" si="204"/>
        <v>893.93659548568735</v>
      </c>
      <c r="BD293" s="110">
        <f t="shared" si="205"/>
        <v>879.77379154588687</v>
      </c>
      <c r="BE293" s="160">
        <f t="shared" si="206"/>
        <v>-14.162803939800483</v>
      </c>
      <c r="BF293" s="161">
        <f t="shared" si="207"/>
        <v>-1.5843186207301033E-2</v>
      </c>
      <c r="BG293" s="299"/>
      <c r="BH293" s="110">
        <v>-292.33245481927713</v>
      </c>
      <c r="BI293" s="110">
        <v>-292.33245481927713</v>
      </c>
      <c r="BJ293" s="160">
        <f t="shared" si="208"/>
        <v>0</v>
      </c>
      <c r="BK293" s="161">
        <f t="shared" si="209"/>
        <v>0</v>
      </c>
      <c r="BL293" s="161"/>
      <c r="BM293" s="110">
        <f t="shared" si="210"/>
        <v>601.60414066641022</v>
      </c>
      <c r="BN293" s="110">
        <f t="shared" si="211"/>
        <v>581.94678732647753</v>
      </c>
      <c r="BO293" s="273">
        <f t="shared" si="212"/>
        <v>-19.657353339932683</v>
      </c>
      <c r="BP293" s="161">
        <f t="shared" si="213"/>
        <v>-3.267489701476755E-2</v>
      </c>
    </row>
    <row r="294" spans="1:68">
      <c r="A294" s="84">
        <v>935</v>
      </c>
      <c r="B294" s="94">
        <v>8</v>
      </c>
      <c r="C294" s="94">
        <v>8</v>
      </c>
      <c r="D294" s="85" t="s">
        <v>308</v>
      </c>
      <c r="E294" s="87">
        <v>2927</v>
      </c>
      <c r="F294" s="110">
        <v>2831</v>
      </c>
      <c r="G294" s="160">
        <f t="shared" si="178"/>
        <v>-96</v>
      </c>
      <c r="H294" s="161">
        <f t="shared" si="179"/>
        <v>-3.2798086778271271E-2</v>
      </c>
      <c r="I294" s="161"/>
      <c r="J294" s="110">
        <v>575099.23805131018</v>
      </c>
      <c r="K294" s="110">
        <v>346327.48068711901</v>
      </c>
      <c r="L294" s="160">
        <f t="shared" si="180"/>
        <v>-228771.75736419117</v>
      </c>
      <c r="M294" s="161">
        <f t="shared" si="181"/>
        <v>-0.39779527119418689</v>
      </c>
      <c r="N294" s="161"/>
      <c r="O294" s="110">
        <v>1165821.3467909284</v>
      </c>
      <c r="P294" s="296">
        <v>1031019.2398468131</v>
      </c>
      <c r="Q294" s="160">
        <f t="shared" si="182"/>
        <v>-134802.10694411525</v>
      </c>
      <c r="R294" s="161">
        <f t="shared" si="183"/>
        <v>-0.1156284428271752</v>
      </c>
      <c r="S294" s="161"/>
      <c r="T294" s="110">
        <v>394634.47847400268</v>
      </c>
      <c r="U294" s="110">
        <v>426238.98057070939</v>
      </c>
      <c r="V294" s="160">
        <f t="shared" si="184"/>
        <v>31604.50209670671</v>
      </c>
      <c r="W294" s="161">
        <f t="shared" si="185"/>
        <v>8.0085506514577687E-2</v>
      </c>
      <c r="X294" s="162"/>
      <c r="Y294" s="86">
        <v>2135555.0633162409</v>
      </c>
      <c r="Z294" s="86">
        <v>1803585.7011046414</v>
      </c>
      <c r="AA294" s="160">
        <f t="shared" si="186"/>
        <v>-331969.36221159948</v>
      </c>
      <c r="AB294" s="161">
        <f t="shared" si="187"/>
        <v>-0.15544874862467559</v>
      </c>
      <c r="AC294" s="161"/>
      <c r="AD294" s="209">
        <v>118143</v>
      </c>
      <c r="AE294" s="209">
        <v>118143</v>
      </c>
      <c r="AF294" s="297">
        <f t="shared" si="188"/>
        <v>0</v>
      </c>
      <c r="AG294" s="208">
        <f t="shared" si="189"/>
        <v>0</v>
      </c>
      <c r="AH294" s="161"/>
      <c r="AI294" s="296">
        <f t="shared" si="190"/>
        <v>2253698.0633162409</v>
      </c>
      <c r="AJ294" s="296">
        <f t="shared" si="191"/>
        <v>1921728.7011046414</v>
      </c>
      <c r="AK294" s="160">
        <f t="shared" si="192"/>
        <v>-331969.36221159948</v>
      </c>
      <c r="AL294" s="161">
        <f t="shared" si="193"/>
        <v>-0.14729983914665026</v>
      </c>
      <c r="AN294" s="110">
        <f t="shared" si="194"/>
        <v>196.48077828879747</v>
      </c>
      <c r="AO294" s="110">
        <f t="shared" si="195"/>
        <v>122.33397410353903</v>
      </c>
      <c r="AP294" s="160">
        <f t="shared" si="196"/>
        <v>-74.146804185258432</v>
      </c>
      <c r="AQ294" s="161">
        <f t="shared" si="197"/>
        <v>-0.37737434079314203</v>
      </c>
      <c r="AR294" s="298"/>
      <c r="AS294" s="110">
        <v>398.29905937510364</v>
      </c>
      <c r="AT294" s="110">
        <f t="shared" si="198"/>
        <v>364.18906388089476</v>
      </c>
      <c r="AU294" s="110">
        <f t="shared" si="199"/>
        <v>-34.109995494208874</v>
      </c>
      <c r="AV294" s="185">
        <f t="shared" si="200"/>
        <v>-8.5639156536609626E-2</v>
      </c>
      <c r="AW294" s="298"/>
      <c r="AX294" s="110">
        <v>134.82558198633504</v>
      </c>
      <c r="AY294" s="110">
        <f t="shared" si="201"/>
        <v>150.56127890169884</v>
      </c>
      <c r="AZ294" s="160">
        <f t="shared" si="202"/>
        <v>15.735696915363803</v>
      </c>
      <c r="BA294" s="161">
        <f t="shared" si="203"/>
        <v>0.11671150744195313</v>
      </c>
      <c r="BB294" s="298"/>
      <c r="BC294" s="110">
        <f t="shared" si="204"/>
        <v>729.60541965023606</v>
      </c>
      <c r="BD294" s="110">
        <f t="shared" si="205"/>
        <v>637.08431688613257</v>
      </c>
      <c r="BE294" s="160">
        <f t="shared" si="206"/>
        <v>-92.521102764103489</v>
      </c>
      <c r="BF294" s="161">
        <f t="shared" si="207"/>
        <v>-0.12680978001569257</v>
      </c>
      <c r="BG294" s="299"/>
      <c r="BH294" s="110">
        <v>40.363170481721902</v>
      </c>
      <c r="BI294" s="110">
        <v>40.363170481721902</v>
      </c>
      <c r="BJ294" s="160">
        <f t="shared" si="208"/>
        <v>0</v>
      </c>
      <c r="BK294" s="161">
        <f t="shared" si="209"/>
        <v>0</v>
      </c>
      <c r="BL294" s="161"/>
      <c r="BM294" s="110">
        <f t="shared" si="210"/>
        <v>769.96859013195797</v>
      </c>
      <c r="BN294" s="110">
        <f t="shared" si="211"/>
        <v>678.81621374236715</v>
      </c>
      <c r="BO294" s="273">
        <f t="shared" si="212"/>
        <v>-91.152376389590813</v>
      </c>
      <c r="BP294" s="161">
        <f t="shared" si="213"/>
        <v>-0.11838453874328696</v>
      </c>
    </row>
    <row r="295" spans="1:68">
      <c r="A295" s="84">
        <v>936</v>
      </c>
      <c r="B295" s="94">
        <v>6</v>
      </c>
      <c r="C295" s="94">
        <v>6</v>
      </c>
      <c r="D295" s="85" t="s">
        <v>309</v>
      </c>
      <c r="E295" s="87">
        <v>6275</v>
      </c>
      <c r="F295" s="110">
        <v>6190</v>
      </c>
      <c r="G295" s="160">
        <f t="shared" si="178"/>
        <v>-85</v>
      </c>
      <c r="H295" s="161">
        <f t="shared" si="179"/>
        <v>-1.3545816733067729E-2</v>
      </c>
      <c r="I295" s="161"/>
      <c r="J295" s="110">
        <v>4019383.623855433</v>
      </c>
      <c r="K295" s="110">
        <v>3878543.3919670493</v>
      </c>
      <c r="L295" s="160">
        <f t="shared" si="180"/>
        <v>-140840.23188838363</v>
      </c>
      <c r="M295" s="161">
        <f t="shared" si="181"/>
        <v>-3.5040256185670644E-2</v>
      </c>
      <c r="N295" s="161"/>
      <c r="O295" s="110">
        <v>2409040.6902955533</v>
      </c>
      <c r="P295" s="296">
        <v>2266240.5130427899</v>
      </c>
      <c r="Q295" s="160">
        <f t="shared" si="182"/>
        <v>-142800.17725276342</v>
      </c>
      <c r="R295" s="161">
        <f t="shared" si="183"/>
        <v>-5.9276780931103314E-2</v>
      </c>
      <c r="S295" s="161"/>
      <c r="T295" s="110">
        <v>1053646.4950336462</v>
      </c>
      <c r="U295" s="110">
        <v>1121143.6291099715</v>
      </c>
      <c r="V295" s="160">
        <f t="shared" si="184"/>
        <v>67497.134076325223</v>
      </c>
      <c r="W295" s="161">
        <f t="shared" si="185"/>
        <v>6.4060512130465375E-2</v>
      </c>
      <c r="X295" s="162"/>
      <c r="Y295" s="86">
        <v>7482070.8091846313</v>
      </c>
      <c r="Z295" s="86">
        <v>7265927.5341198109</v>
      </c>
      <c r="AA295" s="160">
        <f t="shared" si="186"/>
        <v>-216143.27506482042</v>
      </c>
      <c r="AB295" s="161">
        <f t="shared" si="187"/>
        <v>-2.8888162191607877E-2</v>
      </c>
      <c r="AC295" s="161"/>
      <c r="AD295" s="209">
        <v>595792</v>
      </c>
      <c r="AE295" s="209">
        <v>595792</v>
      </c>
      <c r="AF295" s="297">
        <f t="shared" si="188"/>
        <v>0</v>
      </c>
      <c r="AG295" s="208">
        <f t="shared" si="189"/>
        <v>0</v>
      </c>
      <c r="AH295" s="161"/>
      <c r="AI295" s="296">
        <f t="shared" si="190"/>
        <v>8077862.8091846313</v>
      </c>
      <c r="AJ295" s="296">
        <f t="shared" si="191"/>
        <v>7861719.5341198109</v>
      </c>
      <c r="AK295" s="160">
        <f t="shared" si="192"/>
        <v>-216143.27506482042</v>
      </c>
      <c r="AL295" s="161">
        <f t="shared" si="193"/>
        <v>-2.6757482786048656E-2</v>
      </c>
      <c r="AN295" s="110">
        <f t="shared" si="194"/>
        <v>640.53922292516859</v>
      </c>
      <c r="AO295" s="110">
        <f t="shared" si="195"/>
        <v>626.58213117399828</v>
      </c>
      <c r="AP295" s="160">
        <f t="shared" si="196"/>
        <v>-13.95709175117031</v>
      </c>
      <c r="AQ295" s="161">
        <f t="shared" si="197"/>
        <v>-2.1789597344924586E-2</v>
      </c>
      <c r="AR295" s="298"/>
      <c r="AS295" s="110">
        <v>383.91086697937106</v>
      </c>
      <c r="AT295" s="110">
        <f t="shared" si="198"/>
        <v>366.11316850448947</v>
      </c>
      <c r="AU295" s="110">
        <f t="shared" si="199"/>
        <v>-17.797698474881599</v>
      </c>
      <c r="AV295" s="185">
        <f t="shared" si="200"/>
        <v>-4.635893381949497E-2</v>
      </c>
      <c r="AW295" s="298"/>
      <c r="AX295" s="110">
        <v>167.91179203723445</v>
      </c>
      <c r="AY295" s="110">
        <f t="shared" si="201"/>
        <v>181.12174945233787</v>
      </c>
      <c r="AZ295" s="160">
        <f t="shared" si="202"/>
        <v>13.209957415103418</v>
      </c>
      <c r="BA295" s="161">
        <f t="shared" si="203"/>
        <v>7.8672005431126055E-2</v>
      </c>
      <c r="BB295" s="298"/>
      <c r="BC295" s="110">
        <f t="shared" si="204"/>
        <v>1192.3618819417738</v>
      </c>
      <c r="BD295" s="110">
        <f t="shared" si="205"/>
        <v>1173.8170491308256</v>
      </c>
      <c r="BE295" s="160">
        <f t="shared" si="206"/>
        <v>-18.544832810948265</v>
      </c>
      <c r="BF295" s="161">
        <f t="shared" si="207"/>
        <v>-1.5553023869521733E-2</v>
      </c>
      <c r="BG295" s="299"/>
      <c r="BH295" s="110">
        <v>94.946932270916335</v>
      </c>
      <c r="BI295" s="110">
        <v>94.946932270916335</v>
      </c>
      <c r="BJ295" s="160">
        <f t="shared" si="208"/>
        <v>0</v>
      </c>
      <c r="BK295" s="161">
        <f t="shared" si="209"/>
        <v>0</v>
      </c>
      <c r="BL295" s="161"/>
      <c r="BM295" s="110">
        <f t="shared" si="210"/>
        <v>1287.3088142126903</v>
      </c>
      <c r="BN295" s="110">
        <f t="shared" si="211"/>
        <v>1270.0677761098241</v>
      </c>
      <c r="BO295" s="273">
        <f t="shared" si="212"/>
        <v>-17.241038102866241</v>
      </c>
      <c r="BP295" s="161">
        <f t="shared" si="213"/>
        <v>-1.3393086346115596E-2</v>
      </c>
    </row>
    <row r="296" spans="1:68">
      <c r="A296" s="84">
        <v>946</v>
      </c>
      <c r="B296" s="94">
        <v>15</v>
      </c>
      <c r="C296" s="94">
        <v>15</v>
      </c>
      <c r="D296" s="85" t="s">
        <v>310</v>
      </c>
      <c r="E296" s="87">
        <v>6291</v>
      </c>
      <c r="F296" s="110">
        <v>6210</v>
      </c>
      <c r="G296" s="160">
        <f t="shared" si="178"/>
        <v>-81</v>
      </c>
      <c r="H296" s="161">
        <f t="shared" si="179"/>
        <v>-1.2875536480686695E-2</v>
      </c>
      <c r="I296" s="161"/>
      <c r="J296" s="110">
        <v>5598294.936422877</v>
      </c>
      <c r="K296" s="110">
        <v>5477370.869617017</v>
      </c>
      <c r="L296" s="160">
        <f t="shared" si="180"/>
        <v>-120924.06680586003</v>
      </c>
      <c r="M296" s="161">
        <f t="shared" si="181"/>
        <v>-2.1600160080727446E-2</v>
      </c>
      <c r="N296" s="161"/>
      <c r="O296" s="110">
        <v>2260590.3994615776</v>
      </c>
      <c r="P296" s="296">
        <v>2340796.2857300127</v>
      </c>
      <c r="Q296" s="160">
        <f t="shared" si="182"/>
        <v>80205.886268435046</v>
      </c>
      <c r="R296" s="161">
        <f t="shared" si="183"/>
        <v>3.5480061442151704E-2</v>
      </c>
      <c r="S296" s="161"/>
      <c r="T296" s="110">
        <v>920438.21946432185</v>
      </c>
      <c r="U296" s="110">
        <v>979120.51997832558</v>
      </c>
      <c r="V296" s="160">
        <f t="shared" si="184"/>
        <v>58682.300514003728</v>
      </c>
      <c r="W296" s="161">
        <f t="shared" si="185"/>
        <v>6.3754741245051455E-2</v>
      </c>
      <c r="X296" s="162"/>
      <c r="Y296" s="86">
        <v>8779323.5553487763</v>
      </c>
      <c r="Z296" s="86">
        <v>8797287.6753253546</v>
      </c>
      <c r="AA296" s="160">
        <f t="shared" si="186"/>
        <v>17964.11997657828</v>
      </c>
      <c r="AB296" s="161">
        <f t="shared" si="187"/>
        <v>2.0461849780708556E-3</v>
      </c>
      <c r="AC296" s="161"/>
      <c r="AD296" s="209">
        <v>799475</v>
      </c>
      <c r="AE296" s="209">
        <v>799475</v>
      </c>
      <c r="AF296" s="297">
        <f t="shared" si="188"/>
        <v>0</v>
      </c>
      <c r="AG296" s="208">
        <f t="shared" si="189"/>
        <v>0</v>
      </c>
      <c r="AH296" s="161"/>
      <c r="AI296" s="296">
        <f t="shared" si="190"/>
        <v>9578798.5553487763</v>
      </c>
      <c r="AJ296" s="296">
        <f t="shared" si="191"/>
        <v>9596762.6753253546</v>
      </c>
      <c r="AK296" s="160">
        <f t="shared" si="192"/>
        <v>17964.11997657828</v>
      </c>
      <c r="AL296" s="161">
        <f t="shared" si="193"/>
        <v>1.8754042976033944E-3</v>
      </c>
      <c r="AN296" s="110">
        <f t="shared" si="194"/>
        <v>889.88951461180682</v>
      </c>
      <c r="AO296" s="110">
        <f t="shared" si="195"/>
        <v>882.02429462431837</v>
      </c>
      <c r="AP296" s="160">
        <f t="shared" si="196"/>
        <v>-7.8652199874884445</v>
      </c>
      <c r="AQ296" s="161">
        <f t="shared" si="197"/>
        <v>-8.8384230383020748E-3</v>
      </c>
      <c r="AR296" s="298"/>
      <c r="AS296" s="110">
        <v>359.33721180441546</v>
      </c>
      <c r="AT296" s="110">
        <f t="shared" si="198"/>
        <v>376.93982056844004</v>
      </c>
      <c r="AU296" s="110">
        <f t="shared" si="199"/>
        <v>17.602608764024581</v>
      </c>
      <c r="AV296" s="185">
        <f t="shared" si="200"/>
        <v>4.8986323113136269E-2</v>
      </c>
      <c r="AW296" s="298"/>
      <c r="AX296" s="110">
        <v>146.3103194189035</v>
      </c>
      <c r="AY296" s="110">
        <f t="shared" si="201"/>
        <v>157.66836070504436</v>
      </c>
      <c r="AZ296" s="160">
        <f t="shared" si="202"/>
        <v>11.35804128614086</v>
      </c>
      <c r="BA296" s="161">
        <f t="shared" si="203"/>
        <v>7.7629803087378033E-2</v>
      </c>
      <c r="BB296" s="298"/>
      <c r="BC296" s="110">
        <f t="shared" si="204"/>
        <v>1395.5370458351258</v>
      </c>
      <c r="BD296" s="110">
        <f t="shared" si="205"/>
        <v>1416.6324758978026</v>
      </c>
      <c r="BE296" s="160">
        <f t="shared" si="206"/>
        <v>21.095430062676769</v>
      </c>
      <c r="BF296" s="161">
        <f t="shared" si="207"/>
        <v>1.5116352608219521E-2</v>
      </c>
      <c r="BG296" s="299"/>
      <c r="BH296" s="110">
        <v>127.0823398505802</v>
      </c>
      <c r="BI296" s="110">
        <v>127.0823398505802</v>
      </c>
      <c r="BJ296" s="160">
        <f t="shared" si="208"/>
        <v>0</v>
      </c>
      <c r="BK296" s="161">
        <f t="shared" si="209"/>
        <v>0</v>
      </c>
      <c r="BL296" s="161"/>
      <c r="BM296" s="110">
        <f t="shared" si="210"/>
        <v>1522.619385685706</v>
      </c>
      <c r="BN296" s="110">
        <f t="shared" si="211"/>
        <v>1545.3724114855643</v>
      </c>
      <c r="BO296" s="273">
        <f t="shared" si="212"/>
        <v>22.753025799858278</v>
      </c>
      <c r="BP296" s="161">
        <f t="shared" si="213"/>
        <v>1.4943344353659032E-2</v>
      </c>
    </row>
    <row r="297" spans="1:68">
      <c r="A297" s="84">
        <v>976</v>
      </c>
      <c r="B297" s="94">
        <v>19</v>
      </c>
      <c r="C297" s="94">
        <v>19</v>
      </c>
      <c r="D297" s="85" t="s">
        <v>311</v>
      </c>
      <c r="E297" s="87">
        <v>3765</v>
      </c>
      <c r="F297" s="110">
        <v>3721</v>
      </c>
      <c r="G297" s="160">
        <f t="shared" si="178"/>
        <v>-44</v>
      </c>
      <c r="H297" s="161">
        <f t="shared" si="179"/>
        <v>-1.1686586985391767E-2</v>
      </c>
      <c r="I297" s="161"/>
      <c r="J297" s="110">
        <v>2376610.4555654665</v>
      </c>
      <c r="K297" s="110">
        <v>2430746.7614758983</v>
      </c>
      <c r="L297" s="160">
        <f t="shared" si="180"/>
        <v>54136.30591043178</v>
      </c>
      <c r="M297" s="161">
        <f t="shared" si="181"/>
        <v>2.2778788077641079E-2</v>
      </c>
      <c r="N297" s="161"/>
      <c r="O297" s="110">
        <v>1933795.041801872</v>
      </c>
      <c r="P297" s="296">
        <v>2029332.0330860149</v>
      </c>
      <c r="Q297" s="160">
        <f t="shared" si="182"/>
        <v>95536.991284142947</v>
      </c>
      <c r="R297" s="161">
        <f t="shared" si="183"/>
        <v>4.940388677133202E-2</v>
      </c>
      <c r="S297" s="161"/>
      <c r="T297" s="110">
        <v>592172.44478599227</v>
      </c>
      <c r="U297" s="110">
        <v>626519.84358243179</v>
      </c>
      <c r="V297" s="160">
        <f t="shared" si="184"/>
        <v>34347.39879643952</v>
      </c>
      <c r="W297" s="161">
        <f t="shared" si="185"/>
        <v>5.8002359108169033E-2</v>
      </c>
      <c r="X297" s="162"/>
      <c r="Y297" s="86">
        <v>4902577.9421533309</v>
      </c>
      <c r="Z297" s="86">
        <v>5086598.638144345</v>
      </c>
      <c r="AA297" s="160">
        <f t="shared" si="186"/>
        <v>184020.69599101413</v>
      </c>
      <c r="AB297" s="161">
        <f t="shared" si="187"/>
        <v>3.7535496255708234E-2</v>
      </c>
      <c r="AC297" s="161"/>
      <c r="AD297" s="209">
        <v>-642666</v>
      </c>
      <c r="AE297" s="209">
        <v>-642666</v>
      </c>
      <c r="AF297" s="297">
        <f t="shared" si="188"/>
        <v>0</v>
      </c>
      <c r="AG297" s="208">
        <f t="shared" si="189"/>
        <v>0</v>
      </c>
      <c r="AH297" s="161"/>
      <c r="AI297" s="296">
        <f t="shared" si="190"/>
        <v>4259911.9421533309</v>
      </c>
      <c r="AJ297" s="296">
        <f t="shared" si="191"/>
        <v>4443932.638144345</v>
      </c>
      <c r="AK297" s="160">
        <f t="shared" si="192"/>
        <v>184020.69599101413</v>
      </c>
      <c r="AL297" s="161">
        <f t="shared" si="193"/>
        <v>4.3198239421351523E-2</v>
      </c>
      <c r="AN297" s="110">
        <f t="shared" si="194"/>
        <v>631.23783680357678</v>
      </c>
      <c r="AO297" s="110">
        <f t="shared" si="195"/>
        <v>653.25094369145347</v>
      </c>
      <c r="AP297" s="160">
        <f t="shared" si="196"/>
        <v>22.013106887876688</v>
      </c>
      <c r="AQ297" s="161">
        <f t="shared" si="197"/>
        <v>3.487292048167661E-2</v>
      </c>
      <c r="AR297" s="298"/>
      <c r="AS297" s="110">
        <v>513.62418108947463</v>
      </c>
      <c r="AT297" s="110">
        <f t="shared" si="198"/>
        <v>545.37275815265116</v>
      </c>
      <c r="AU297" s="110">
        <f t="shared" si="199"/>
        <v>31.748577063176526</v>
      </c>
      <c r="AV297" s="185">
        <f t="shared" si="200"/>
        <v>6.1812855064247538E-2</v>
      </c>
      <c r="AW297" s="298"/>
      <c r="AX297" s="110">
        <v>157.2835178714455</v>
      </c>
      <c r="AY297" s="110">
        <f t="shared" si="201"/>
        <v>168.37405094932325</v>
      </c>
      <c r="AZ297" s="160">
        <f t="shared" si="202"/>
        <v>11.090533077877751</v>
      </c>
      <c r="BA297" s="161">
        <f t="shared" si="203"/>
        <v>7.0513002430060825E-2</v>
      </c>
      <c r="BB297" s="298"/>
      <c r="BC297" s="110">
        <f t="shared" si="204"/>
        <v>1302.145535764497</v>
      </c>
      <c r="BD297" s="110">
        <f t="shared" si="205"/>
        <v>1366.9977527934279</v>
      </c>
      <c r="BE297" s="160">
        <f t="shared" si="206"/>
        <v>64.852217028930909</v>
      </c>
      <c r="BF297" s="161">
        <f t="shared" si="207"/>
        <v>4.9804123462171841E-2</v>
      </c>
      <c r="BG297" s="299"/>
      <c r="BH297" s="110">
        <v>-170.69482071713148</v>
      </c>
      <c r="BI297" s="110">
        <v>-170.69482071713148</v>
      </c>
      <c r="BJ297" s="160">
        <f t="shared" si="208"/>
        <v>0</v>
      </c>
      <c r="BK297" s="161">
        <f t="shared" si="209"/>
        <v>0</v>
      </c>
      <c r="BL297" s="161"/>
      <c r="BM297" s="110">
        <f t="shared" si="210"/>
        <v>1131.4507150473655</v>
      </c>
      <c r="BN297" s="110">
        <f t="shared" si="211"/>
        <v>1194.2845036668489</v>
      </c>
      <c r="BO297" s="273">
        <f t="shared" si="212"/>
        <v>62.833788619483357</v>
      </c>
      <c r="BP297" s="161">
        <f t="shared" si="213"/>
        <v>5.5533827310235928E-2</v>
      </c>
    </row>
    <row r="298" spans="1:68">
      <c r="A298" s="84">
        <v>977</v>
      </c>
      <c r="B298" s="94">
        <v>17</v>
      </c>
      <c r="C298" s="94">
        <v>17</v>
      </c>
      <c r="D298" s="85" t="s">
        <v>312</v>
      </c>
      <c r="E298" s="87">
        <v>15369</v>
      </c>
      <c r="F298" s="110">
        <v>15406</v>
      </c>
      <c r="G298" s="160">
        <f t="shared" si="178"/>
        <v>37</v>
      </c>
      <c r="H298" s="161">
        <f t="shared" si="179"/>
        <v>2.4074435552085367E-3</v>
      </c>
      <c r="I298" s="161"/>
      <c r="J298" s="110">
        <v>9936205.9756977968</v>
      </c>
      <c r="K298" s="110">
        <v>9990297.2910930309</v>
      </c>
      <c r="L298" s="160">
        <f t="shared" si="180"/>
        <v>54091.315395234153</v>
      </c>
      <c r="M298" s="161">
        <f t="shared" si="181"/>
        <v>5.4438601139642183E-3</v>
      </c>
      <c r="N298" s="161"/>
      <c r="O298" s="110">
        <v>5927749.3487155894</v>
      </c>
      <c r="P298" s="296">
        <v>6223375.811410225</v>
      </c>
      <c r="Q298" s="160">
        <f t="shared" si="182"/>
        <v>295626.46269463561</v>
      </c>
      <c r="R298" s="161">
        <f t="shared" si="183"/>
        <v>4.9871619952805736E-2</v>
      </c>
      <c r="S298" s="161"/>
      <c r="T298" s="110">
        <v>992905.50997683522</v>
      </c>
      <c r="U298" s="110">
        <v>1125512.6972076579</v>
      </c>
      <c r="V298" s="160">
        <f t="shared" si="184"/>
        <v>132607.18723082263</v>
      </c>
      <c r="W298" s="161">
        <f t="shared" si="185"/>
        <v>0.13355468964404921</v>
      </c>
      <c r="X298" s="162"/>
      <c r="Y298" s="86">
        <v>16856860.834390223</v>
      </c>
      <c r="Z298" s="86">
        <v>17339185.799710914</v>
      </c>
      <c r="AA298" s="160">
        <f t="shared" si="186"/>
        <v>482324.96532069147</v>
      </c>
      <c r="AB298" s="161">
        <f t="shared" si="187"/>
        <v>2.8612976642524379E-2</v>
      </c>
      <c r="AC298" s="161"/>
      <c r="AD298" s="209">
        <v>522748</v>
      </c>
      <c r="AE298" s="209">
        <v>522748</v>
      </c>
      <c r="AF298" s="297">
        <f t="shared" si="188"/>
        <v>0</v>
      </c>
      <c r="AG298" s="208">
        <f t="shared" si="189"/>
        <v>0</v>
      </c>
      <c r="AH298" s="161"/>
      <c r="AI298" s="296">
        <f t="shared" si="190"/>
        <v>17379608.834390223</v>
      </c>
      <c r="AJ298" s="296">
        <f t="shared" si="191"/>
        <v>17861933.799710914</v>
      </c>
      <c r="AK298" s="160">
        <f t="shared" si="192"/>
        <v>482324.96532069147</v>
      </c>
      <c r="AL298" s="161">
        <f t="shared" si="193"/>
        <v>2.7752348739074149E-2</v>
      </c>
      <c r="AN298" s="110">
        <f t="shared" si="194"/>
        <v>646.50959565995163</v>
      </c>
      <c r="AO298" s="110">
        <f t="shared" si="195"/>
        <v>648.46795346572969</v>
      </c>
      <c r="AP298" s="160">
        <f t="shared" si="196"/>
        <v>1.9583578057780642</v>
      </c>
      <c r="AQ298" s="161">
        <f t="shared" si="197"/>
        <v>3.0291241134309675E-3</v>
      </c>
      <c r="AR298" s="298"/>
      <c r="AS298" s="110">
        <v>385.69518828262017</v>
      </c>
      <c r="AT298" s="110">
        <f t="shared" si="198"/>
        <v>403.957926224213</v>
      </c>
      <c r="AU298" s="110">
        <f t="shared" si="199"/>
        <v>18.262737941592832</v>
      </c>
      <c r="AV298" s="185">
        <f t="shared" si="200"/>
        <v>4.7350183503483884E-2</v>
      </c>
      <c r="AW298" s="298"/>
      <c r="AX298" s="110">
        <v>64.604431646615609</v>
      </c>
      <c r="AY298" s="110">
        <f t="shared" si="201"/>
        <v>73.056776399302734</v>
      </c>
      <c r="AZ298" s="160">
        <f t="shared" si="202"/>
        <v>8.4523447526871252</v>
      </c>
      <c r="BA298" s="161">
        <f t="shared" si="203"/>
        <v>0.13083227477212722</v>
      </c>
      <c r="BB298" s="298"/>
      <c r="BC298" s="110">
        <f t="shared" si="204"/>
        <v>1096.8092155891875</v>
      </c>
      <c r="BD298" s="110">
        <f t="shared" si="205"/>
        <v>1125.4826560892454</v>
      </c>
      <c r="BE298" s="160">
        <f t="shared" si="206"/>
        <v>28.67344050005795</v>
      </c>
      <c r="BF298" s="161">
        <f t="shared" si="207"/>
        <v>2.6142596262427518E-2</v>
      </c>
      <c r="BG298" s="299"/>
      <c r="BH298" s="110">
        <v>34.013143340490601</v>
      </c>
      <c r="BI298" s="110">
        <v>34.013143340490601</v>
      </c>
      <c r="BJ298" s="160">
        <f t="shared" si="208"/>
        <v>0</v>
      </c>
      <c r="BK298" s="161">
        <f t="shared" si="209"/>
        <v>0</v>
      </c>
      <c r="BL298" s="161"/>
      <c r="BM298" s="110">
        <f t="shared" si="210"/>
        <v>1130.8223589296781</v>
      </c>
      <c r="BN298" s="110">
        <f t="shared" si="211"/>
        <v>1159.4141113664102</v>
      </c>
      <c r="BO298" s="273">
        <f t="shared" si="212"/>
        <v>28.591752436732122</v>
      </c>
      <c r="BP298" s="161">
        <f t="shared" si="213"/>
        <v>2.528403529604259E-2</v>
      </c>
    </row>
    <row r="299" spans="1:68">
      <c r="A299" s="84">
        <v>980</v>
      </c>
      <c r="B299" s="94">
        <v>6</v>
      </c>
      <c r="C299" s="94">
        <v>6</v>
      </c>
      <c r="D299" s="85" t="s">
        <v>313</v>
      </c>
      <c r="E299" s="87">
        <v>33677</v>
      </c>
      <c r="F299" s="110">
        <v>33704</v>
      </c>
      <c r="G299" s="160">
        <f t="shared" si="178"/>
        <v>27</v>
      </c>
      <c r="H299" s="161">
        <f t="shared" si="179"/>
        <v>8.0173412121032164E-4</v>
      </c>
      <c r="I299" s="161"/>
      <c r="J299" s="110">
        <v>24250431.307077177</v>
      </c>
      <c r="K299" s="110">
        <v>24606444.444824938</v>
      </c>
      <c r="L299" s="160">
        <f t="shared" si="180"/>
        <v>356013.13774776086</v>
      </c>
      <c r="M299" s="161">
        <f t="shared" si="181"/>
        <v>1.4680693025194277E-2</v>
      </c>
      <c r="N299" s="161"/>
      <c r="O299" s="110">
        <v>5042701.1944374954</v>
      </c>
      <c r="P299" s="296">
        <v>5321943.2489660131</v>
      </c>
      <c r="Q299" s="160">
        <f t="shared" si="182"/>
        <v>279242.05452851765</v>
      </c>
      <c r="R299" s="161">
        <f t="shared" si="183"/>
        <v>5.5375490984186031E-2</v>
      </c>
      <c r="S299" s="161"/>
      <c r="T299" s="110">
        <v>1660658.8521236</v>
      </c>
      <c r="U299" s="110">
        <v>1789970.5474948068</v>
      </c>
      <c r="V299" s="160">
        <f t="shared" si="184"/>
        <v>129311.69537120685</v>
      </c>
      <c r="W299" s="161">
        <f t="shared" si="185"/>
        <v>7.7867706064883219E-2</v>
      </c>
      <c r="X299" s="162"/>
      <c r="Y299" s="86">
        <v>30953791.353638269</v>
      </c>
      <c r="Z299" s="86">
        <v>31718358.241285756</v>
      </c>
      <c r="AA299" s="160">
        <f t="shared" si="186"/>
        <v>764566.88764748722</v>
      </c>
      <c r="AB299" s="161">
        <f t="shared" si="187"/>
        <v>2.4700266242429814E-2</v>
      </c>
      <c r="AC299" s="161"/>
      <c r="AD299" s="209">
        <v>-3676999</v>
      </c>
      <c r="AE299" s="209">
        <v>-3676999</v>
      </c>
      <c r="AF299" s="297">
        <f t="shared" si="188"/>
        <v>0</v>
      </c>
      <c r="AG299" s="208">
        <f t="shared" si="189"/>
        <v>0</v>
      </c>
      <c r="AH299" s="161"/>
      <c r="AI299" s="296">
        <f t="shared" si="190"/>
        <v>27276792.353638269</v>
      </c>
      <c r="AJ299" s="296">
        <f t="shared" si="191"/>
        <v>28041359.241285756</v>
      </c>
      <c r="AK299" s="160">
        <f t="shared" si="192"/>
        <v>764566.88764748722</v>
      </c>
      <c r="AL299" s="161">
        <f t="shared" si="193"/>
        <v>2.8029941267837775E-2</v>
      </c>
      <c r="AN299" s="110">
        <f t="shared" si="194"/>
        <v>720.0888234426219</v>
      </c>
      <c r="AO299" s="110">
        <f t="shared" si="195"/>
        <v>730.07490045172494</v>
      </c>
      <c r="AP299" s="160">
        <f t="shared" si="196"/>
        <v>9.9860770091030417</v>
      </c>
      <c r="AQ299" s="161">
        <f t="shared" si="197"/>
        <v>1.3867840583001011E-2</v>
      </c>
      <c r="AR299" s="298"/>
      <c r="AS299" s="110">
        <v>149.73724483883646</v>
      </c>
      <c r="AT299" s="110">
        <f t="shared" si="198"/>
        <v>157.90242253044187</v>
      </c>
      <c r="AU299" s="110">
        <f t="shared" si="199"/>
        <v>8.1651776916054075</v>
      </c>
      <c r="AV299" s="185">
        <f t="shared" si="200"/>
        <v>5.4530038270663134E-2</v>
      </c>
      <c r="AW299" s="298"/>
      <c r="AX299" s="110">
        <v>49.31136538657244</v>
      </c>
      <c r="AY299" s="110">
        <f t="shared" si="201"/>
        <v>53.108549356005426</v>
      </c>
      <c r="AZ299" s="160">
        <f t="shared" si="202"/>
        <v>3.7971839694329859</v>
      </c>
      <c r="BA299" s="161">
        <f t="shared" si="203"/>
        <v>7.7004235020978848E-2</v>
      </c>
      <c r="BB299" s="298"/>
      <c r="BC299" s="110">
        <f t="shared" si="204"/>
        <v>919.13743366803067</v>
      </c>
      <c r="BD299" s="110">
        <f t="shared" si="205"/>
        <v>941.08587233817218</v>
      </c>
      <c r="BE299" s="160">
        <f t="shared" si="206"/>
        <v>21.948438670141513</v>
      </c>
      <c r="BF299" s="161">
        <f t="shared" si="207"/>
        <v>2.3879387201706265E-2</v>
      </c>
      <c r="BG299" s="299"/>
      <c r="BH299" s="110">
        <v>-109.18428007245301</v>
      </c>
      <c r="BI299" s="110">
        <v>-109.18428007245301</v>
      </c>
      <c r="BJ299" s="160">
        <f t="shared" si="208"/>
        <v>0</v>
      </c>
      <c r="BK299" s="161">
        <f t="shared" si="209"/>
        <v>0</v>
      </c>
      <c r="BL299" s="161"/>
      <c r="BM299" s="110">
        <f t="shared" si="210"/>
        <v>809.95315359557765</v>
      </c>
      <c r="BN299" s="110">
        <f t="shared" si="211"/>
        <v>831.98905890356502</v>
      </c>
      <c r="BO299" s="273">
        <f t="shared" si="212"/>
        <v>22.035905307987377</v>
      </c>
      <c r="BP299" s="161">
        <f t="shared" si="213"/>
        <v>2.7206394851559838E-2</v>
      </c>
    </row>
    <row r="300" spans="1:68">
      <c r="A300" s="84">
        <v>981</v>
      </c>
      <c r="B300" s="94">
        <v>5</v>
      </c>
      <c r="C300" s="94">
        <v>5</v>
      </c>
      <c r="D300" s="85" t="s">
        <v>314</v>
      </c>
      <c r="E300" s="87">
        <v>2207</v>
      </c>
      <c r="F300" s="110">
        <v>2193</v>
      </c>
      <c r="G300" s="160">
        <f t="shared" si="178"/>
        <v>-14</v>
      </c>
      <c r="H300" s="161">
        <f t="shared" si="179"/>
        <v>-6.3434526506570008E-3</v>
      </c>
      <c r="I300" s="161"/>
      <c r="J300" s="110">
        <v>911050.57272456994</v>
      </c>
      <c r="K300" s="110">
        <v>752889.02398332278</v>
      </c>
      <c r="L300" s="160">
        <f t="shared" si="180"/>
        <v>-158161.54874124716</v>
      </c>
      <c r="M300" s="161">
        <f t="shared" si="181"/>
        <v>-0.17360347874899232</v>
      </c>
      <c r="N300" s="161"/>
      <c r="O300" s="110">
        <v>1204427.7756147403</v>
      </c>
      <c r="P300" s="296">
        <v>1218722.8162887518</v>
      </c>
      <c r="Q300" s="160">
        <f t="shared" si="182"/>
        <v>14295.040674011456</v>
      </c>
      <c r="R300" s="161">
        <f t="shared" si="183"/>
        <v>1.1868740462013392E-2</v>
      </c>
      <c r="S300" s="161"/>
      <c r="T300" s="110">
        <v>361892.07658344752</v>
      </c>
      <c r="U300" s="110">
        <v>386553.02333186421</v>
      </c>
      <c r="V300" s="160">
        <f t="shared" si="184"/>
        <v>24660.946748416696</v>
      </c>
      <c r="W300" s="161">
        <f t="shared" si="185"/>
        <v>6.8144478268869227E-2</v>
      </c>
      <c r="X300" s="162"/>
      <c r="Y300" s="86">
        <v>2477370.4249227578</v>
      </c>
      <c r="Z300" s="86">
        <v>2358164.8636039388</v>
      </c>
      <c r="AA300" s="160">
        <f t="shared" si="186"/>
        <v>-119205.56131881895</v>
      </c>
      <c r="AB300" s="161">
        <f t="shared" si="187"/>
        <v>-4.8117778479790992E-2</v>
      </c>
      <c r="AC300" s="161"/>
      <c r="AD300" s="209">
        <v>-534298</v>
      </c>
      <c r="AE300" s="209">
        <v>-534298</v>
      </c>
      <c r="AF300" s="297">
        <f t="shared" si="188"/>
        <v>0</v>
      </c>
      <c r="AG300" s="208">
        <f t="shared" si="189"/>
        <v>0</v>
      </c>
      <c r="AH300" s="161"/>
      <c r="AI300" s="296">
        <f t="shared" si="190"/>
        <v>1943072.4249227578</v>
      </c>
      <c r="AJ300" s="296">
        <f t="shared" si="191"/>
        <v>1823866.8636039388</v>
      </c>
      <c r="AK300" s="160">
        <f t="shared" si="192"/>
        <v>-119205.56131881895</v>
      </c>
      <c r="AL300" s="161">
        <f t="shared" si="193"/>
        <v>-6.1349005724044323E-2</v>
      </c>
      <c r="AN300" s="110">
        <f t="shared" si="194"/>
        <v>412.80044074516081</v>
      </c>
      <c r="AO300" s="110">
        <f t="shared" si="195"/>
        <v>343.31464841920786</v>
      </c>
      <c r="AP300" s="160">
        <f t="shared" si="196"/>
        <v>-69.485792325952957</v>
      </c>
      <c r="AQ300" s="161">
        <f t="shared" si="197"/>
        <v>-0.16832780556271129</v>
      </c>
      <c r="AR300" s="298"/>
      <c r="AS300" s="110">
        <v>545.73075469630282</v>
      </c>
      <c r="AT300" s="110">
        <f t="shared" si="198"/>
        <v>555.73315836240397</v>
      </c>
      <c r="AU300" s="110">
        <f t="shared" si="199"/>
        <v>10.002403666101145</v>
      </c>
      <c r="AV300" s="185">
        <f t="shared" si="200"/>
        <v>1.8328458823376092E-2</v>
      </c>
      <c r="AW300" s="298"/>
      <c r="AX300" s="110">
        <v>163.97466088964546</v>
      </c>
      <c r="AY300" s="110">
        <f t="shared" si="201"/>
        <v>176.26676850518203</v>
      </c>
      <c r="AZ300" s="160">
        <f t="shared" si="202"/>
        <v>12.292107615536565</v>
      </c>
      <c r="BA300" s="161">
        <f t="shared" si="203"/>
        <v>7.4963458066299171E-2</v>
      </c>
      <c r="BB300" s="298"/>
      <c r="BC300" s="110">
        <f t="shared" si="204"/>
        <v>1122.505856331109</v>
      </c>
      <c r="BD300" s="110">
        <f t="shared" si="205"/>
        <v>1075.3145752867938</v>
      </c>
      <c r="BE300" s="160">
        <f t="shared" si="206"/>
        <v>-47.191281044315247</v>
      </c>
      <c r="BF300" s="161">
        <f t="shared" si="207"/>
        <v>-4.2041010991745856E-2</v>
      </c>
      <c r="BG300" s="299"/>
      <c r="BH300" s="110">
        <v>-242.09243316719528</v>
      </c>
      <c r="BI300" s="110">
        <v>-242.09243316719528</v>
      </c>
      <c r="BJ300" s="160">
        <f t="shared" si="208"/>
        <v>0</v>
      </c>
      <c r="BK300" s="161">
        <f t="shared" si="209"/>
        <v>0</v>
      </c>
      <c r="BL300" s="161"/>
      <c r="BM300" s="110">
        <f t="shared" si="210"/>
        <v>880.41342316391376</v>
      </c>
      <c r="BN300" s="110">
        <f t="shared" si="211"/>
        <v>831.67663639030502</v>
      </c>
      <c r="BO300" s="273">
        <f t="shared" si="212"/>
        <v>-48.736786773608742</v>
      </c>
      <c r="BP300" s="161">
        <f t="shared" si="213"/>
        <v>-5.5356705714986604E-2</v>
      </c>
    </row>
    <row r="301" spans="1:68">
      <c r="A301" s="84">
        <v>989</v>
      </c>
      <c r="B301" s="94">
        <v>14</v>
      </c>
      <c r="C301" s="94">
        <v>14</v>
      </c>
      <c r="D301" s="85" t="s">
        <v>315</v>
      </c>
      <c r="E301" s="87">
        <v>5316</v>
      </c>
      <c r="F301" s="110">
        <v>5220</v>
      </c>
      <c r="G301" s="160">
        <f t="shared" si="178"/>
        <v>-96</v>
      </c>
      <c r="H301" s="161">
        <f t="shared" si="179"/>
        <v>-1.8058690744920992E-2</v>
      </c>
      <c r="I301" s="161"/>
      <c r="J301" s="110">
        <v>81378.14014996239</v>
      </c>
      <c r="K301" s="110">
        <v>-359295.28504593577</v>
      </c>
      <c r="L301" s="160">
        <f t="shared" si="180"/>
        <v>-440673.42519589816</v>
      </c>
      <c r="M301" s="161">
        <f t="shared" si="181"/>
        <v>-5.4151326681075771</v>
      </c>
      <c r="N301" s="161"/>
      <c r="O301" s="110">
        <v>2265545.5823936807</v>
      </c>
      <c r="P301" s="296">
        <v>2396436.9764208249</v>
      </c>
      <c r="Q301" s="160">
        <f t="shared" si="182"/>
        <v>130891.39402714418</v>
      </c>
      <c r="R301" s="161">
        <f t="shared" si="183"/>
        <v>5.7774778421738844E-2</v>
      </c>
      <c r="S301" s="161"/>
      <c r="T301" s="110">
        <v>676810.6052026758</v>
      </c>
      <c r="U301" s="110">
        <v>735942.11131393386</v>
      </c>
      <c r="V301" s="160">
        <f t="shared" si="184"/>
        <v>59131.506111258059</v>
      </c>
      <c r="W301" s="161">
        <f t="shared" si="185"/>
        <v>8.7367877596348689E-2</v>
      </c>
      <c r="X301" s="162"/>
      <c r="Y301" s="86">
        <v>3023734.3277463191</v>
      </c>
      <c r="Z301" s="86">
        <v>2773083.8026888231</v>
      </c>
      <c r="AA301" s="160">
        <f t="shared" si="186"/>
        <v>-250650.52505749604</v>
      </c>
      <c r="AB301" s="161">
        <f t="shared" si="187"/>
        <v>-8.2894361041405865E-2</v>
      </c>
      <c r="AC301" s="161"/>
      <c r="AD301" s="209">
        <v>-102624</v>
      </c>
      <c r="AE301" s="209">
        <v>-102624</v>
      </c>
      <c r="AF301" s="297">
        <f t="shared" si="188"/>
        <v>0</v>
      </c>
      <c r="AG301" s="208">
        <f t="shared" si="189"/>
        <v>0</v>
      </c>
      <c r="AH301" s="161"/>
      <c r="AI301" s="296">
        <f t="shared" si="190"/>
        <v>2921110.3277463191</v>
      </c>
      <c r="AJ301" s="296">
        <f t="shared" si="191"/>
        <v>2670459.8026888231</v>
      </c>
      <c r="AK301" s="160">
        <f t="shared" si="192"/>
        <v>-250650.52505749604</v>
      </c>
      <c r="AL301" s="161">
        <f t="shared" si="193"/>
        <v>-8.5806593019332036E-2</v>
      </c>
      <c r="AN301" s="110">
        <f t="shared" si="194"/>
        <v>15.308152774635513</v>
      </c>
      <c r="AO301" s="110">
        <f t="shared" si="195"/>
        <v>-68.830514376616051</v>
      </c>
      <c r="AP301" s="160">
        <f t="shared" si="196"/>
        <v>-84.138667151251568</v>
      </c>
      <c r="AQ301" s="161">
        <f t="shared" si="197"/>
        <v>-5.4963305102796705</v>
      </c>
      <c r="AR301" s="298"/>
      <c r="AS301" s="110">
        <v>426.17486501009796</v>
      </c>
      <c r="AT301" s="110">
        <f t="shared" si="198"/>
        <v>459.08754337563693</v>
      </c>
      <c r="AU301" s="110">
        <f t="shared" si="199"/>
        <v>32.912678365538966</v>
      </c>
      <c r="AV301" s="185">
        <f t="shared" si="200"/>
        <v>7.7228107680069588E-2</v>
      </c>
      <c r="AW301" s="298"/>
      <c r="AX301" s="110">
        <v>127.31576471081185</v>
      </c>
      <c r="AY301" s="110">
        <f t="shared" si="201"/>
        <v>140.98507879577278</v>
      </c>
      <c r="AZ301" s="160">
        <f t="shared" si="202"/>
        <v>13.669314084960931</v>
      </c>
      <c r="BA301" s="161">
        <f t="shared" si="203"/>
        <v>0.10736544775904026</v>
      </c>
      <c r="BB301" s="298"/>
      <c r="BC301" s="110">
        <f t="shared" si="204"/>
        <v>568.79878249554531</v>
      </c>
      <c r="BD301" s="110">
        <f t="shared" si="205"/>
        <v>531.2421077947937</v>
      </c>
      <c r="BE301" s="160">
        <f t="shared" si="206"/>
        <v>-37.556674700751614</v>
      </c>
      <c r="BF301" s="161">
        <f t="shared" si="207"/>
        <v>-6.6028050439868424E-2</v>
      </c>
      <c r="BG301" s="299"/>
      <c r="BH301" s="110">
        <v>-19.304740406320541</v>
      </c>
      <c r="BI301" s="110">
        <v>-19.304740406320541</v>
      </c>
      <c r="BJ301" s="160">
        <f t="shared" si="208"/>
        <v>0</v>
      </c>
      <c r="BK301" s="161">
        <f t="shared" si="209"/>
        <v>0</v>
      </c>
      <c r="BL301" s="161"/>
      <c r="BM301" s="110">
        <f t="shared" si="210"/>
        <v>549.49404208922476</v>
      </c>
      <c r="BN301" s="110">
        <f t="shared" si="211"/>
        <v>511.58233767985115</v>
      </c>
      <c r="BO301" s="273">
        <f t="shared" si="212"/>
        <v>-37.911704409373613</v>
      </c>
      <c r="BP301" s="161">
        <f t="shared" si="213"/>
        <v>-6.8993840707043827E-2</v>
      </c>
    </row>
    <row r="302" spans="1:68">
      <c r="A302" s="84">
        <v>992</v>
      </c>
      <c r="B302" s="94">
        <v>13</v>
      </c>
      <c r="C302" s="94">
        <v>13</v>
      </c>
      <c r="D302" s="85" t="s">
        <v>316</v>
      </c>
      <c r="E302" s="87">
        <v>17971</v>
      </c>
      <c r="F302" s="110">
        <v>17740</v>
      </c>
      <c r="G302" s="160">
        <f t="shared" si="178"/>
        <v>-231</v>
      </c>
      <c r="H302" s="161">
        <f t="shared" si="179"/>
        <v>-1.2854042624227922E-2</v>
      </c>
      <c r="I302" s="161"/>
      <c r="J302" s="110">
        <v>5918493.6535280589</v>
      </c>
      <c r="K302" s="110">
        <v>5480434.0241148435</v>
      </c>
      <c r="L302" s="160">
        <f t="shared" si="180"/>
        <v>-438059.62941321544</v>
      </c>
      <c r="M302" s="161">
        <f t="shared" si="181"/>
        <v>-7.4015392269971392E-2</v>
      </c>
      <c r="N302" s="161"/>
      <c r="O302" s="110">
        <v>4063704.1119463444</v>
      </c>
      <c r="P302" s="296">
        <v>3884908.0374122392</v>
      </c>
      <c r="Q302" s="160">
        <f t="shared" si="182"/>
        <v>-178796.07453410514</v>
      </c>
      <c r="R302" s="161">
        <f t="shared" si="183"/>
        <v>-4.3998300468896419E-2</v>
      </c>
      <c r="S302" s="161"/>
      <c r="T302" s="110">
        <v>1515496.8156976718</v>
      </c>
      <c r="U302" s="110">
        <v>1662878.4008388482</v>
      </c>
      <c r="V302" s="160">
        <f t="shared" si="184"/>
        <v>147381.58514117636</v>
      </c>
      <c r="W302" s="161">
        <f t="shared" si="185"/>
        <v>9.7249683149830957E-2</v>
      </c>
      <c r="X302" s="162"/>
      <c r="Y302" s="86">
        <v>11497694.581172075</v>
      </c>
      <c r="Z302" s="86">
        <v>11028220.462365931</v>
      </c>
      <c r="AA302" s="160">
        <f t="shared" si="186"/>
        <v>-469474.11880614422</v>
      </c>
      <c r="AB302" s="161">
        <f t="shared" si="187"/>
        <v>-4.0832022062486026E-2</v>
      </c>
      <c r="AC302" s="161"/>
      <c r="AD302" s="209">
        <v>-20798</v>
      </c>
      <c r="AE302" s="209">
        <v>-20798</v>
      </c>
      <c r="AF302" s="297">
        <f t="shared" si="188"/>
        <v>0</v>
      </c>
      <c r="AG302" s="208">
        <f t="shared" si="189"/>
        <v>0</v>
      </c>
      <c r="AH302" s="161"/>
      <c r="AI302" s="296">
        <f t="shared" si="190"/>
        <v>11476896.581172075</v>
      </c>
      <c r="AJ302" s="296">
        <f t="shared" si="191"/>
        <v>11007422.462365931</v>
      </c>
      <c r="AK302" s="160">
        <f t="shared" si="192"/>
        <v>-469474.11880614422</v>
      </c>
      <c r="AL302" s="161">
        <f t="shared" si="193"/>
        <v>-4.0906016315971655E-2</v>
      </c>
      <c r="AN302" s="110">
        <f t="shared" si="194"/>
        <v>329.33579953970616</v>
      </c>
      <c r="AO302" s="110">
        <f t="shared" si="195"/>
        <v>308.93089200196414</v>
      </c>
      <c r="AP302" s="160">
        <f t="shared" si="196"/>
        <v>-20.404907537742019</v>
      </c>
      <c r="AQ302" s="161">
        <f t="shared" si="197"/>
        <v>-6.1957757298965958E-2</v>
      </c>
      <c r="AR302" s="298"/>
      <c r="AS302" s="110">
        <v>226.12565310479908</v>
      </c>
      <c r="AT302" s="110">
        <f t="shared" si="198"/>
        <v>218.9914339014791</v>
      </c>
      <c r="AU302" s="110">
        <f t="shared" si="199"/>
        <v>-7.1342192033199865</v>
      </c>
      <c r="AV302" s="185">
        <f t="shared" si="200"/>
        <v>-3.1549800322803696E-2</v>
      </c>
      <c r="AW302" s="298"/>
      <c r="AX302" s="110">
        <v>84.330132752638804</v>
      </c>
      <c r="AY302" s="110">
        <f t="shared" si="201"/>
        <v>93.736099258108695</v>
      </c>
      <c r="AZ302" s="160">
        <f t="shared" si="202"/>
        <v>9.4059665054698911</v>
      </c>
      <c r="BA302" s="161">
        <f t="shared" si="203"/>
        <v>0.11153743268802771</v>
      </c>
      <c r="BB302" s="298"/>
      <c r="BC302" s="110">
        <f t="shared" si="204"/>
        <v>639.79158539714399</v>
      </c>
      <c r="BD302" s="110">
        <f t="shared" si="205"/>
        <v>621.65842516155192</v>
      </c>
      <c r="BE302" s="160">
        <f t="shared" si="206"/>
        <v>-18.133160235592072</v>
      </c>
      <c r="BF302" s="161">
        <f t="shared" si="207"/>
        <v>-2.8342292473784413E-2</v>
      </c>
      <c r="BG302" s="299"/>
      <c r="BH302" s="110">
        <v>-1.157308997829837</v>
      </c>
      <c r="BI302" s="110">
        <v>-1.157308997829837</v>
      </c>
      <c r="BJ302" s="160">
        <f t="shared" si="208"/>
        <v>0</v>
      </c>
      <c r="BK302" s="161">
        <f t="shared" si="209"/>
        <v>0</v>
      </c>
      <c r="BL302" s="161"/>
      <c r="BM302" s="110">
        <f t="shared" si="210"/>
        <v>638.63427639931422</v>
      </c>
      <c r="BN302" s="110">
        <f t="shared" si="211"/>
        <v>620.48604635659137</v>
      </c>
      <c r="BO302" s="273">
        <f t="shared" si="212"/>
        <v>-18.148230042722844</v>
      </c>
      <c r="BP302" s="161">
        <f t="shared" si="213"/>
        <v>-2.841725023756074E-2</v>
      </c>
    </row>
  </sheetData>
  <autoFilter ref="A10:BP10" xr:uid="{963FDA7B-475D-440A-A6C1-BE5484561927}">
    <sortState xmlns:xlrd2="http://schemas.microsoft.com/office/spreadsheetml/2017/richdata2" ref="A11:BP302">
      <sortCondition ref="A10"/>
    </sortState>
  </autoFilter>
  <phoneticPr fontId="37" type="noConversion"/>
  <conditionalFormatting sqref="E11:E301">
    <cfRule type="cellIs" dxfId="2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56A2-DE42-4A8D-B1D5-EF49E105F7DE}">
  <sheetPr>
    <tabColor theme="1"/>
  </sheetPr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RowHeight="16.5"/>
  <cols>
    <col min="1" max="1" width="9.28515625" style="39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9" bestFit="1" customWidth="1"/>
    <col min="13" max="13" width="12.140625" style="39" customWidth="1"/>
    <col min="14" max="14" width="9.42578125" style="1" customWidth="1"/>
    <col min="15" max="15" width="6.7109375" style="81" customWidth="1"/>
  </cols>
  <sheetData>
    <row r="1" spans="1:15" ht="33.75">
      <c r="A1" s="311" t="s">
        <v>580</v>
      </c>
      <c r="B1" s="210"/>
      <c r="C1" s="211"/>
      <c r="I1" s="212"/>
      <c r="J1" s="213"/>
      <c r="K1" s="213"/>
      <c r="N1" s="214"/>
      <c r="O1" s="215"/>
    </row>
    <row r="2" spans="1:15">
      <c r="A2" s="67" t="s">
        <v>581</v>
      </c>
      <c r="B2" s="295"/>
      <c r="C2" s="218"/>
      <c r="I2" s="219"/>
      <c r="J2" s="213"/>
      <c r="K2" s="213"/>
      <c r="N2" s="214"/>
      <c r="O2" s="215"/>
    </row>
    <row r="3" spans="1:15" s="39" customFormat="1" ht="15">
      <c r="A3" s="67" t="s">
        <v>582</v>
      </c>
      <c r="C3" s="307"/>
      <c r="I3" s="308"/>
      <c r="J3" s="308"/>
      <c r="K3" s="308"/>
      <c r="N3" s="309"/>
      <c r="O3" s="310"/>
    </row>
    <row r="4" spans="1:15">
      <c r="C4" s="211"/>
      <c r="I4" s="212"/>
      <c r="J4" s="220"/>
      <c r="K4" s="220"/>
      <c r="N4" s="214"/>
      <c r="O4" s="215"/>
    </row>
    <row r="5" spans="1:15">
      <c r="A5" s="367" t="s">
        <v>588</v>
      </c>
      <c r="C5" s="221"/>
      <c r="I5" s="212"/>
      <c r="J5" s="220"/>
      <c r="K5" s="220"/>
      <c r="N5" s="214"/>
      <c r="O5" s="215"/>
    </row>
    <row r="6" spans="1:15" ht="18.75">
      <c r="A6" s="294"/>
      <c r="B6" s="222"/>
      <c r="C6" s="222"/>
      <c r="I6" s="212"/>
      <c r="J6" s="220"/>
      <c r="K6" s="214"/>
      <c r="N6" s="214"/>
      <c r="O6" s="215"/>
    </row>
    <row r="7" spans="1:15">
      <c r="A7" s="83"/>
      <c r="B7" s="217"/>
      <c r="C7" s="222"/>
      <c r="I7" s="217"/>
      <c r="J7" s="223"/>
      <c r="K7" s="223"/>
      <c r="N7" s="214"/>
      <c r="O7" s="215"/>
    </row>
    <row r="8" spans="1:15">
      <c r="B8" s="217"/>
      <c r="C8" s="222"/>
      <c r="I8" s="217"/>
      <c r="J8" s="223"/>
      <c r="K8" s="223"/>
      <c r="N8" s="214"/>
      <c r="O8" s="215"/>
    </row>
    <row r="9" spans="1:15" s="354" customFormat="1" ht="78.75">
      <c r="A9" s="344" t="s">
        <v>573</v>
      </c>
      <c r="B9" s="345" t="s">
        <v>12</v>
      </c>
      <c r="C9" s="346" t="s">
        <v>523</v>
      </c>
      <c r="D9" s="347" t="s">
        <v>576</v>
      </c>
      <c r="E9" s="348" t="s">
        <v>574</v>
      </c>
      <c r="F9" s="348" t="s">
        <v>578</v>
      </c>
      <c r="G9" s="348" t="s">
        <v>579</v>
      </c>
      <c r="H9" s="348"/>
      <c r="I9" s="346" t="s">
        <v>318</v>
      </c>
      <c r="J9" s="346" t="s">
        <v>365</v>
      </c>
      <c r="K9" s="346" t="s">
        <v>22</v>
      </c>
      <c r="L9" s="347" t="s">
        <v>577</v>
      </c>
      <c r="M9" s="353" t="s">
        <v>575</v>
      </c>
      <c r="N9" s="344" t="s">
        <v>17</v>
      </c>
      <c r="O9" s="344" t="s">
        <v>18</v>
      </c>
    </row>
    <row r="10" spans="1:15" s="80" customFormat="1" ht="29.25" customHeight="1">
      <c r="A10" s="349"/>
      <c r="B10" s="349" t="s">
        <v>23</v>
      </c>
      <c r="C10" s="321">
        <v>5605317</v>
      </c>
      <c r="D10" s="323">
        <v>-75303331.312082902</v>
      </c>
      <c r="E10" s="334">
        <f t="shared" ref="E10:E73" si="0">D10/C10</f>
        <v>-13.43426809082928</v>
      </c>
      <c r="F10" s="335">
        <f t="shared" ref="F10:F73" si="1">K10/C10</f>
        <v>617.90757009290598</v>
      </c>
      <c r="G10" s="335">
        <f t="shared" ref="G10:G73" si="2">L10/C10</f>
        <v>631.34183818373526</v>
      </c>
      <c r="H10" s="335"/>
      <c r="I10" s="322">
        <v>2629381463.9944592</v>
      </c>
      <c r="J10" s="323">
        <v>834186343.07599854</v>
      </c>
      <c r="K10" s="324">
        <f t="shared" ref="K10:K73" si="3">SUM(I10:J10)</f>
        <v>3463567807.0704575</v>
      </c>
      <c r="L10" s="336">
        <f t="shared" ref="L10:L73" si="4">K10-D10</f>
        <v>3538871138.3825402</v>
      </c>
      <c r="M10" s="337">
        <f t="shared" ref="M10:M73" si="5">D10/L10</f>
        <v>-2.1278913067883192E-2</v>
      </c>
      <c r="N10" s="323">
        <v>0</v>
      </c>
      <c r="O10" s="325">
        <v>0</v>
      </c>
    </row>
    <row r="11" spans="1:15" ht="15.75">
      <c r="A11" s="350">
        <v>5</v>
      </c>
      <c r="B11" s="351" t="s">
        <v>24</v>
      </c>
      <c r="C11" s="326">
        <v>9078</v>
      </c>
      <c r="D11" s="338">
        <v>-239320.16245742852</v>
      </c>
      <c r="E11" s="339">
        <f t="shared" si="0"/>
        <v>-26.362652837346168</v>
      </c>
      <c r="F11" s="340">
        <f t="shared" si="1"/>
        <v>1217.5615463008737</v>
      </c>
      <c r="G11" s="340">
        <f t="shared" si="2"/>
        <v>1243.92419913822</v>
      </c>
      <c r="H11" s="341"/>
      <c r="I11" s="327">
        <v>5720701.178412756</v>
      </c>
      <c r="J11" s="328">
        <v>5332322.5389065761</v>
      </c>
      <c r="K11" s="324">
        <f t="shared" si="3"/>
        <v>11053023.717319332</v>
      </c>
      <c r="L11" s="342">
        <f t="shared" si="4"/>
        <v>11292343.879776761</v>
      </c>
      <c r="M11" s="343">
        <f t="shared" si="5"/>
        <v>-2.1193134481675001E-2</v>
      </c>
      <c r="N11" s="329">
        <v>14</v>
      </c>
      <c r="O11" s="329">
        <v>14</v>
      </c>
    </row>
    <row r="12" spans="1:15" ht="15.75">
      <c r="A12" s="350">
        <v>9</v>
      </c>
      <c r="B12" s="352" t="s">
        <v>25</v>
      </c>
      <c r="C12" s="330">
        <v>2410</v>
      </c>
      <c r="D12" s="338">
        <v>-85482.201680064813</v>
      </c>
      <c r="E12" s="339">
        <f t="shared" si="0"/>
        <v>-35.469793228242658</v>
      </c>
      <c r="F12" s="340">
        <f t="shared" si="1"/>
        <v>1638.175662988355</v>
      </c>
      <c r="G12" s="340">
        <f t="shared" si="2"/>
        <v>1673.6454562165977</v>
      </c>
      <c r="H12" s="340"/>
      <c r="I12" s="331">
        <v>2062879.3714637044</v>
      </c>
      <c r="J12" s="328">
        <v>1885123.9763382312</v>
      </c>
      <c r="K12" s="324">
        <f t="shared" si="3"/>
        <v>3948003.3478019359</v>
      </c>
      <c r="L12" s="342">
        <f t="shared" si="4"/>
        <v>4033485.5494820005</v>
      </c>
      <c r="M12" s="343">
        <f t="shared" si="5"/>
        <v>-2.1193134481674997E-2</v>
      </c>
      <c r="N12" s="332">
        <v>17</v>
      </c>
      <c r="O12" s="332">
        <v>17</v>
      </c>
    </row>
    <row r="13" spans="1:15" ht="15.75">
      <c r="A13" s="350">
        <v>10</v>
      </c>
      <c r="B13" s="352" t="s">
        <v>26</v>
      </c>
      <c r="C13" s="330">
        <v>10780</v>
      </c>
      <c r="D13" s="338">
        <v>-233589.74424516843</v>
      </c>
      <c r="E13" s="339">
        <f t="shared" si="0"/>
        <v>-21.668807443893176</v>
      </c>
      <c r="F13" s="340">
        <f t="shared" si="1"/>
        <v>1000.7758650338602</v>
      </c>
      <c r="G13" s="340">
        <f t="shared" si="2"/>
        <v>1022.4446724777533</v>
      </c>
      <c r="H13" s="340"/>
      <c r="I13" s="331">
        <v>3577324.8540822398</v>
      </c>
      <c r="J13" s="328">
        <v>7211038.9709827723</v>
      </c>
      <c r="K13" s="324">
        <f t="shared" si="3"/>
        <v>10788363.825065013</v>
      </c>
      <c r="L13" s="342">
        <f t="shared" si="4"/>
        <v>11021953.569310181</v>
      </c>
      <c r="M13" s="343">
        <f t="shared" si="5"/>
        <v>-2.1193134481675001E-2</v>
      </c>
      <c r="N13" s="332">
        <v>14</v>
      </c>
      <c r="O13" s="332">
        <v>14</v>
      </c>
    </row>
    <row r="14" spans="1:15" ht="15.75">
      <c r="A14" s="350">
        <v>16</v>
      </c>
      <c r="B14" s="352" t="s">
        <v>27</v>
      </c>
      <c r="C14" s="330">
        <v>7889</v>
      </c>
      <c r="D14" s="338">
        <v>-165391.91376730546</v>
      </c>
      <c r="E14" s="339">
        <f t="shared" si="0"/>
        <v>-20.964876887730444</v>
      </c>
      <c r="F14" s="340">
        <f t="shared" si="1"/>
        <v>968.26476754537953</v>
      </c>
      <c r="G14" s="340">
        <f t="shared" si="2"/>
        <v>989.22964443310991</v>
      </c>
      <c r="H14" s="340"/>
      <c r="I14" s="331">
        <v>4905231.9187064357</v>
      </c>
      <c r="J14" s="328">
        <v>2733408.8324590633</v>
      </c>
      <c r="K14" s="324">
        <f t="shared" si="3"/>
        <v>7638640.751165499</v>
      </c>
      <c r="L14" s="342">
        <f t="shared" si="4"/>
        <v>7804032.6649328042</v>
      </c>
      <c r="M14" s="343">
        <f t="shared" si="5"/>
        <v>-2.1193134481675001E-2</v>
      </c>
      <c r="N14" s="332">
        <v>7</v>
      </c>
      <c r="O14" s="332">
        <v>7</v>
      </c>
    </row>
    <row r="15" spans="1:15" ht="15.75">
      <c r="A15" s="350">
        <v>18</v>
      </c>
      <c r="B15" s="352" t="s">
        <v>28</v>
      </c>
      <c r="C15" s="330">
        <v>4651</v>
      </c>
      <c r="D15" s="338">
        <v>-69242.220354825884</v>
      </c>
      <c r="E15" s="339">
        <f t="shared" si="0"/>
        <v>-14.887598442233044</v>
      </c>
      <c r="F15" s="340">
        <f t="shared" si="1"/>
        <v>687.58510351253699</v>
      </c>
      <c r="G15" s="340">
        <f t="shared" si="2"/>
        <v>702.47270195476995</v>
      </c>
      <c r="H15" s="340"/>
      <c r="I15" s="331">
        <v>1795409.5171795283</v>
      </c>
      <c r="J15" s="328">
        <v>1402548.7992572815</v>
      </c>
      <c r="K15" s="324">
        <f t="shared" si="3"/>
        <v>3197958.3164368095</v>
      </c>
      <c r="L15" s="342">
        <f t="shared" si="4"/>
        <v>3267200.5367916352</v>
      </c>
      <c r="M15" s="343">
        <f t="shared" si="5"/>
        <v>-2.1193134481675004E-2</v>
      </c>
      <c r="N15" s="332">
        <v>1</v>
      </c>
      <c r="O15" s="333">
        <v>34</v>
      </c>
    </row>
    <row r="16" spans="1:15" ht="15.75">
      <c r="A16" s="350">
        <v>19</v>
      </c>
      <c r="B16" s="352" t="s">
        <v>29</v>
      </c>
      <c r="C16" s="330">
        <v>3966</v>
      </c>
      <c r="D16" s="338">
        <v>-64694.187523893175</v>
      </c>
      <c r="E16" s="339">
        <f t="shared" si="0"/>
        <v>-16.312200585953903</v>
      </c>
      <c r="F16" s="340">
        <f t="shared" si="1"/>
        <v>753.38048456444335</v>
      </c>
      <c r="G16" s="340">
        <f t="shared" si="2"/>
        <v>769.69268515039721</v>
      </c>
      <c r="H16" s="340"/>
      <c r="I16" s="331">
        <v>1237489.922875942</v>
      </c>
      <c r="J16" s="328">
        <v>1750417.0789066402</v>
      </c>
      <c r="K16" s="324">
        <f t="shared" si="3"/>
        <v>2987907.0017825821</v>
      </c>
      <c r="L16" s="342">
        <f t="shared" si="4"/>
        <v>3052601.1893064752</v>
      </c>
      <c r="M16" s="343">
        <f t="shared" si="5"/>
        <v>-2.1193134481675001E-2</v>
      </c>
      <c r="N16" s="332">
        <v>2</v>
      </c>
      <c r="O16" s="332">
        <v>2</v>
      </c>
    </row>
    <row r="17" spans="1:15" ht="15.75">
      <c r="A17" s="350">
        <v>20</v>
      </c>
      <c r="B17" s="352" t="s">
        <v>30</v>
      </c>
      <c r="C17" s="330">
        <v>16387</v>
      </c>
      <c r="D17" s="338">
        <v>-157504.09111121492</v>
      </c>
      <c r="E17" s="339">
        <f t="shared" si="0"/>
        <v>-9.6115268878510349</v>
      </c>
      <c r="F17" s="340">
        <f t="shared" si="1"/>
        <v>443.90925344607291</v>
      </c>
      <c r="G17" s="340">
        <f t="shared" si="2"/>
        <v>453.52078033392394</v>
      </c>
      <c r="H17" s="340"/>
      <c r="I17" s="331">
        <v>741935.01785049867</v>
      </c>
      <c r="J17" s="328">
        <v>6532405.9183702981</v>
      </c>
      <c r="K17" s="324">
        <f t="shared" si="3"/>
        <v>7274340.9362207968</v>
      </c>
      <c r="L17" s="342">
        <f t="shared" si="4"/>
        <v>7431845.0273320116</v>
      </c>
      <c r="M17" s="343">
        <f t="shared" si="5"/>
        <v>-2.1193134481674997E-2</v>
      </c>
      <c r="N17" s="332">
        <v>6</v>
      </c>
      <c r="O17" s="332">
        <v>6</v>
      </c>
    </row>
    <row r="18" spans="1:15" ht="15.75">
      <c r="A18" s="350">
        <v>46</v>
      </c>
      <c r="B18" s="352" t="s">
        <v>31</v>
      </c>
      <c r="C18" s="330">
        <v>1288</v>
      </c>
      <c r="D18" s="338">
        <v>-47334.845553317653</v>
      </c>
      <c r="E18" s="339">
        <f t="shared" si="0"/>
        <v>-36.750656485495071</v>
      </c>
      <c r="F18" s="340">
        <f t="shared" si="1"/>
        <v>1697.3324503466795</v>
      </c>
      <c r="G18" s="340">
        <f t="shared" si="2"/>
        <v>1734.0831068321745</v>
      </c>
      <c r="H18" s="340"/>
      <c r="I18" s="331">
        <v>1574934.2616577116</v>
      </c>
      <c r="J18" s="328">
        <v>611229.93438881182</v>
      </c>
      <c r="K18" s="324">
        <f t="shared" si="3"/>
        <v>2186164.1960465233</v>
      </c>
      <c r="L18" s="342">
        <f t="shared" si="4"/>
        <v>2233499.0415998409</v>
      </c>
      <c r="M18" s="343">
        <f t="shared" si="5"/>
        <v>-2.1193134481675001E-2</v>
      </c>
      <c r="N18" s="332">
        <v>10</v>
      </c>
      <c r="O18" s="332">
        <v>10</v>
      </c>
    </row>
    <row r="19" spans="1:15" ht="15.75">
      <c r="A19" s="350">
        <v>47</v>
      </c>
      <c r="B19" s="352" t="s">
        <v>32</v>
      </c>
      <c r="C19" s="330">
        <v>1762</v>
      </c>
      <c r="D19" s="338">
        <v>-70404.457443720035</v>
      </c>
      <c r="E19" s="339">
        <f t="shared" si="0"/>
        <v>-39.957126812553938</v>
      </c>
      <c r="F19" s="340">
        <f t="shared" si="1"/>
        <v>1845.4235773538608</v>
      </c>
      <c r="G19" s="340">
        <f t="shared" si="2"/>
        <v>1885.3807041664147</v>
      </c>
      <c r="H19" s="340"/>
      <c r="I19" s="331">
        <v>2719682.8430978232</v>
      </c>
      <c r="J19" s="328">
        <v>531953.5001996794</v>
      </c>
      <c r="K19" s="324">
        <f t="shared" si="3"/>
        <v>3251636.3432975025</v>
      </c>
      <c r="L19" s="342">
        <f t="shared" si="4"/>
        <v>3322040.8007412227</v>
      </c>
      <c r="M19" s="343">
        <f t="shared" si="5"/>
        <v>-2.1193134481675001E-2</v>
      </c>
      <c r="N19" s="332">
        <v>19</v>
      </c>
      <c r="O19" s="332">
        <v>19</v>
      </c>
    </row>
    <row r="20" spans="1:15" ht="15.75">
      <c r="A20" s="350">
        <v>49</v>
      </c>
      <c r="B20" s="352" t="s">
        <v>33</v>
      </c>
      <c r="C20" s="330">
        <v>320931</v>
      </c>
      <c r="D20" s="338">
        <v>-9378133.6826594397</v>
      </c>
      <c r="E20" s="339">
        <f t="shared" si="0"/>
        <v>-29.221651017382055</v>
      </c>
      <c r="F20" s="340">
        <f t="shared" si="1"/>
        <v>1349.6046402350539</v>
      </c>
      <c r="G20" s="340">
        <f t="shared" si="2"/>
        <v>1378.826291252436</v>
      </c>
      <c r="H20" s="340"/>
      <c r="I20" s="331">
        <v>460923826.4798882</v>
      </c>
      <c r="J20" s="328">
        <v>-27793859.684612103</v>
      </c>
      <c r="K20" s="324">
        <f t="shared" si="3"/>
        <v>433129966.79527611</v>
      </c>
      <c r="L20" s="342">
        <f t="shared" si="4"/>
        <v>442508100.47793555</v>
      </c>
      <c r="M20" s="343">
        <f t="shared" si="5"/>
        <v>-2.1193134481674997E-2</v>
      </c>
      <c r="N20" s="332">
        <v>1</v>
      </c>
      <c r="O20" s="333">
        <v>33</v>
      </c>
    </row>
    <row r="21" spans="1:15" ht="15.75">
      <c r="A21" s="350">
        <v>50</v>
      </c>
      <c r="B21" s="352" t="s">
        <v>34</v>
      </c>
      <c r="C21" s="330">
        <v>11084</v>
      </c>
      <c r="D21" s="338">
        <v>-115203.62941679631</v>
      </c>
      <c r="E21" s="339">
        <f t="shared" si="0"/>
        <v>-10.393687244387975</v>
      </c>
      <c r="F21" s="340">
        <f t="shared" si="1"/>
        <v>480.03340146092137</v>
      </c>
      <c r="G21" s="340">
        <f t="shared" si="2"/>
        <v>490.42708870530936</v>
      </c>
      <c r="H21" s="340"/>
      <c r="I21" s="331">
        <v>1840182.987550301</v>
      </c>
      <c r="J21" s="328">
        <v>3480507.234242551</v>
      </c>
      <c r="K21" s="324">
        <f t="shared" si="3"/>
        <v>5320690.2217928525</v>
      </c>
      <c r="L21" s="342">
        <f t="shared" si="4"/>
        <v>5435893.8512096489</v>
      </c>
      <c r="M21" s="343">
        <f t="shared" si="5"/>
        <v>-2.1193134481674997E-2</v>
      </c>
      <c r="N21" s="332">
        <v>4</v>
      </c>
      <c r="O21" s="332">
        <v>4</v>
      </c>
    </row>
    <row r="22" spans="1:15" ht="15.75">
      <c r="A22" s="350">
        <v>51</v>
      </c>
      <c r="B22" s="352" t="s">
        <v>35</v>
      </c>
      <c r="C22" s="330">
        <v>9052</v>
      </c>
      <c r="D22" s="338">
        <v>0</v>
      </c>
      <c r="E22" s="339">
        <f t="shared" si="0"/>
        <v>0</v>
      </c>
      <c r="F22" s="340">
        <f t="shared" si="1"/>
        <v>-553.91962893604523</v>
      </c>
      <c r="G22" s="340">
        <f t="shared" si="2"/>
        <v>-553.91962893604523</v>
      </c>
      <c r="H22" s="340"/>
      <c r="I22" s="331">
        <v>-4803133.4103600327</v>
      </c>
      <c r="J22" s="328">
        <v>-210947.07076904847</v>
      </c>
      <c r="K22" s="324">
        <f t="shared" si="3"/>
        <v>-5014080.481129081</v>
      </c>
      <c r="L22" s="342">
        <f t="shared" si="4"/>
        <v>-5014080.481129081</v>
      </c>
      <c r="M22" s="343">
        <f t="shared" si="5"/>
        <v>0</v>
      </c>
      <c r="N22" s="332">
        <v>4</v>
      </c>
      <c r="O22" s="332">
        <v>4</v>
      </c>
    </row>
    <row r="23" spans="1:15" ht="15.75">
      <c r="A23" s="350">
        <v>52</v>
      </c>
      <c r="B23" s="352" t="s">
        <v>36</v>
      </c>
      <c r="C23" s="330">
        <v>2272</v>
      </c>
      <c r="D23" s="338">
        <v>-59858.765104838363</v>
      </c>
      <c r="E23" s="339">
        <f t="shared" si="0"/>
        <v>-26.346287458115476</v>
      </c>
      <c r="F23" s="340">
        <f t="shared" si="1"/>
        <v>1216.8057097557103</v>
      </c>
      <c r="G23" s="340">
        <f t="shared" si="2"/>
        <v>1243.1519972138258</v>
      </c>
      <c r="H23" s="340"/>
      <c r="I23" s="331">
        <v>1579029.4277046029</v>
      </c>
      <c r="J23" s="328">
        <v>1185553.144860371</v>
      </c>
      <c r="K23" s="324">
        <f t="shared" si="3"/>
        <v>2764582.572564974</v>
      </c>
      <c r="L23" s="342">
        <f t="shared" si="4"/>
        <v>2824441.3376698121</v>
      </c>
      <c r="M23" s="343">
        <f t="shared" si="5"/>
        <v>-2.1193134481675001E-2</v>
      </c>
      <c r="N23" s="332">
        <v>14</v>
      </c>
      <c r="O23" s="332">
        <v>14</v>
      </c>
    </row>
    <row r="24" spans="1:15" ht="15.75">
      <c r="A24" s="350">
        <v>61</v>
      </c>
      <c r="B24" s="352" t="s">
        <v>37</v>
      </c>
      <c r="C24" s="330">
        <v>16478</v>
      </c>
      <c r="D24" s="338">
        <v>-210754.74881560032</v>
      </c>
      <c r="E24" s="339">
        <f t="shared" si="0"/>
        <v>-12.790068504405895</v>
      </c>
      <c r="F24" s="340">
        <f t="shared" si="1"/>
        <v>590.71049038956244</v>
      </c>
      <c r="G24" s="340">
        <f t="shared" si="2"/>
        <v>603.50055889396833</v>
      </c>
      <c r="H24" s="340"/>
      <c r="I24" s="331">
        <v>2866149.9913585195</v>
      </c>
      <c r="J24" s="328">
        <v>6867577.4692806909</v>
      </c>
      <c r="K24" s="324">
        <f t="shared" si="3"/>
        <v>9733727.4606392104</v>
      </c>
      <c r="L24" s="342">
        <f t="shared" si="4"/>
        <v>9944482.2094548102</v>
      </c>
      <c r="M24" s="343">
        <f t="shared" si="5"/>
        <v>-2.1193134481675001E-2</v>
      </c>
      <c r="N24" s="332">
        <v>5</v>
      </c>
      <c r="O24" s="332">
        <v>5</v>
      </c>
    </row>
    <row r="25" spans="1:15" ht="15.75">
      <c r="A25" s="350">
        <v>69</v>
      </c>
      <c r="B25" s="352" t="s">
        <v>38</v>
      </c>
      <c r="C25" s="330">
        <v>6492</v>
      </c>
      <c r="D25" s="338">
        <v>-78900.31942128978</v>
      </c>
      <c r="E25" s="339">
        <f t="shared" si="0"/>
        <v>-12.153468795639215</v>
      </c>
      <c r="F25" s="340">
        <f t="shared" si="1"/>
        <v>561.30907428159719</v>
      </c>
      <c r="G25" s="340">
        <f t="shared" si="2"/>
        <v>573.46254307723643</v>
      </c>
      <c r="H25" s="340"/>
      <c r="I25" s="331">
        <v>447686.83683629194</v>
      </c>
      <c r="J25" s="328">
        <v>3196331.6733998372</v>
      </c>
      <c r="K25" s="324">
        <f t="shared" si="3"/>
        <v>3644018.5102361292</v>
      </c>
      <c r="L25" s="342">
        <f t="shared" si="4"/>
        <v>3722918.8296574191</v>
      </c>
      <c r="M25" s="343">
        <f t="shared" si="5"/>
        <v>-2.1193134481674997E-2</v>
      </c>
      <c r="N25" s="332">
        <v>17</v>
      </c>
      <c r="O25" s="332">
        <v>17</v>
      </c>
    </row>
    <row r="26" spans="1:15" ht="15.75">
      <c r="A26" s="350">
        <v>71</v>
      </c>
      <c r="B26" s="352" t="s">
        <v>39</v>
      </c>
      <c r="C26" s="330">
        <v>6365</v>
      </c>
      <c r="D26" s="338">
        <v>-175820.34999072322</v>
      </c>
      <c r="E26" s="339">
        <f t="shared" si="0"/>
        <v>-27.622992928628943</v>
      </c>
      <c r="F26" s="340">
        <f t="shared" si="1"/>
        <v>1275.7704693510364</v>
      </c>
      <c r="G26" s="340">
        <f t="shared" si="2"/>
        <v>1303.3934622796655</v>
      </c>
      <c r="H26" s="340"/>
      <c r="I26" s="331">
        <v>4079961.8534739767</v>
      </c>
      <c r="J26" s="328">
        <v>4040317.1839453708</v>
      </c>
      <c r="K26" s="324">
        <f t="shared" si="3"/>
        <v>8120279.0374193471</v>
      </c>
      <c r="L26" s="342">
        <f t="shared" si="4"/>
        <v>8296099.3874100707</v>
      </c>
      <c r="M26" s="343">
        <f t="shared" si="5"/>
        <v>-2.1193134481675001E-2</v>
      </c>
      <c r="N26" s="332">
        <v>17</v>
      </c>
      <c r="O26" s="332">
        <v>17</v>
      </c>
    </row>
    <row r="27" spans="1:15" ht="15.75">
      <c r="A27" s="350">
        <v>72</v>
      </c>
      <c r="B27" s="352" t="s">
        <v>40</v>
      </c>
      <c r="C27" s="330">
        <v>927</v>
      </c>
      <c r="D27" s="338">
        <v>-31011.585733583823</v>
      </c>
      <c r="E27" s="339">
        <f t="shared" si="0"/>
        <v>-33.453706292970679</v>
      </c>
      <c r="F27" s="340">
        <f t="shared" si="1"/>
        <v>1545.0625024300473</v>
      </c>
      <c r="G27" s="340">
        <f t="shared" si="2"/>
        <v>1578.5162087230181</v>
      </c>
      <c r="H27" s="340"/>
      <c r="I27" s="331">
        <v>1090299.3379892949</v>
      </c>
      <c r="J27" s="328">
        <v>341973.6017633591</v>
      </c>
      <c r="K27" s="324">
        <f t="shared" si="3"/>
        <v>1432272.9397526539</v>
      </c>
      <c r="L27" s="342">
        <f t="shared" si="4"/>
        <v>1463284.5254862378</v>
      </c>
      <c r="M27" s="343">
        <f t="shared" si="5"/>
        <v>-2.1193134481674997E-2</v>
      </c>
      <c r="N27" s="332">
        <v>17</v>
      </c>
      <c r="O27" s="332">
        <v>17</v>
      </c>
    </row>
    <row r="28" spans="1:15" ht="15.75">
      <c r="A28" s="350">
        <v>74</v>
      </c>
      <c r="B28" s="352" t="s">
        <v>41</v>
      </c>
      <c r="C28" s="330">
        <v>985</v>
      </c>
      <c r="D28" s="338">
        <v>-31006.08113460676</v>
      </c>
      <c r="E28" s="339">
        <f t="shared" si="0"/>
        <v>-31.478254958991634</v>
      </c>
      <c r="F28" s="340">
        <f t="shared" si="1"/>
        <v>1453.8261008553802</v>
      </c>
      <c r="G28" s="340">
        <f t="shared" si="2"/>
        <v>1485.304355814372</v>
      </c>
      <c r="H28" s="340"/>
      <c r="I28" s="331">
        <v>839783.55035617203</v>
      </c>
      <c r="J28" s="328">
        <v>592235.15898637741</v>
      </c>
      <c r="K28" s="324">
        <f t="shared" si="3"/>
        <v>1432018.7093425496</v>
      </c>
      <c r="L28" s="342">
        <f t="shared" si="4"/>
        <v>1463024.7904771564</v>
      </c>
      <c r="M28" s="343">
        <f t="shared" si="5"/>
        <v>-2.1193134481674997E-2</v>
      </c>
      <c r="N28" s="332">
        <v>16</v>
      </c>
      <c r="O28" s="332">
        <v>16</v>
      </c>
    </row>
    <row r="29" spans="1:15" ht="15.75">
      <c r="A29" s="350">
        <v>75</v>
      </c>
      <c r="B29" s="352" t="s">
        <v>42</v>
      </c>
      <c r="C29" s="330">
        <v>19311</v>
      </c>
      <c r="D29" s="338">
        <v>-39164.400094819182</v>
      </c>
      <c r="E29" s="339">
        <f t="shared" si="0"/>
        <v>-2.0280876233659151</v>
      </c>
      <c r="F29" s="340">
        <f t="shared" si="1"/>
        <v>93.667413441827392</v>
      </c>
      <c r="G29" s="340">
        <f t="shared" si="2"/>
        <v>95.695501065193298</v>
      </c>
      <c r="H29" s="340"/>
      <c r="I29" s="331">
        <v>-1145640.3836555006</v>
      </c>
      <c r="J29" s="328">
        <v>2954451.8046306293</v>
      </c>
      <c r="K29" s="324">
        <f t="shared" si="3"/>
        <v>1808811.4209751287</v>
      </c>
      <c r="L29" s="342">
        <f t="shared" si="4"/>
        <v>1847975.8210699479</v>
      </c>
      <c r="M29" s="343">
        <f t="shared" si="5"/>
        <v>-2.1193134481675001E-2</v>
      </c>
      <c r="N29" s="332">
        <v>8</v>
      </c>
      <c r="O29" s="332">
        <v>8</v>
      </c>
    </row>
    <row r="30" spans="1:15" ht="15.75">
      <c r="A30" s="350">
        <v>77</v>
      </c>
      <c r="B30" s="352" t="s">
        <v>43</v>
      </c>
      <c r="C30" s="330">
        <v>4509</v>
      </c>
      <c r="D30" s="338">
        <v>-66396.828817755901</v>
      </c>
      <c r="E30" s="339">
        <f t="shared" si="0"/>
        <v>-14.725400048293613</v>
      </c>
      <c r="F30" s="340">
        <f t="shared" si="1"/>
        <v>680.09395576838278</v>
      </c>
      <c r="G30" s="340">
        <f t="shared" si="2"/>
        <v>694.81935581667642</v>
      </c>
      <c r="H30" s="340"/>
      <c r="I30" s="331">
        <v>509235.27651788178</v>
      </c>
      <c r="J30" s="328">
        <v>2557308.370041756</v>
      </c>
      <c r="K30" s="324">
        <f t="shared" si="3"/>
        <v>3066543.646559638</v>
      </c>
      <c r="L30" s="342">
        <f t="shared" si="4"/>
        <v>3132940.4753773939</v>
      </c>
      <c r="M30" s="343">
        <f t="shared" si="5"/>
        <v>-2.1193134481674997E-2</v>
      </c>
      <c r="N30" s="332">
        <v>13</v>
      </c>
      <c r="O30" s="332">
        <v>13</v>
      </c>
    </row>
    <row r="31" spans="1:15" ht="15.75">
      <c r="A31" s="350">
        <v>78</v>
      </c>
      <c r="B31" s="352" t="s">
        <v>44</v>
      </c>
      <c r="C31" s="330">
        <v>7702</v>
      </c>
      <c r="D31" s="338">
        <v>0</v>
      </c>
      <c r="E31" s="339">
        <f t="shared" si="0"/>
        <v>0</v>
      </c>
      <c r="F31" s="340">
        <f t="shared" si="1"/>
        <v>-182.82723110203202</v>
      </c>
      <c r="G31" s="340">
        <f t="shared" si="2"/>
        <v>-182.82723110203202</v>
      </c>
      <c r="H31" s="340"/>
      <c r="I31" s="331">
        <v>-1356704.8753888621</v>
      </c>
      <c r="J31" s="328">
        <v>-51430.458558988539</v>
      </c>
      <c r="K31" s="324">
        <f t="shared" si="3"/>
        <v>-1408135.3339478506</v>
      </c>
      <c r="L31" s="342">
        <f t="shared" si="4"/>
        <v>-1408135.3339478506</v>
      </c>
      <c r="M31" s="343">
        <f t="shared" si="5"/>
        <v>0</v>
      </c>
      <c r="N31" s="332">
        <v>1</v>
      </c>
      <c r="O31" s="333">
        <v>33</v>
      </c>
    </row>
    <row r="32" spans="1:15" ht="15.75">
      <c r="A32" s="350">
        <v>79</v>
      </c>
      <c r="B32" s="352" t="s">
        <v>45</v>
      </c>
      <c r="C32" s="330">
        <v>6647</v>
      </c>
      <c r="D32" s="338">
        <v>0</v>
      </c>
      <c r="E32" s="339">
        <f t="shared" si="0"/>
        <v>0</v>
      </c>
      <c r="F32" s="340">
        <f t="shared" si="1"/>
        <v>-140.01747889194326</v>
      </c>
      <c r="G32" s="340">
        <f t="shared" si="2"/>
        <v>-140.01747889194326</v>
      </c>
      <c r="H32" s="340"/>
      <c r="I32" s="331">
        <v>-599926.18759408686</v>
      </c>
      <c r="J32" s="328">
        <v>-330769.99460066005</v>
      </c>
      <c r="K32" s="324">
        <f t="shared" si="3"/>
        <v>-930696.18219474691</v>
      </c>
      <c r="L32" s="342">
        <f t="shared" si="4"/>
        <v>-930696.18219474691</v>
      </c>
      <c r="M32" s="343">
        <f t="shared" si="5"/>
        <v>0</v>
      </c>
      <c r="N32" s="332">
        <v>4</v>
      </c>
      <c r="O32" s="332">
        <v>4</v>
      </c>
    </row>
    <row r="33" spans="1:15" ht="15.75">
      <c r="A33" s="350">
        <v>81</v>
      </c>
      <c r="B33" s="352" t="s">
        <v>46</v>
      </c>
      <c r="C33" s="330">
        <v>2482</v>
      </c>
      <c r="D33" s="338">
        <v>-6634.9980810235147</v>
      </c>
      <c r="E33" s="339">
        <f t="shared" si="0"/>
        <v>-2.6732466079869117</v>
      </c>
      <c r="F33" s="340">
        <f t="shared" si="1"/>
        <v>123.46414049246196</v>
      </c>
      <c r="G33" s="340">
        <f t="shared" si="2"/>
        <v>126.13738710044888</v>
      </c>
      <c r="H33" s="340"/>
      <c r="I33" s="331">
        <v>-48799.530400593998</v>
      </c>
      <c r="J33" s="328">
        <v>355237.5271028846</v>
      </c>
      <c r="K33" s="324">
        <f t="shared" si="3"/>
        <v>306437.99670229061</v>
      </c>
      <c r="L33" s="342">
        <f t="shared" si="4"/>
        <v>313072.99478331412</v>
      </c>
      <c r="M33" s="343">
        <f t="shared" si="5"/>
        <v>-2.1193134481675008E-2</v>
      </c>
      <c r="N33" s="332">
        <v>7</v>
      </c>
      <c r="O33" s="332">
        <v>7</v>
      </c>
    </row>
    <row r="34" spans="1:15" ht="15.75">
      <c r="A34" s="350">
        <v>82</v>
      </c>
      <c r="B34" s="352" t="s">
        <v>47</v>
      </c>
      <c r="C34" s="330">
        <v>9361</v>
      </c>
      <c r="D34" s="338">
        <v>-84520.876384209128</v>
      </c>
      <c r="E34" s="339">
        <f t="shared" si="0"/>
        <v>-9.0290435193044676</v>
      </c>
      <c r="F34" s="340">
        <f t="shared" si="1"/>
        <v>417.00720548914597</v>
      </c>
      <c r="G34" s="340">
        <f t="shared" si="2"/>
        <v>426.0362490084504</v>
      </c>
      <c r="H34" s="340"/>
      <c r="I34" s="331">
        <v>3423342.0825010762</v>
      </c>
      <c r="J34" s="328">
        <v>480262.36808281916</v>
      </c>
      <c r="K34" s="324">
        <f t="shared" si="3"/>
        <v>3903604.4505838952</v>
      </c>
      <c r="L34" s="342">
        <f t="shared" si="4"/>
        <v>3988125.3269681041</v>
      </c>
      <c r="M34" s="343">
        <f t="shared" si="5"/>
        <v>-2.1193134481675004E-2</v>
      </c>
      <c r="N34" s="332">
        <v>5</v>
      </c>
      <c r="O34" s="332">
        <v>5</v>
      </c>
    </row>
    <row r="35" spans="1:15" ht="15.75">
      <c r="A35" s="350">
        <v>86</v>
      </c>
      <c r="B35" s="352" t="s">
        <v>48</v>
      </c>
      <c r="C35" s="330">
        <v>7901</v>
      </c>
      <c r="D35" s="338">
        <v>-104772.00645990936</v>
      </c>
      <c r="E35" s="339">
        <f t="shared" si="0"/>
        <v>-13.260600741666797</v>
      </c>
      <c r="F35" s="340">
        <f t="shared" si="1"/>
        <v>612.44206505006866</v>
      </c>
      <c r="G35" s="340">
        <f t="shared" si="2"/>
        <v>625.7026657917354</v>
      </c>
      <c r="H35" s="340"/>
      <c r="I35" s="331">
        <v>2140539.3683799026</v>
      </c>
      <c r="J35" s="328">
        <v>2698365.3875806895</v>
      </c>
      <c r="K35" s="324">
        <f t="shared" si="3"/>
        <v>4838904.7559605921</v>
      </c>
      <c r="L35" s="342">
        <f t="shared" si="4"/>
        <v>4943676.7624205016</v>
      </c>
      <c r="M35" s="343">
        <f t="shared" si="5"/>
        <v>-2.1193134481675001E-2</v>
      </c>
      <c r="N35" s="332">
        <v>5</v>
      </c>
      <c r="O35" s="332">
        <v>5</v>
      </c>
    </row>
    <row r="36" spans="1:15" ht="15.75">
      <c r="A36" s="350">
        <v>90</v>
      </c>
      <c r="B36" s="352" t="s">
        <v>49</v>
      </c>
      <c r="C36" s="330">
        <v>2929</v>
      </c>
      <c r="D36" s="338">
        <v>-15662.174548278612</v>
      </c>
      <c r="E36" s="339">
        <f t="shared" si="0"/>
        <v>-5.347277073499014</v>
      </c>
      <c r="F36" s="340">
        <f t="shared" si="1"/>
        <v>246.96448351682938</v>
      </c>
      <c r="G36" s="340">
        <f t="shared" si="2"/>
        <v>252.31176059032836</v>
      </c>
      <c r="H36" s="340"/>
      <c r="I36" s="331">
        <v>-244446.98387501948</v>
      </c>
      <c r="J36" s="328">
        <v>967805.95609581273</v>
      </c>
      <c r="K36" s="324">
        <f t="shared" si="3"/>
        <v>723358.97222079325</v>
      </c>
      <c r="L36" s="342">
        <f t="shared" si="4"/>
        <v>739021.14676907181</v>
      </c>
      <c r="M36" s="343">
        <f t="shared" si="5"/>
        <v>-2.1193134481674994E-2</v>
      </c>
      <c r="N36" s="332">
        <v>12</v>
      </c>
      <c r="O36" s="332">
        <v>12</v>
      </c>
    </row>
    <row r="37" spans="1:15" ht="15.75">
      <c r="A37" s="350">
        <v>91</v>
      </c>
      <c r="B37" s="352" t="s">
        <v>50</v>
      </c>
      <c r="C37" s="330">
        <v>684018</v>
      </c>
      <c r="D37" s="338">
        <v>-7259119.8110955795</v>
      </c>
      <c r="E37" s="339">
        <f t="shared" si="0"/>
        <v>-10.612468986336003</v>
      </c>
      <c r="F37" s="340">
        <f t="shared" si="1"/>
        <v>490.1378563377566</v>
      </c>
      <c r="G37" s="340">
        <f t="shared" si="2"/>
        <v>500.75032532409261</v>
      </c>
      <c r="H37" s="340"/>
      <c r="I37" s="331">
        <v>395683483.19558352</v>
      </c>
      <c r="J37" s="328">
        <v>-60420366.979143903</v>
      </c>
      <c r="K37" s="324">
        <f t="shared" si="3"/>
        <v>335263116.2164396</v>
      </c>
      <c r="L37" s="342">
        <f t="shared" si="4"/>
        <v>342522236.0275352</v>
      </c>
      <c r="M37" s="343">
        <f t="shared" si="5"/>
        <v>-2.1193134481675001E-2</v>
      </c>
      <c r="N37" s="332">
        <v>1</v>
      </c>
      <c r="O37" s="333">
        <v>31</v>
      </c>
    </row>
    <row r="38" spans="1:15" ht="15.75">
      <c r="A38" s="350">
        <v>92</v>
      </c>
      <c r="B38" s="352" t="s">
        <v>51</v>
      </c>
      <c r="C38" s="330">
        <v>251269</v>
      </c>
      <c r="D38" s="338">
        <v>-4374461.3459718321</v>
      </c>
      <c r="E38" s="339">
        <f t="shared" si="0"/>
        <v>-17.409474889348992</v>
      </c>
      <c r="F38" s="340">
        <f t="shared" si="1"/>
        <v>804.05819920116289</v>
      </c>
      <c r="G38" s="340">
        <f t="shared" si="2"/>
        <v>821.46767409051188</v>
      </c>
      <c r="H38" s="340"/>
      <c r="I38" s="331">
        <v>204969582.75674215</v>
      </c>
      <c r="J38" s="328">
        <v>-2934683.101665149</v>
      </c>
      <c r="K38" s="324">
        <f t="shared" si="3"/>
        <v>202034899.65507701</v>
      </c>
      <c r="L38" s="342">
        <f t="shared" si="4"/>
        <v>206409361.00104883</v>
      </c>
      <c r="M38" s="343">
        <f t="shared" si="5"/>
        <v>-2.1193134481675004E-2</v>
      </c>
      <c r="N38" s="332">
        <v>1</v>
      </c>
      <c r="O38" s="333">
        <v>32</v>
      </c>
    </row>
    <row r="39" spans="1:15" ht="15.75">
      <c r="A39" s="350">
        <v>97</v>
      </c>
      <c r="B39" s="352" t="s">
        <v>52</v>
      </c>
      <c r="C39" s="330">
        <v>2059</v>
      </c>
      <c r="D39" s="338">
        <v>-12950.185655557405</v>
      </c>
      <c r="E39" s="339">
        <f t="shared" si="0"/>
        <v>-6.2895510711789244</v>
      </c>
      <c r="F39" s="340">
        <f t="shared" si="1"/>
        <v>290.48349477615847</v>
      </c>
      <c r="G39" s="340">
        <f t="shared" si="2"/>
        <v>296.77304584733741</v>
      </c>
      <c r="H39" s="340"/>
      <c r="I39" s="331">
        <v>269000.80186743016</v>
      </c>
      <c r="J39" s="328">
        <v>329104.71387668024</v>
      </c>
      <c r="K39" s="324">
        <f t="shared" si="3"/>
        <v>598105.51574411034</v>
      </c>
      <c r="L39" s="342">
        <f t="shared" si="4"/>
        <v>611055.70139966777</v>
      </c>
      <c r="M39" s="343">
        <f t="shared" si="5"/>
        <v>-2.1193134481675004E-2</v>
      </c>
      <c r="N39" s="332">
        <v>10</v>
      </c>
      <c r="O39" s="332">
        <v>10</v>
      </c>
    </row>
    <row r="40" spans="1:15" ht="15.75">
      <c r="A40" s="350">
        <v>98</v>
      </c>
      <c r="B40" s="352" t="s">
        <v>53</v>
      </c>
      <c r="C40" s="330">
        <v>22849</v>
      </c>
      <c r="D40" s="338">
        <v>-469988.03468282719</v>
      </c>
      <c r="E40" s="339">
        <f t="shared" si="0"/>
        <v>-20.56930433204198</v>
      </c>
      <c r="F40" s="340">
        <f t="shared" si="1"/>
        <v>949.99521267357466</v>
      </c>
      <c r="G40" s="340">
        <f t="shared" si="2"/>
        <v>970.56451700561672</v>
      </c>
      <c r="H40" s="340"/>
      <c r="I40" s="331">
        <v>14526946.520762008</v>
      </c>
      <c r="J40" s="328">
        <v>7179494.0936165014</v>
      </c>
      <c r="K40" s="324">
        <f t="shared" si="3"/>
        <v>21706440.614378508</v>
      </c>
      <c r="L40" s="342">
        <f t="shared" si="4"/>
        <v>22176428.649061337</v>
      </c>
      <c r="M40" s="343">
        <f t="shared" si="5"/>
        <v>-2.1193134481675001E-2</v>
      </c>
      <c r="N40" s="332">
        <v>7</v>
      </c>
      <c r="O40" s="332">
        <v>7</v>
      </c>
    </row>
    <row r="41" spans="1:15" ht="15.75">
      <c r="A41" s="350">
        <v>102</v>
      </c>
      <c r="B41" s="352" t="s">
        <v>54</v>
      </c>
      <c r="C41" s="330">
        <v>9555</v>
      </c>
      <c r="D41" s="338">
        <v>-141879.34006889421</v>
      </c>
      <c r="E41" s="339">
        <f t="shared" si="0"/>
        <v>-14.848701210768624</v>
      </c>
      <c r="F41" s="340">
        <f t="shared" si="1"/>
        <v>685.78863129933279</v>
      </c>
      <c r="G41" s="340">
        <f t="shared" si="2"/>
        <v>700.63733251010149</v>
      </c>
      <c r="H41" s="340"/>
      <c r="I41" s="331">
        <v>2116669.7190793063</v>
      </c>
      <c r="J41" s="328">
        <v>4436040.6529858187</v>
      </c>
      <c r="K41" s="324">
        <f t="shared" si="3"/>
        <v>6552710.372065125</v>
      </c>
      <c r="L41" s="342">
        <f t="shared" si="4"/>
        <v>6694589.7121340195</v>
      </c>
      <c r="M41" s="343">
        <f t="shared" si="5"/>
        <v>-2.1193134481675001E-2</v>
      </c>
      <c r="N41" s="332">
        <v>4</v>
      </c>
      <c r="O41" s="332">
        <v>4</v>
      </c>
    </row>
    <row r="42" spans="1:15" ht="15.75">
      <c r="A42" s="350">
        <v>103</v>
      </c>
      <c r="B42" s="352" t="s">
        <v>55</v>
      </c>
      <c r="C42" s="330">
        <v>2094</v>
      </c>
      <c r="D42" s="338">
        <v>-30993.194371372221</v>
      </c>
      <c r="E42" s="339">
        <f t="shared" si="0"/>
        <v>-14.800952421858749</v>
      </c>
      <c r="F42" s="340">
        <f t="shared" si="1"/>
        <v>683.58334909128666</v>
      </c>
      <c r="G42" s="340">
        <f t="shared" si="2"/>
        <v>698.38430151314537</v>
      </c>
      <c r="H42" s="340"/>
      <c r="I42" s="331">
        <v>262445.08347148763</v>
      </c>
      <c r="J42" s="328">
        <v>1168978.4495256664</v>
      </c>
      <c r="K42" s="324">
        <f t="shared" si="3"/>
        <v>1431423.5329971542</v>
      </c>
      <c r="L42" s="342">
        <f t="shared" si="4"/>
        <v>1462416.7273685264</v>
      </c>
      <c r="M42" s="343">
        <f t="shared" si="5"/>
        <v>-2.1193134481674997E-2</v>
      </c>
      <c r="N42" s="332">
        <v>5</v>
      </c>
      <c r="O42" s="332">
        <v>5</v>
      </c>
    </row>
    <row r="43" spans="1:15" ht="15.75">
      <c r="A43" s="350">
        <v>105</v>
      </c>
      <c r="B43" s="352" t="s">
        <v>56</v>
      </c>
      <c r="C43" s="330">
        <v>2002</v>
      </c>
      <c r="D43" s="338">
        <v>-66259.723413651212</v>
      </c>
      <c r="E43" s="339">
        <f t="shared" si="0"/>
        <v>-33.09676494188372</v>
      </c>
      <c r="F43" s="340">
        <f t="shared" si="1"/>
        <v>1528.577133296312</v>
      </c>
      <c r="G43" s="340">
        <f t="shared" si="2"/>
        <v>1561.6738982381958</v>
      </c>
      <c r="H43" s="340"/>
      <c r="I43" s="331">
        <v>1880592.9084086474</v>
      </c>
      <c r="J43" s="328">
        <v>1179618.5124505695</v>
      </c>
      <c r="K43" s="324">
        <f t="shared" si="3"/>
        <v>3060211.4208592167</v>
      </c>
      <c r="L43" s="342">
        <f t="shared" si="4"/>
        <v>3126471.1442728681</v>
      </c>
      <c r="M43" s="343">
        <f t="shared" si="5"/>
        <v>-2.1193134481675001E-2</v>
      </c>
      <c r="N43" s="332">
        <v>18</v>
      </c>
      <c r="O43" s="332">
        <v>18</v>
      </c>
    </row>
    <row r="44" spans="1:15" ht="15.75">
      <c r="A44" s="350">
        <v>106</v>
      </c>
      <c r="B44" s="352" t="s">
        <v>57</v>
      </c>
      <c r="C44" s="330">
        <v>47031</v>
      </c>
      <c r="D44" s="338">
        <v>-304134.52458240709</v>
      </c>
      <c r="E44" s="339">
        <f t="shared" si="0"/>
        <v>-6.4666820731519019</v>
      </c>
      <c r="F44" s="340">
        <f t="shared" si="1"/>
        <v>298.66430639594057</v>
      </c>
      <c r="G44" s="340">
        <f t="shared" si="2"/>
        <v>305.13098846909247</v>
      </c>
      <c r="H44" s="340"/>
      <c r="I44" s="331">
        <v>13064306.382023897</v>
      </c>
      <c r="J44" s="328">
        <v>982174.61208358407</v>
      </c>
      <c r="K44" s="324">
        <f t="shared" si="3"/>
        <v>14046480.994107481</v>
      </c>
      <c r="L44" s="342">
        <f t="shared" si="4"/>
        <v>14350615.518689888</v>
      </c>
      <c r="M44" s="343">
        <f t="shared" si="5"/>
        <v>-2.1193134481675004E-2</v>
      </c>
      <c r="N44" s="332">
        <v>1</v>
      </c>
      <c r="O44" s="333">
        <v>35</v>
      </c>
    </row>
    <row r="45" spans="1:15" ht="15.75">
      <c r="A45" s="350">
        <v>108</v>
      </c>
      <c r="B45" s="352" t="s">
        <v>58</v>
      </c>
      <c r="C45" s="330">
        <v>10348</v>
      </c>
      <c r="D45" s="338">
        <v>-201920.92141516446</v>
      </c>
      <c r="E45" s="339">
        <f t="shared" si="0"/>
        <v>-19.513038405021689</v>
      </c>
      <c r="F45" s="340">
        <f t="shared" si="1"/>
        <v>901.21147367194192</v>
      </c>
      <c r="G45" s="340">
        <f t="shared" si="2"/>
        <v>920.72451207696361</v>
      </c>
      <c r="H45" s="340"/>
      <c r="I45" s="331">
        <v>4962880.0060672965</v>
      </c>
      <c r="J45" s="328">
        <v>4362856.3234899594</v>
      </c>
      <c r="K45" s="324">
        <f t="shared" si="3"/>
        <v>9325736.3295572549</v>
      </c>
      <c r="L45" s="342">
        <f t="shared" si="4"/>
        <v>9527657.25097242</v>
      </c>
      <c r="M45" s="343">
        <f t="shared" si="5"/>
        <v>-2.1193134481675001E-2</v>
      </c>
      <c r="N45" s="332">
        <v>6</v>
      </c>
      <c r="O45" s="332">
        <v>6</v>
      </c>
    </row>
    <row r="46" spans="1:15" ht="15.75">
      <c r="A46" s="350">
        <v>109</v>
      </c>
      <c r="B46" s="352" t="s">
        <v>59</v>
      </c>
      <c r="C46" s="330">
        <v>68433</v>
      </c>
      <c r="D46" s="338">
        <v>-495753.11261328624</v>
      </c>
      <c r="E46" s="339">
        <f t="shared" si="0"/>
        <v>-7.2443574388567828</v>
      </c>
      <c r="F46" s="340">
        <f t="shared" si="1"/>
        <v>334.58131469665193</v>
      </c>
      <c r="G46" s="340">
        <f t="shared" si="2"/>
        <v>341.82567213550868</v>
      </c>
      <c r="H46" s="340"/>
      <c r="I46" s="331">
        <v>17101935.346959863</v>
      </c>
      <c r="J46" s="328">
        <v>5794467.7616761168</v>
      </c>
      <c r="K46" s="324">
        <f t="shared" si="3"/>
        <v>22896403.108635981</v>
      </c>
      <c r="L46" s="342">
        <f t="shared" si="4"/>
        <v>23392156.221249267</v>
      </c>
      <c r="M46" s="343">
        <f t="shared" si="5"/>
        <v>-2.1193134481675001E-2</v>
      </c>
      <c r="N46" s="332">
        <v>5</v>
      </c>
      <c r="O46" s="332">
        <v>5</v>
      </c>
    </row>
    <row r="47" spans="1:15" ht="15.75">
      <c r="A47" s="350">
        <v>111</v>
      </c>
      <c r="B47" s="352" t="s">
        <v>60</v>
      </c>
      <c r="C47" s="330">
        <v>17829</v>
      </c>
      <c r="D47" s="338">
        <v>-199005.63174956996</v>
      </c>
      <c r="E47" s="339">
        <f t="shared" si="0"/>
        <v>-11.161906542687193</v>
      </c>
      <c r="F47" s="340">
        <f t="shared" si="1"/>
        <v>515.51368041867158</v>
      </c>
      <c r="G47" s="340">
        <f t="shared" si="2"/>
        <v>526.6755869613587</v>
      </c>
      <c r="H47" s="340"/>
      <c r="I47" s="331">
        <v>4531396.7188045653</v>
      </c>
      <c r="J47" s="328">
        <v>4659696.6893799286</v>
      </c>
      <c r="K47" s="324">
        <f t="shared" si="3"/>
        <v>9191093.4081844948</v>
      </c>
      <c r="L47" s="342">
        <f t="shared" si="4"/>
        <v>9390099.0399340652</v>
      </c>
      <c r="M47" s="343">
        <f t="shared" si="5"/>
        <v>-2.1193134481675001E-2</v>
      </c>
      <c r="N47" s="332">
        <v>7</v>
      </c>
      <c r="O47" s="332">
        <v>7</v>
      </c>
    </row>
    <row r="48" spans="1:15" ht="15.75">
      <c r="A48" s="350">
        <v>139</v>
      </c>
      <c r="B48" s="352" t="s">
        <v>61</v>
      </c>
      <c r="C48" s="330">
        <v>9806</v>
      </c>
      <c r="D48" s="338">
        <v>-290251.57102360524</v>
      </c>
      <c r="E48" s="339">
        <f t="shared" si="0"/>
        <v>-29.599385174750687</v>
      </c>
      <c r="F48" s="340">
        <f t="shared" si="1"/>
        <v>1367.0503270395652</v>
      </c>
      <c r="G48" s="340">
        <f t="shared" si="2"/>
        <v>1396.649712214316</v>
      </c>
      <c r="H48" s="340"/>
      <c r="I48" s="331">
        <v>7720555.5825770339</v>
      </c>
      <c r="J48" s="328">
        <v>5684739.9243729431</v>
      </c>
      <c r="K48" s="324">
        <f t="shared" si="3"/>
        <v>13405295.506949976</v>
      </c>
      <c r="L48" s="342">
        <f t="shared" si="4"/>
        <v>13695547.077973582</v>
      </c>
      <c r="M48" s="343">
        <f t="shared" si="5"/>
        <v>-2.1193134481675001E-2</v>
      </c>
      <c r="N48" s="332">
        <v>17</v>
      </c>
      <c r="O48" s="332">
        <v>17</v>
      </c>
    </row>
    <row r="49" spans="1:15" ht="15.75">
      <c r="A49" s="350">
        <v>140</v>
      </c>
      <c r="B49" s="352" t="s">
        <v>62</v>
      </c>
      <c r="C49" s="330">
        <v>20463</v>
      </c>
      <c r="D49" s="338">
        <v>-462652.99550323177</v>
      </c>
      <c r="E49" s="339">
        <f t="shared" si="0"/>
        <v>-22.609245736364745</v>
      </c>
      <c r="F49" s="340">
        <f t="shared" si="1"/>
        <v>1044.210094079282</v>
      </c>
      <c r="G49" s="340">
        <f t="shared" si="2"/>
        <v>1066.8193398156468</v>
      </c>
      <c r="H49" s="340"/>
      <c r="I49" s="331">
        <v>13201637.339894105</v>
      </c>
      <c r="J49" s="328">
        <v>8166033.8152502421</v>
      </c>
      <c r="K49" s="324">
        <f t="shared" si="3"/>
        <v>21367671.155144349</v>
      </c>
      <c r="L49" s="342">
        <f t="shared" si="4"/>
        <v>21830324.150647581</v>
      </c>
      <c r="M49" s="343">
        <f t="shared" si="5"/>
        <v>-2.1193134481675001E-2</v>
      </c>
      <c r="N49" s="332">
        <v>11</v>
      </c>
      <c r="O49" s="332">
        <v>11</v>
      </c>
    </row>
    <row r="50" spans="1:15" ht="15.75">
      <c r="A50" s="350">
        <v>142</v>
      </c>
      <c r="B50" s="352" t="s">
        <v>63</v>
      </c>
      <c r="C50" s="330">
        <v>6401</v>
      </c>
      <c r="D50" s="338">
        <v>-91367.866890175384</v>
      </c>
      <c r="E50" s="339">
        <f t="shared" si="0"/>
        <v>-14.273998889263456</v>
      </c>
      <c r="F50" s="340">
        <f t="shared" si="1"/>
        <v>659.24595171576425</v>
      </c>
      <c r="G50" s="340">
        <f t="shared" si="2"/>
        <v>673.5199506050277</v>
      </c>
      <c r="H50" s="340"/>
      <c r="I50" s="331">
        <v>1289458.4810036134</v>
      </c>
      <c r="J50" s="328">
        <v>2930374.8559289938</v>
      </c>
      <c r="K50" s="324">
        <f t="shared" si="3"/>
        <v>4219833.336932607</v>
      </c>
      <c r="L50" s="342">
        <f t="shared" si="4"/>
        <v>4311201.2038227823</v>
      </c>
      <c r="M50" s="343">
        <f t="shared" si="5"/>
        <v>-2.1193134481675001E-2</v>
      </c>
      <c r="N50" s="332">
        <v>7</v>
      </c>
      <c r="O50" s="332">
        <v>7</v>
      </c>
    </row>
    <row r="51" spans="1:15" ht="15.75">
      <c r="A51" s="350">
        <v>143</v>
      </c>
      <c r="B51" s="352" t="s">
        <v>64</v>
      </c>
      <c r="C51" s="330">
        <v>6758</v>
      </c>
      <c r="D51" s="338">
        <v>-76662.94768163866</v>
      </c>
      <c r="E51" s="339">
        <f t="shared" si="0"/>
        <v>-11.3440289555547</v>
      </c>
      <c r="F51" s="340">
        <f t="shared" si="1"/>
        <v>523.92502080975987</v>
      </c>
      <c r="G51" s="340">
        <f t="shared" si="2"/>
        <v>535.26904976531466</v>
      </c>
      <c r="H51" s="340"/>
      <c r="I51" s="331">
        <v>979169.7267882633</v>
      </c>
      <c r="J51" s="328">
        <v>2561515.5638440941</v>
      </c>
      <c r="K51" s="324">
        <f t="shared" si="3"/>
        <v>3540685.2906323574</v>
      </c>
      <c r="L51" s="342">
        <f t="shared" si="4"/>
        <v>3617348.2383139962</v>
      </c>
      <c r="M51" s="343">
        <f t="shared" si="5"/>
        <v>-2.1193134481674997E-2</v>
      </c>
      <c r="N51" s="332">
        <v>6</v>
      </c>
      <c r="O51" s="332">
        <v>6</v>
      </c>
    </row>
    <row r="52" spans="1:15" ht="15.75">
      <c r="A52" s="350">
        <v>145</v>
      </c>
      <c r="B52" s="352" t="s">
        <v>65</v>
      </c>
      <c r="C52" s="330">
        <v>12429</v>
      </c>
      <c r="D52" s="338">
        <v>-309552.33394586295</v>
      </c>
      <c r="E52" s="339">
        <f t="shared" si="0"/>
        <v>-24.905650812282801</v>
      </c>
      <c r="F52" s="340">
        <f t="shared" si="1"/>
        <v>1150.2697737488122</v>
      </c>
      <c r="G52" s="340">
        <f t="shared" si="2"/>
        <v>1175.175424561095</v>
      </c>
      <c r="H52" s="340"/>
      <c r="I52" s="331">
        <v>8011192.2710054517</v>
      </c>
      <c r="J52" s="328">
        <v>6285510.7469185358</v>
      </c>
      <c r="K52" s="324">
        <f t="shared" si="3"/>
        <v>14296703.017923988</v>
      </c>
      <c r="L52" s="342">
        <f t="shared" si="4"/>
        <v>14606255.351869851</v>
      </c>
      <c r="M52" s="343">
        <f t="shared" si="5"/>
        <v>-2.1193134481675001E-2</v>
      </c>
      <c r="N52" s="332">
        <v>14</v>
      </c>
      <c r="O52" s="332">
        <v>14</v>
      </c>
    </row>
    <row r="53" spans="1:15" ht="15.75">
      <c r="A53" s="350">
        <v>146</v>
      </c>
      <c r="B53" s="352" t="s">
        <v>66</v>
      </c>
      <c r="C53" s="330">
        <v>4382</v>
      </c>
      <c r="D53" s="338">
        <v>-81206.405479212903</v>
      </c>
      <c r="E53" s="339">
        <f t="shared" si="0"/>
        <v>-18.531813208400937</v>
      </c>
      <c r="F53" s="340">
        <f t="shared" si="1"/>
        <v>855.89349770654565</v>
      </c>
      <c r="G53" s="340">
        <f t="shared" si="2"/>
        <v>874.42531091494652</v>
      </c>
      <c r="H53" s="340"/>
      <c r="I53" s="331">
        <v>2568263.6972354329</v>
      </c>
      <c r="J53" s="328">
        <v>1182261.6097146501</v>
      </c>
      <c r="K53" s="324">
        <f t="shared" si="3"/>
        <v>3750525.306950083</v>
      </c>
      <c r="L53" s="342">
        <f t="shared" si="4"/>
        <v>3831731.7124292958</v>
      </c>
      <c r="M53" s="343">
        <f t="shared" si="5"/>
        <v>-2.1193134481675001E-2</v>
      </c>
      <c r="N53" s="332">
        <v>12</v>
      </c>
      <c r="O53" s="332">
        <v>12</v>
      </c>
    </row>
    <row r="54" spans="1:15" ht="15.75">
      <c r="A54" s="350">
        <v>148</v>
      </c>
      <c r="B54" s="352" t="s">
        <v>67</v>
      </c>
      <c r="C54" s="330">
        <v>7224</v>
      </c>
      <c r="D54" s="338">
        <v>-266699.50350734079</v>
      </c>
      <c r="E54" s="339">
        <f t="shared" si="0"/>
        <v>-36.918535922943079</v>
      </c>
      <c r="F54" s="340">
        <f t="shared" si="1"/>
        <v>1705.0859776078569</v>
      </c>
      <c r="G54" s="340">
        <f t="shared" si="2"/>
        <v>1742.0045135307998</v>
      </c>
      <c r="H54" s="340"/>
      <c r="I54" s="331">
        <v>12379544.941825427</v>
      </c>
      <c r="J54" s="328">
        <v>-62003.839586268339</v>
      </c>
      <c r="K54" s="324">
        <f t="shared" si="3"/>
        <v>12317541.102239158</v>
      </c>
      <c r="L54" s="342">
        <f t="shared" si="4"/>
        <v>12584240.605746498</v>
      </c>
      <c r="M54" s="343">
        <f t="shared" si="5"/>
        <v>-2.1193134481675001E-2</v>
      </c>
      <c r="N54" s="332">
        <v>19</v>
      </c>
      <c r="O54" s="332">
        <v>19</v>
      </c>
    </row>
    <row r="55" spans="1:15" ht="15.75">
      <c r="A55" s="350">
        <v>149</v>
      </c>
      <c r="B55" s="352" t="s">
        <v>68</v>
      </c>
      <c r="C55" s="330">
        <v>5402</v>
      </c>
      <c r="D55" s="338">
        <v>-63635.883559411828</v>
      </c>
      <c r="E55" s="339">
        <f t="shared" si="0"/>
        <v>-11.78005989622581</v>
      </c>
      <c r="F55" s="340">
        <f t="shared" si="1"/>
        <v>544.06314991361319</v>
      </c>
      <c r="G55" s="340">
        <f t="shared" si="2"/>
        <v>555.84320980983898</v>
      </c>
      <c r="H55" s="340"/>
      <c r="I55" s="331">
        <v>3005104.7388343089</v>
      </c>
      <c r="J55" s="328">
        <v>-66075.603000970485</v>
      </c>
      <c r="K55" s="324">
        <f t="shared" si="3"/>
        <v>2939029.1358333384</v>
      </c>
      <c r="L55" s="342">
        <f t="shared" si="4"/>
        <v>3002665.0193927502</v>
      </c>
      <c r="M55" s="343">
        <f t="shared" si="5"/>
        <v>-2.1193134481675001E-2</v>
      </c>
      <c r="N55" s="332">
        <v>1</v>
      </c>
      <c r="O55" s="333">
        <v>33</v>
      </c>
    </row>
    <row r="56" spans="1:15" ht="15.75">
      <c r="A56" s="350">
        <v>151</v>
      </c>
      <c r="B56" s="352" t="s">
        <v>69</v>
      </c>
      <c r="C56" s="330">
        <v>1794</v>
      </c>
      <c r="D56" s="338">
        <v>-12832.406779232464</v>
      </c>
      <c r="E56" s="339">
        <f t="shared" si="0"/>
        <v>-7.1529580709211062</v>
      </c>
      <c r="F56" s="340">
        <f t="shared" si="1"/>
        <v>330.36002648103522</v>
      </c>
      <c r="G56" s="340">
        <f t="shared" si="2"/>
        <v>337.51298455195632</v>
      </c>
      <c r="H56" s="340"/>
      <c r="I56" s="331">
        <v>210212.45746029413</v>
      </c>
      <c r="J56" s="328">
        <v>382453.43004668306</v>
      </c>
      <c r="K56" s="324">
        <f t="shared" si="3"/>
        <v>592665.88750697719</v>
      </c>
      <c r="L56" s="342">
        <f t="shared" si="4"/>
        <v>605498.29428620962</v>
      </c>
      <c r="M56" s="343">
        <f t="shared" si="5"/>
        <v>-2.1193134481674997E-2</v>
      </c>
      <c r="N56" s="332">
        <v>14</v>
      </c>
      <c r="O56" s="332">
        <v>14</v>
      </c>
    </row>
    <row r="57" spans="1:15" ht="15.75">
      <c r="A57" s="350">
        <v>152</v>
      </c>
      <c r="B57" s="352" t="s">
        <v>70</v>
      </c>
      <c r="C57" s="330">
        <v>4319</v>
      </c>
      <c r="D57" s="338">
        <v>-76128.242532127362</v>
      </c>
      <c r="E57" s="339">
        <f t="shared" si="0"/>
        <v>-17.626358539506221</v>
      </c>
      <c r="F57" s="340">
        <f t="shared" si="1"/>
        <v>814.07499053404138</v>
      </c>
      <c r="G57" s="340">
        <f t="shared" si="2"/>
        <v>831.7013490735477</v>
      </c>
      <c r="H57" s="340"/>
      <c r="I57" s="331">
        <v>1316513.5273646656</v>
      </c>
      <c r="J57" s="328">
        <v>2199476.3567518592</v>
      </c>
      <c r="K57" s="324">
        <f t="shared" si="3"/>
        <v>3515989.8841165248</v>
      </c>
      <c r="L57" s="342">
        <f t="shared" si="4"/>
        <v>3592118.1266486524</v>
      </c>
      <c r="M57" s="343">
        <f t="shared" si="5"/>
        <v>-2.1193134481675001E-2</v>
      </c>
      <c r="N57" s="332">
        <v>14</v>
      </c>
      <c r="O57" s="332">
        <v>14</v>
      </c>
    </row>
    <row r="58" spans="1:15" ht="15.75">
      <c r="A58" s="350">
        <v>153</v>
      </c>
      <c r="B58" s="352" t="s">
        <v>71</v>
      </c>
      <c r="C58" s="330">
        <v>24724</v>
      </c>
      <c r="D58" s="338">
        <v>-415955.9209271103</v>
      </c>
      <c r="E58" s="339">
        <f t="shared" si="0"/>
        <v>-16.823973504574919</v>
      </c>
      <c r="F58" s="340">
        <f t="shared" si="1"/>
        <v>777.01676388715225</v>
      </c>
      <c r="G58" s="340">
        <f t="shared" si="2"/>
        <v>793.8407373917272</v>
      </c>
      <c r="H58" s="340"/>
      <c r="I58" s="331">
        <v>11441753.032119393</v>
      </c>
      <c r="J58" s="328">
        <v>7769209.4382265573</v>
      </c>
      <c r="K58" s="324">
        <f t="shared" si="3"/>
        <v>19210962.470345952</v>
      </c>
      <c r="L58" s="342">
        <f t="shared" si="4"/>
        <v>19626918.391273063</v>
      </c>
      <c r="M58" s="343">
        <f t="shared" si="5"/>
        <v>-2.1193134481674997E-2</v>
      </c>
      <c r="N58" s="332">
        <v>9</v>
      </c>
      <c r="O58" s="332">
        <v>9</v>
      </c>
    </row>
    <row r="59" spans="1:15" ht="15.75">
      <c r="A59" s="350">
        <v>165</v>
      </c>
      <c r="B59" s="352" t="s">
        <v>72</v>
      </c>
      <c r="C59" s="330">
        <v>16015</v>
      </c>
      <c r="D59" s="338">
        <v>-206576.5551464275</v>
      </c>
      <c r="E59" s="339">
        <f t="shared" si="0"/>
        <v>-12.898941938584297</v>
      </c>
      <c r="F59" s="340">
        <f t="shared" si="1"/>
        <v>595.73881996197758</v>
      </c>
      <c r="G59" s="340">
        <f t="shared" si="2"/>
        <v>608.63776190056183</v>
      </c>
      <c r="H59" s="340"/>
      <c r="I59" s="331">
        <v>5951696.5807774961</v>
      </c>
      <c r="J59" s="328">
        <v>3589060.6209135745</v>
      </c>
      <c r="K59" s="324">
        <f t="shared" si="3"/>
        <v>9540757.2016910706</v>
      </c>
      <c r="L59" s="342">
        <f t="shared" si="4"/>
        <v>9747333.7568374984</v>
      </c>
      <c r="M59" s="343">
        <f t="shared" si="5"/>
        <v>-2.1193134481675001E-2</v>
      </c>
      <c r="N59" s="332">
        <v>5</v>
      </c>
      <c r="O59" s="332">
        <v>5</v>
      </c>
    </row>
    <row r="60" spans="1:15" ht="15.75">
      <c r="A60" s="350">
        <v>167</v>
      </c>
      <c r="B60" s="352" t="s">
        <v>73</v>
      </c>
      <c r="C60" s="330">
        <v>78741</v>
      </c>
      <c r="D60" s="338">
        <v>-982553.01927778078</v>
      </c>
      <c r="E60" s="339">
        <f t="shared" si="0"/>
        <v>-12.478289827126666</v>
      </c>
      <c r="F60" s="340">
        <f t="shared" si="1"/>
        <v>576.31096349999336</v>
      </c>
      <c r="G60" s="340">
        <f t="shared" si="2"/>
        <v>588.78925332712004</v>
      </c>
      <c r="H60" s="340"/>
      <c r="I60" s="331">
        <v>17495772.664517354</v>
      </c>
      <c r="J60" s="328">
        <v>27883528.912435625</v>
      </c>
      <c r="K60" s="324">
        <f t="shared" si="3"/>
        <v>45379301.576952979</v>
      </c>
      <c r="L60" s="342">
        <f t="shared" si="4"/>
        <v>46361854.59623076</v>
      </c>
      <c r="M60" s="343">
        <f t="shared" si="5"/>
        <v>-2.1193134481675001E-2</v>
      </c>
      <c r="N60" s="332">
        <v>12</v>
      </c>
      <c r="O60" s="332">
        <v>12</v>
      </c>
    </row>
    <row r="61" spans="1:15" ht="15.75">
      <c r="A61" s="350">
        <v>169</v>
      </c>
      <c r="B61" s="352" t="s">
        <v>74</v>
      </c>
      <c r="C61" s="330">
        <v>4848</v>
      </c>
      <c r="D61" s="338">
        <v>-78814.976351047924</v>
      </c>
      <c r="E61" s="339">
        <f t="shared" si="0"/>
        <v>-16.257214593863022</v>
      </c>
      <c r="F61" s="340">
        <f t="shared" si="1"/>
        <v>750.84095146175719</v>
      </c>
      <c r="G61" s="340">
        <f t="shared" si="2"/>
        <v>767.09816605562025</v>
      </c>
      <c r="H61" s="340"/>
      <c r="I61" s="331">
        <v>1463117.2290408707</v>
      </c>
      <c r="J61" s="328">
        <v>2176959.7036457281</v>
      </c>
      <c r="K61" s="324">
        <f t="shared" si="3"/>
        <v>3640076.932686599</v>
      </c>
      <c r="L61" s="342">
        <f t="shared" si="4"/>
        <v>3718891.9090376468</v>
      </c>
      <c r="M61" s="343">
        <f t="shared" si="5"/>
        <v>-2.1193134481675001E-2</v>
      </c>
      <c r="N61" s="332">
        <v>5</v>
      </c>
      <c r="O61" s="332">
        <v>5</v>
      </c>
    </row>
    <row r="62" spans="1:15" ht="15.75">
      <c r="A62" s="350">
        <v>171</v>
      </c>
      <c r="B62" s="352" t="s">
        <v>75</v>
      </c>
      <c r="C62" s="330">
        <v>4552</v>
      </c>
      <c r="D62" s="338">
        <v>-56043.079492762648</v>
      </c>
      <c r="E62" s="339">
        <f t="shared" si="0"/>
        <v>-12.31174857046631</v>
      </c>
      <c r="F62" s="340">
        <f t="shared" si="1"/>
        <v>568.61924024158839</v>
      </c>
      <c r="G62" s="340">
        <f t="shared" si="2"/>
        <v>580.93098881205481</v>
      </c>
      <c r="H62" s="340"/>
      <c r="I62" s="331">
        <v>1131788.3304519192</v>
      </c>
      <c r="J62" s="328">
        <v>1456566.4511277911</v>
      </c>
      <c r="K62" s="324">
        <f t="shared" si="3"/>
        <v>2588354.7815797105</v>
      </c>
      <c r="L62" s="342">
        <f t="shared" si="4"/>
        <v>2644397.8610724732</v>
      </c>
      <c r="M62" s="343">
        <f t="shared" si="5"/>
        <v>-2.1193134481675001E-2</v>
      </c>
      <c r="N62" s="332">
        <v>11</v>
      </c>
      <c r="O62" s="332">
        <v>11</v>
      </c>
    </row>
    <row r="63" spans="1:15" ht="15.75">
      <c r="A63" s="350">
        <v>172</v>
      </c>
      <c r="B63" s="352" t="s">
        <v>76</v>
      </c>
      <c r="C63" s="330">
        <v>4099</v>
      </c>
      <c r="D63" s="338">
        <v>-58375.005172146579</v>
      </c>
      <c r="E63" s="339">
        <f t="shared" si="0"/>
        <v>-14.241279622382674</v>
      </c>
      <c r="F63" s="340">
        <f t="shared" si="1"/>
        <v>657.73480936514466</v>
      </c>
      <c r="G63" s="340">
        <f t="shared" si="2"/>
        <v>671.97608898752731</v>
      </c>
      <c r="H63" s="340"/>
      <c r="I63" s="331">
        <v>761799.05284194287</v>
      </c>
      <c r="J63" s="328">
        <v>1934255.9307457851</v>
      </c>
      <c r="K63" s="324">
        <f t="shared" si="3"/>
        <v>2696054.9835877279</v>
      </c>
      <c r="L63" s="342">
        <f t="shared" si="4"/>
        <v>2754429.9887598744</v>
      </c>
      <c r="M63" s="343">
        <f t="shared" si="5"/>
        <v>-2.1193134481675001E-2</v>
      </c>
      <c r="N63" s="332">
        <v>13</v>
      </c>
      <c r="O63" s="332">
        <v>13</v>
      </c>
    </row>
    <row r="64" spans="1:15" ht="15.75">
      <c r="A64" s="350">
        <v>176</v>
      </c>
      <c r="B64" s="352" t="s">
        <v>77</v>
      </c>
      <c r="C64" s="330">
        <v>4160</v>
      </c>
      <c r="D64" s="338">
        <v>-41004.140723460157</v>
      </c>
      <c r="E64" s="339">
        <f t="shared" si="0"/>
        <v>-9.8567645969856148</v>
      </c>
      <c r="F64" s="340">
        <f t="shared" si="1"/>
        <v>455.23557960101078</v>
      </c>
      <c r="G64" s="340">
        <f t="shared" si="2"/>
        <v>465.0923441979964</v>
      </c>
      <c r="H64" s="340"/>
      <c r="I64" s="331">
        <v>-394688.66546544712</v>
      </c>
      <c r="J64" s="328">
        <v>2288468.6766056521</v>
      </c>
      <c r="K64" s="324">
        <f t="shared" si="3"/>
        <v>1893780.011140205</v>
      </c>
      <c r="L64" s="342">
        <f t="shared" si="4"/>
        <v>1934784.1518636651</v>
      </c>
      <c r="M64" s="343">
        <f t="shared" si="5"/>
        <v>-2.1193134481674997E-2</v>
      </c>
      <c r="N64" s="332">
        <v>12</v>
      </c>
      <c r="O64" s="332">
        <v>12</v>
      </c>
    </row>
    <row r="65" spans="1:15" ht="15.75">
      <c r="A65" s="350">
        <v>177</v>
      </c>
      <c r="B65" s="352" t="s">
        <v>78</v>
      </c>
      <c r="C65" s="330">
        <v>1668</v>
      </c>
      <c r="D65" s="338">
        <v>-19520.19053181259</v>
      </c>
      <c r="E65" s="339">
        <f t="shared" si="0"/>
        <v>-11.70275211739364</v>
      </c>
      <c r="F65" s="340">
        <f t="shared" si="1"/>
        <v>540.49268303697761</v>
      </c>
      <c r="G65" s="340">
        <f t="shared" si="2"/>
        <v>552.19543515437135</v>
      </c>
      <c r="H65" s="340"/>
      <c r="I65" s="331">
        <v>922678.19941705628</v>
      </c>
      <c r="J65" s="328">
        <v>-21136.404111377589</v>
      </c>
      <c r="K65" s="324">
        <f t="shared" si="3"/>
        <v>901541.79530567874</v>
      </c>
      <c r="L65" s="342">
        <f t="shared" si="4"/>
        <v>921061.98583749135</v>
      </c>
      <c r="M65" s="343">
        <f t="shared" si="5"/>
        <v>-2.1193134481675001E-2</v>
      </c>
      <c r="N65" s="332">
        <v>6</v>
      </c>
      <c r="O65" s="332">
        <v>6</v>
      </c>
    </row>
    <row r="66" spans="1:15" ht="15.75">
      <c r="A66" s="350">
        <v>178</v>
      </c>
      <c r="B66" s="352" t="s">
        <v>79</v>
      </c>
      <c r="C66" s="330">
        <v>5674</v>
      </c>
      <c r="D66" s="338">
        <v>-78204.712049159396</v>
      </c>
      <c r="E66" s="339">
        <f t="shared" si="0"/>
        <v>-13.782994721388684</v>
      </c>
      <c r="F66" s="340">
        <f t="shared" si="1"/>
        <v>636.56887905671533</v>
      </c>
      <c r="G66" s="340">
        <f t="shared" si="2"/>
        <v>650.35187377810405</v>
      </c>
      <c r="H66" s="340"/>
      <c r="I66" s="331">
        <v>1135815.1067445439</v>
      </c>
      <c r="J66" s="328">
        <v>2476076.7130232593</v>
      </c>
      <c r="K66" s="324">
        <f t="shared" si="3"/>
        <v>3611891.819767803</v>
      </c>
      <c r="L66" s="342">
        <f t="shared" si="4"/>
        <v>3690096.5318169622</v>
      </c>
      <c r="M66" s="343">
        <f t="shared" si="5"/>
        <v>-2.1193134481675001E-2</v>
      </c>
      <c r="N66" s="332">
        <v>10</v>
      </c>
      <c r="O66" s="332">
        <v>10</v>
      </c>
    </row>
    <row r="67" spans="1:15" ht="15.75">
      <c r="A67" s="350">
        <v>179</v>
      </c>
      <c r="B67" s="352" t="s">
        <v>80</v>
      </c>
      <c r="C67" s="330">
        <v>149194</v>
      </c>
      <c r="D67" s="338">
        <v>-1486588.9061747484</v>
      </c>
      <c r="E67" s="339">
        <f t="shared" si="0"/>
        <v>-9.9641333175244871</v>
      </c>
      <c r="F67" s="340">
        <f t="shared" si="1"/>
        <v>460.19441383557091</v>
      </c>
      <c r="G67" s="340">
        <f t="shared" si="2"/>
        <v>470.15854715309536</v>
      </c>
      <c r="H67" s="340"/>
      <c r="I67" s="331">
        <v>27109499.418464102</v>
      </c>
      <c r="J67" s="328">
        <v>41548745.959320053</v>
      </c>
      <c r="K67" s="324">
        <f t="shared" si="3"/>
        <v>68658245.377784163</v>
      </c>
      <c r="L67" s="342">
        <f t="shared" si="4"/>
        <v>70144834.283958912</v>
      </c>
      <c r="M67" s="343">
        <f t="shared" si="5"/>
        <v>-2.1193134481675001E-2</v>
      </c>
      <c r="N67" s="332">
        <v>13</v>
      </c>
      <c r="O67" s="332">
        <v>13</v>
      </c>
    </row>
    <row r="68" spans="1:15" ht="15.75">
      <c r="A68" s="350">
        <v>181</v>
      </c>
      <c r="B68" s="352" t="s">
        <v>81</v>
      </c>
      <c r="C68" s="330">
        <v>1658</v>
      </c>
      <c r="D68" s="338">
        <v>-42146.362284724448</v>
      </c>
      <c r="E68" s="339">
        <f t="shared" si="0"/>
        <v>-25.420001378000268</v>
      </c>
      <c r="F68" s="340">
        <f t="shared" si="1"/>
        <v>1174.0251019397795</v>
      </c>
      <c r="G68" s="340">
        <f t="shared" si="2"/>
        <v>1199.4451033177795</v>
      </c>
      <c r="H68" s="340"/>
      <c r="I68" s="331">
        <v>1065277.4778965677</v>
      </c>
      <c r="J68" s="328">
        <v>881256.14111958665</v>
      </c>
      <c r="K68" s="324">
        <f t="shared" si="3"/>
        <v>1946533.6190161542</v>
      </c>
      <c r="L68" s="342">
        <f t="shared" si="4"/>
        <v>1988679.9813008786</v>
      </c>
      <c r="M68" s="343">
        <f t="shared" si="5"/>
        <v>-2.1193134481675001E-2</v>
      </c>
      <c r="N68" s="332">
        <v>4</v>
      </c>
      <c r="O68" s="332">
        <v>4</v>
      </c>
    </row>
    <row r="69" spans="1:15" ht="15.75">
      <c r="A69" s="350">
        <v>182</v>
      </c>
      <c r="B69" s="352" t="s">
        <v>82</v>
      </c>
      <c r="C69" s="330">
        <v>19116</v>
      </c>
      <c r="D69" s="338">
        <v>-74844.344152606282</v>
      </c>
      <c r="E69" s="339">
        <f t="shared" si="0"/>
        <v>-3.9152722406678322</v>
      </c>
      <c r="F69" s="340">
        <f t="shared" si="1"/>
        <v>180.8272085874153</v>
      </c>
      <c r="G69" s="340">
        <f t="shared" si="2"/>
        <v>184.74248082808313</v>
      </c>
      <c r="H69" s="340"/>
      <c r="I69" s="331">
        <v>295911.00450860895</v>
      </c>
      <c r="J69" s="328">
        <v>3160781.9148484222</v>
      </c>
      <c r="K69" s="324">
        <f t="shared" si="3"/>
        <v>3456692.9193570311</v>
      </c>
      <c r="L69" s="342">
        <f t="shared" si="4"/>
        <v>3531537.2635096372</v>
      </c>
      <c r="M69" s="343">
        <f t="shared" si="5"/>
        <v>-2.1193134481675004E-2</v>
      </c>
      <c r="N69" s="332">
        <v>13</v>
      </c>
      <c r="O69" s="332">
        <v>13</v>
      </c>
    </row>
    <row r="70" spans="1:15" ht="15.75">
      <c r="A70" s="350">
        <v>186</v>
      </c>
      <c r="B70" s="352" t="s">
        <v>83</v>
      </c>
      <c r="C70" s="330">
        <v>46871</v>
      </c>
      <c r="D70" s="338">
        <v>-372446.0031717426</v>
      </c>
      <c r="E70" s="339">
        <f t="shared" si="0"/>
        <v>-7.946192809450249</v>
      </c>
      <c r="F70" s="340">
        <f t="shared" si="1"/>
        <v>366.99564584688727</v>
      </c>
      <c r="G70" s="340">
        <f t="shared" si="2"/>
        <v>374.9418386563375</v>
      </c>
      <c r="H70" s="340"/>
      <c r="I70" s="331">
        <v>15454399.823017387</v>
      </c>
      <c r="J70" s="328">
        <v>1747053.0934720652</v>
      </c>
      <c r="K70" s="324">
        <f t="shared" si="3"/>
        <v>17201452.916489452</v>
      </c>
      <c r="L70" s="342">
        <f t="shared" si="4"/>
        <v>17573898.919661194</v>
      </c>
      <c r="M70" s="343">
        <f t="shared" si="5"/>
        <v>-2.1193134481674994E-2</v>
      </c>
      <c r="N70" s="332">
        <v>1</v>
      </c>
      <c r="O70" s="333">
        <v>35</v>
      </c>
    </row>
    <row r="71" spans="1:15" ht="15.75">
      <c r="A71" s="350">
        <v>202</v>
      </c>
      <c r="B71" s="352" t="s">
        <v>84</v>
      </c>
      <c r="C71" s="330">
        <v>36551</v>
      </c>
      <c r="D71" s="338">
        <v>-631149.03731758089</v>
      </c>
      <c r="E71" s="339">
        <f t="shared" si="0"/>
        <v>-17.267627077715545</v>
      </c>
      <c r="F71" s="340">
        <f t="shared" si="1"/>
        <v>797.50694497278926</v>
      </c>
      <c r="G71" s="340">
        <f t="shared" si="2"/>
        <v>814.77457205050484</v>
      </c>
      <c r="H71" s="340"/>
      <c r="I71" s="331">
        <v>28983793.264728244</v>
      </c>
      <c r="J71" s="328">
        <v>165883.08097217561</v>
      </c>
      <c r="K71" s="324">
        <f t="shared" si="3"/>
        <v>29149676.34570042</v>
      </c>
      <c r="L71" s="342">
        <f t="shared" si="4"/>
        <v>29780825.383018002</v>
      </c>
      <c r="M71" s="343">
        <f t="shared" si="5"/>
        <v>-2.1193134481675001E-2</v>
      </c>
      <c r="N71" s="332">
        <v>2</v>
      </c>
      <c r="O71" s="332">
        <v>2</v>
      </c>
    </row>
    <row r="72" spans="1:15" ht="15.75">
      <c r="A72" s="350">
        <v>204</v>
      </c>
      <c r="B72" s="352" t="s">
        <v>85</v>
      </c>
      <c r="C72" s="330">
        <v>2589</v>
      </c>
      <c r="D72" s="338">
        <v>-3471.9466229846616</v>
      </c>
      <c r="E72" s="339">
        <f t="shared" si="0"/>
        <v>-1.341037706830692</v>
      </c>
      <c r="F72" s="340">
        <f t="shared" si="1"/>
        <v>61.935949847334278</v>
      </c>
      <c r="G72" s="340">
        <f t="shared" si="2"/>
        <v>63.276987554164968</v>
      </c>
      <c r="H72" s="340"/>
      <c r="I72" s="331">
        <v>-1262601.7055268215</v>
      </c>
      <c r="J72" s="328">
        <v>1422953.87968157</v>
      </c>
      <c r="K72" s="324">
        <f t="shared" si="3"/>
        <v>160352.17415474844</v>
      </c>
      <c r="L72" s="342">
        <f t="shared" si="4"/>
        <v>163824.1207777331</v>
      </c>
      <c r="M72" s="343">
        <f t="shared" si="5"/>
        <v>-2.119313448167498E-2</v>
      </c>
      <c r="N72" s="332">
        <v>11</v>
      </c>
      <c r="O72" s="332">
        <v>11</v>
      </c>
    </row>
    <row r="73" spans="1:15" ht="15.75">
      <c r="A73" s="350">
        <v>205</v>
      </c>
      <c r="B73" s="352" t="s">
        <v>86</v>
      </c>
      <c r="C73" s="330">
        <v>36433</v>
      </c>
      <c r="D73" s="338">
        <v>-386275.81494353688</v>
      </c>
      <c r="E73" s="339">
        <f t="shared" si="0"/>
        <v>-10.602360907516177</v>
      </c>
      <c r="F73" s="340">
        <f t="shared" si="1"/>
        <v>489.67101378765631</v>
      </c>
      <c r="G73" s="340">
        <f t="shared" si="2"/>
        <v>500.27337469517249</v>
      </c>
      <c r="H73" s="340"/>
      <c r="I73" s="331">
        <v>6546333.4293951169</v>
      </c>
      <c r="J73" s="328">
        <v>11293850.615930565</v>
      </c>
      <c r="K73" s="324">
        <f t="shared" si="3"/>
        <v>17840184.045325682</v>
      </c>
      <c r="L73" s="342">
        <f t="shared" si="4"/>
        <v>18226459.860269219</v>
      </c>
      <c r="M73" s="343">
        <f t="shared" si="5"/>
        <v>-2.1193134481675001E-2</v>
      </c>
      <c r="N73" s="332">
        <v>18</v>
      </c>
      <c r="O73" s="332">
        <v>18</v>
      </c>
    </row>
    <row r="74" spans="1:15" ht="15.75">
      <c r="A74" s="350">
        <v>208</v>
      </c>
      <c r="B74" s="352" t="s">
        <v>87</v>
      </c>
      <c r="C74" s="330">
        <v>12271</v>
      </c>
      <c r="D74" s="338">
        <v>-275151.20618703723</v>
      </c>
      <c r="E74" s="339">
        <f t="shared" ref="E74:E137" si="6">D74/C74</f>
        <v>-22.422883724801338</v>
      </c>
      <c r="F74" s="340">
        <f t="shared" ref="F74:F137" si="7">K74/C74</f>
        <v>1035.602947432438</v>
      </c>
      <c r="G74" s="340">
        <f t="shared" ref="G74:G137" si="8">L74/C74</f>
        <v>1058.0258311572393</v>
      </c>
      <c r="H74" s="340"/>
      <c r="I74" s="331">
        <v>7731196.8344697077</v>
      </c>
      <c r="J74" s="328">
        <v>4976686.9334737388</v>
      </c>
      <c r="K74" s="324">
        <f t="shared" ref="K74:K137" si="9">SUM(I74:J74)</f>
        <v>12707883.767943446</v>
      </c>
      <c r="L74" s="342">
        <f t="shared" ref="L74:L137" si="10">K74-D74</f>
        <v>12983034.974130483</v>
      </c>
      <c r="M74" s="343">
        <f t="shared" ref="M74:M137" si="11">D74/L74</f>
        <v>-2.1193134481675001E-2</v>
      </c>
      <c r="N74" s="332">
        <v>17</v>
      </c>
      <c r="O74" s="332">
        <v>17</v>
      </c>
    </row>
    <row r="75" spans="1:15" ht="15.75">
      <c r="A75" s="350">
        <v>211</v>
      </c>
      <c r="B75" s="352" t="s">
        <v>88</v>
      </c>
      <c r="C75" s="330">
        <v>33951</v>
      </c>
      <c r="D75" s="338">
        <v>-485860.24563163443</v>
      </c>
      <c r="E75" s="339">
        <f t="shared" si="6"/>
        <v>-14.310631369669066</v>
      </c>
      <c r="F75" s="340">
        <f t="shared" si="7"/>
        <v>660.93782619299077</v>
      </c>
      <c r="G75" s="340">
        <f t="shared" si="8"/>
        <v>675.24845756265984</v>
      </c>
      <c r="H75" s="340"/>
      <c r="I75" s="331">
        <v>17250618.047235388</v>
      </c>
      <c r="J75" s="328">
        <v>5188882.089842841</v>
      </c>
      <c r="K75" s="324">
        <f t="shared" si="9"/>
        <v>22439500.137078229</v>
      </c>
      <c r="L75" s="342">
        <f t="shared" si="10"/>
        <v>22925360.382709865</v>
      </c>
      <c r="M75" s="343">
        <f t="shared" si="11"/>
        <v>-2.1193134481675001E-2</v>
      </c>
      <c r="N75" s="332">
        <v>6</v>
      </c>
      <c r="O75" s="332">
        <v>6</v>
      </c>
    </row>
    <row r="76" spans="1:15" ht="15.75">
      <c r="A76" s="350">
        <v>213</v>
      </c>
      <c r="B76" s="352" t="s">
        <v>89</v>
      </c>
      <c r="C76" s="330">
        <v>5062</v>
      </c>
      <c r="D76" s="338">
        <v>-45042.395166909941</v>
      </c>
      <c r="E76" s="339">
        <f t="shared" si="6"/>
        <v>-8.8981420716929946</v>
      </c>
      <c r="F76" s="340">
        <f t="shared" si="7"/>
        <v>410.96151009004473</v>
      </c>
      <c r="G76" s="340">
        <f t="shared" si="8"/>
        <v>419.85965216173764</v>
      </c>
      <c r="H76" s="340"/>
      <c r="I76" s="331">
        <v>426646.66225440998</v>
      </c>
      <c r="J76" s="328">
        <v>1653640.5018213964</v>
      </c>
      <c r="K76" s="324">
        <f t="shared" si="9"/>
        <v>2080287.1640758063</v>
      </c>
      <c r="L76" s="342">
        <f t="shared" si="10"/>
        <v>2125329.5592427161</v>
      </c>
      <c r="M76" s="343">
        <f t="shared" si="11"/>
        <v>-2.1193134481675001E-2</v>
      </c>
      <c r="N76" s="332">
        <v>10</v>
      </c>
      <c r="O76" s="332">
        <v>10</v>
      </c>
    </row>
    <row r="77" spans="1:15" ht="15.75">
      <c r="A77" s="350">
        <v>214</v>
      </c>
      <c r="B77" s="352" t="s">
        <v>90</v>
      </c>
      <c r="C77" s="330">
        <v>12478</v>
      </c>
      <c r="D77" s="338">
        <v>-196655.78565047326</v>
      </c>
      <c r="E77" s="339">
        <f t="shared" si="6"/>
        <v>-15.760200805455463</v>
      </c>
      <c r="F77" s="340">
        <f t="shared" si="7"/>
        <v>727.88632392559759</v>
      </c>
      <c r="G77" s="340">
        <f t="shared" si="8"/>
        <v>743.64652473105309</v>
      </c>
      <c r="H77" s="340"/>
      <c r="I77" s="331">
        <v>3880610.4680955335</v>
      </c>
      <c r="J77" s="328">
        <v>5201955.0818480747</v>
      </c>
      <c r="K77" s="324">
        <f t="shared" si="9"/>
        <v>9082565.5499436073</v>
      </c>
      <c r="L77" s="342">
        <f t="shared" si="10"/>
        <v>9279221.3355940804</v>
      </c>
      <c r="M77" s="343">
        <f t="shared" si="11"/>
        <v>-2.1193134481675001E-2</v>
      </c>
      <c r="N77" s="332">
        <v>4</v>
      </c>
      <c r="O77" s="332">
        <v>4</v>
      </c>
    </row>
    <row r="78" spans="1:15" ht="15.75">
      <c r="A78" s="350">
        <v>216</v>
      </c>
      <c r="B78" s="352" t="s">
        <v>91</v>
      </c>
      <c r="C78" s="330">
        <v>1186</v>
      </c>
      <c r="D78" s="338">
        <v>-28689.125961935792</v>
      </c>
      <c r="E78" s="339">
        <f t="shared" si="6"/>
        <v>-24.189819529456823</v>
      </c>
      <c r="F78" s="340">
        <f t="shared" si="7"/>
        <v>1117.2090401046837</v>
      </c>
      <c r="G78" s="340">
        <f t="shared" si="8"/>
        <v>1141.3988596341405</v>
      </c>
      <c r="H78" s="340"/>
      <c r="I78" s="331">
        <v>745739.37762669625</v>
      </c>
      <c r="J78" s="328">
        <v>579270.54393745842</v>
      </c>
      <c r="K78" s="324">
        <f t="shared" si="9"/>
        <v>1325009.9215641548</v>
      </c>
      <c r="L78" s="342">
        <f t="shared" si="10"/>
        <v>1353699.0475260906</v>
      </c>
      <c r="M78" s="343">
        <f t="shared" si="11"/>
        <v>-2.1193134481674997E-2</v>
      </c>
      <c r="N78" s="332">
        <v>13</v>
      </c>
      <c r="O78" s="332">
        <v>13</v>
      </c>
    </row>
    <row r="79" spans="1:15" ht="15.75">
      <c r="A79" s="350">
        <v>217</v>
      </c>
      <c r="B79" s="352" t="s">
        <v>92</v>
      </c>
      <c r="C79" s="330">
        <v>5264</v>
      </c>
      <c r="D79" s="338">
        <v>-101425.94008412314</v>
      </c>
      <c r="E79" s="339">
        <f t="shared" si="6"/>
        <v>-19.26784576066169</v>
      </c>
      <c r="F79" s="340">
        <f t="shared" si="7"/>
        <v>889.88722883776359</v>
      </c>
      <c r="G79" s="340">
        <f t="shared" si="8"/>
        <v>909.15507459842536</v>
      </c>
      <c r="H79" s="340"/>
      <c r="I79" s="331">
        <v>1724025.6744326602</v>
      </c>
      <c r="J79" s="328">
        <v>2960340.6981693273</v>
      </c>
      <c r="K79" s="324">
        <f t="shared" si="9"/>
        <v>4684366.3726019878</v>
      </c>
      <c r="L79" s="342">
        <f t="shared" si="10"/>
        <v>4785792.3126861108</v>
      </c>
      <c r="M79" s="343">
        <f t="shared" si="11"/>
        <v>-2.1193134481674997E-2</v>
      </c>
      <c r="N79" s="332">
        <v>16</v>
      </c>
      <c r="O79" s="332">
        <v>16</v>
      </c>
    </row>
    <row r="80" spans="1:15" ht="15.75">
      <c r="A80" s="350">
        <v>218</v>
      </c>
      <c r="B80" s="352" t="s">
        <v>93</v>
      </c>
      <c r="C80" s="330">
        <v>1159</v>
      </c>
      <c r="D80" s="338">
        <v>-22324.752833361454</v>
      </c>
      <c r="E80" s="339">
        <f t="shared" si="6"/>
        <v>-19.262081823435249</v>
      </c>
      <c r="F80" s="340">
        <f t="shared" si="7"/>
        <v>889.62102086675588</v>
      </c>
      <c r="G80" s="340">
        <f t="shared" si="8"/>
        <v>908.88310269019109</v>
      </c>
      <c r="H80" s="340"/>
      <c r="I80" s="331">
        <v>377099.13848499121</v>
      </c>
      <c r="J80" s="328">
        <v>653971.62469957885</v>
      </c>
      <c r="K80" s="324">
        <f t="shared" si="9"/>
        <v>1031070.76318457</v>
      </c>
      <c r="L80" s="342">
        <f t="shared" si="10"/>
        <v>1053395.5160179315</v>
      </c>
      <c r="M80" s="343">
        <f t="shared" si="11"/>
        <v>-2.1193134481675001E-2</v>
      </c>
      <c r="N80" s="332">
        <v>14</v>
      </c>
      <c r="O80" s="332">
        <v>14</v>
      </c>
    </row>
    <row r="81" spans="1:15" ht="15.75">
      <c r="A81" s="350">
        <v>224</v>
      </c>
      <c r="B81" s="352" t="s">
        <v>94</v>
      </c>
      <c r="C81" s="330">
        <v>8440</v>
      </c>
      <c r="D81" s="338">
        <v>-141361.00840236587</v>
      </c>
      <c r="E81" s="339">
        <f t="shared" si="6"/>
        <v>-16.748934644830079</v>
      </c>
      <c r="F81" s="340">
        <f t="shared" si="7"/>
        <v>773.55108724727484</v>
      </c>
      <c r="G81" s="340">
        <f t="shared" si="8"/>
        <v>790.30002189210495</v>
      </c>
      <c r="H81" s="340"/>
      <c r="I81" s="331">
        <v>2590412.6694476488</v>
      </c>
      <c r="J81" s="328">
        <v>3938358.5069193509</v>
      </c>
      <c r="K81" s="324">
        <f t="shared" si="9"/>
        <v>6528771.1763669997</v>
      </c>
      <c r="L81" s="342">
        <f t="shared" si="10"/>
        <v>6670132.1847693659</v>
      </c>
      <c r="M81" s="343">
        <f t="shared" si="11"/>
        <v>-2.1193134481675004E-2</v>
      </c>
      <c r="N81" s="332">
        <v>1</v>
      </c>
      <c r="O81" s="333">
        <v>33</v>
      </c>
    </row>
    <row r="82" spans="1:15" ht="15.75">
      <c r="A82" s="350">
        <v>226</v>
      </c>
      <c r="B82" s="352" t="s">
        <v>95</v>
      </c>
      <c r="C82" s="330">
        <v>3573</v>
      </c>
      <c r="D82" s="338">
        <v>-67957.503295988296</v>
      </c>
      <c r="E82" s="339">
        <f t="shared" si="6"/>
        <v>-19.019732240690818</v>
      </c>
      <c r="F82" s="340">
        <f t="shared" si="7"/>
        <v>878.42808309481563</v>
      </c>
      <c r="G82" s="340">
        <f t="shared" si="8"/>
        <v>897.44781533550645</v>
      </c>
      <c r="H82" s="340"/>
      <c r="I82" s="331">
        <v>1294431.4501484241</v>
      </c>
      <c r="J82" s="328">
        <v>1844192.090749352</v>
      </c>
      <c r="K82" s="324">
        <f t="shared" si="9"/>
        <v>3138623.5408977764</v>
      </c>
      <c r="L82" s="342">
        <f t="shared" si="10"/>
        <v>3206581.0441937647</v>
      </c>
      <c r="M82" s="343">
        <f t="shared" si="11"/>
        <v>-2.1193134481674997E-2</v>
      </c>
      <c r="N82" s="332">
        <v>13</v>
      </c>
      <c r="O82" s="332">
        <v>13</v>
      </c>
    </row>
    <row r="83" spans="1:15" ht="15.75">
      <c r="A83" s="350">
        <v>230</v>
      </c>
      <c r="B83" s="352" t="s">
        <v>96</v>
      </c>
      <c r="C83" s="330">
        <v>2170</v>
      </c>
      <c r="D83" s="338">
        <v>-47842.251962380993</v>
      </c>
      <c r="E83" s="339">
        <f t="shared" si="6"/>
        <v>-22.047120719991241</v>
      </c>
      <c r="F83" s="340">
        <f t="shared" si="7"/>
        <v>1018.2482984901616</v>
      </c>
      <c r="G83" s="340">
        <f t="shared" si="8"/>
        <v>1040.2954192101529</v>
      </c>
      <c r="H83" s="340"/>
      <c r="I83" s="331">
        <v>790285.47157184908</v>
      </c>
      <c r="J83" s="328">
        <v>1419313.3361518015</v>
      </c>
      <c r="K83" s="324">
        <f t="shared" si="9"/>
        <v>2209598.8077236507</v>
      </c>
      <c r="L83" s="342">
        <f t="shared" si="10"/>
        <v>2257441.0596860317</v>
      </c>
      <c r="M83" s="343">
        <f t="shared" si="11"/>
        <v>-2.1193134481675001E-2</v>
      </c>
      <c r="N83" s="332">
        <v>4</v>
      </c>
      <c r="O83" s="332">
        <v>4</v>
      </c>
    </row>
    <row r="84" spans="1:15" ht="15.75">
      <c r="A84" s="350">
        <v>231</v>
      </c>
      <c r="B84" s="352" t="s">
        <v>97</v>
      </c>
      <c r="C84" s="330">
        <v>1241</v>
      </c>
      <c r="D84" s="338">
        <v>0</v>
      </c>
      <c r="E84" s="339">
        <f t="shared" si="6"/>
        <v>0</v>
      </c>
      <c r="F84" s="340">
        <f t="shared" si="7"/>
        <v>-581.42140374879307</v>
      </c>
      <c r="G84" s="340">
        <f t="shared" si="8"/>
        <v>-581.42140374879307</v>
      </c>
      <c r="H84" s="340"/>
      <c r="I84" s="331">
        <v>-674815.79401439347</v>
      </c>
      <c r="J84" s="328">
        <v>-46728.168037858704</v>
      </c>
      <c r="K84" s="324">
        <f t="shared" si="9"/>
        <v>-721543.96205225214</v>
      </c>
      <c r="L84" s="342">
        <f t="shared" si="10"/>
        <v>-721543.96205225214</v>
      </c>
      <c r="M84" s="343">
        <f t="shared" si="11"/>
        <v>0</v>
      </c>
      <c r="N84" s="332">
        <v>15</v>
      </c>
      <c r="O84" s="332">
        <v>15</v>
      </c>
    </row>
    <row r="85" spans="1:15" ht="15.75">
      <c r="A85" s="350">
        <v>232</v>
      </c>
      <c r="B85" s="352" t="s">
        <v>98</v>
      </c>
      <c r="C85" s="330">
        <v>12518</v>
      </c>
      <c r="D85" s="338">
        <v>-203637.3702488314</v>
      </c>
      <c r="E85" s="339">
        <f t="shared" si="6"/>
        <v>-16.267564327275235</v>
      </c>
      <c r="F85" s="340">
        <f t="shared" si="7"/>
        <v>751.31895485143627</v>
      </c>
      <c r="G85" s="340">
        <f t="shared" si="8"/>
        <v>767.58651917871146</v>
      </c>
      <c r="H85" s="340"/>
      <c r="I85" s="331">
        <v>3873501.8142200648</v>
      </c>
      <c r="J85" s="328">
        <v>5531508.8626102135</v>
      </c>
      <c r="K85" s="324">
        <f t="shared" si="9"/>
        <v>9405010.6768302787</v>
      </c>
      <c r="L85" s="342">
        <f t="shared" si="10"/>
        <v>9608648.0470791105</v>
      </c>
      <c r="M85" s="343">
        <f t="shared" si="11"/>
        <v>-2.1193134481674994E-2</v>
      </c>
      <c r="N85" s="332">
        <v>14</v>
      </c>
      <c r="O85" s="332">
        <v>14</v>
      </c>
    </row>
    <row r="86" spans="1:15" ht="15.75">
      <c r="A86" s="350">
        <v>233</v>
      </c>
      <c r="B86" s="352" t="s">
        <v>99</v>
      </c>
      <c r="C86" s="330">
        <v>15050</v>
      </c>
      <c r="D86" s="338">
        <v>-297255.19842855656</v>
      </c>
      <c r="E86" s="339">
        <f t="shared" si="6"/>
        <v>-19.751175975319374</v>
      </c>
      <c r="F86" s="340">
        <f t="shared" si="7"/>
        <v>912.20987926158102</v>
      </c>
      <c r="G86" s="340">
        <f t="shared" si="8"/>
        <v>931.96105523690039</v>
      </c>
      <c r="H86" s="340"/>
      <c r="I86" s="331">
        <v>6469339.1185303442</v>
      </c>
      <c r="J86" s="328">
        <v>7259419.56435645</v>
      </c>
      <c r="K86" s="324">
        <f t="shared" si="9"/>
        <v>13728758.682886794</v>
      </c>
      <c r="L86" s="342">
        <f t="shared" si="10"/>
        <v>14026013.881315351</v>
      </c>
      <c r="M86" s="343">
        <f t="shared" si="11"/>
        <v>-2.1193134481675001E-2</v>
      </c>
      <c r="N86" s="332">
        <v>14</v>
      </c>
      <c r="O86" s="332">
        <v>14</v>
      </c>
    </row>
    <row r="87" spans="1:15" ht="15.75">
      <c r="A87" s="350">
        <v>235</v>
      </c>
      <c r="B87" s="352" t="s">
        <v>100</v>
      </c>
      <c r="C87" s="330">
        <v>10253</v>
      </c>
      <c r="D87" s="338">
        <v>-393888.97781720961</v>
      </c>
      <c r="E87" s="339">
        <f t="shared" si="6"/>
        <v>-38.416948972711367</v>
      </c>
      <c r="F87" s="340">
        <f t="shared" si="7"/>
        <v>1774.2903221451702</v>
      </c>
      <c r="G87" s="340">
        <f t="shared" si="8"/>
        <v>1812.7072711178816</v>
      </c>
      <c r="H87" s="340"/>
      <c r="I87" s="331">
        <v>19719627.520358481</v>
      </c>
      <c r="J87" s="328">
        <v>-1527828.8474040523</v>
      </c>
      <c r="K87" s="324">
        <f t="shared" si="9"/>
        <v>18191798.672954429</v>
      </c>
      <c r="L87" s="342">
        <f t="shared" si="10"/>
        <v>18585687.65077164</v>
      </c>
      <c r="M87" s="343">
        <f t="shared" si="11"/>
        <v>-2.1193134481674997E-2</v>
      </c>
      <c r="N87" s="332">
        <v>1</v>
      </c>
      <c r="O87" s="333">
        <v>33</v>
      </c>
    </row>
    <row r="88" spans="1:15" ht="15.75">
      <c r="A88" s="350">
        <v>236</v>
      </c>
      <c r="B88" s="352" t="s">
        <v>101</v>
      </c>
      <c r="C88" s="330">
        <v>4118</v>
      </c>
      <c r="D88" s="338">
        <v>-96527.364692876843</v>
      </c>
      <c r="E88" s="339">
        <f t="shared" si="6"/>
        <v>-23.440350823913754</v>
      </c>
      <c r="F88" s="340">
        <f t="shared" si="7"/>
        <v>1082.5947589981772</v>
      </c>
      <c r="G88" s="340">
        <f t="shared" si="8"/>
        <v>1106.035109822091</v>
      </c>
      <c r="H88" s="340"/>
      <c r="I88" s="331">
        <v>2150770.6377619719</v>
      </c>
      <c r="J88" s="328">
        <v>2307354.5797925219</v>
      </c>
      <c r="K88" s="324">
        <f t="shared" si="9"/>
        <v>4458125.2175544938</v>
      </c>
      <c r="L88" s="342">
        <f t="shared" si="10"/>
        <v>4554652.5822473709</v>
      </c>
      <c r="M88" s="343">
        <f t="shared" si="11"/>
        <v>-2.1193134481675001E-2</v>
      </c>
      <c r="N88" s="332">
        <v>16</v>
      </c>
      <c r="O88" s="332">
        <v>16</v>
      </c>
    </row>
    <row r="89" spans="1:15" ht="15.75">
      <c r="A89" s="350">
        <v>239</v>
      </c>
      <c r="B89" s="352" t="s">
        <v>102</v>
      </c>
      <c r="C89" s="330">
        <v>1985</v>
      </c>
      <c r="D89" s="338">
        <v>-12448.877959048554</v>
      </c>
      <c r="E89" s="339">
        <f t="shared" si="6"/>
        <v>-6.2714750423418408</v>
      </c>
      <c r="F89" s="340">
        <f t="shared" si="7"/>
        <v>289.64865172156732</v>
      </c>
      <c r="G89" s="340">
        <f t="shared" si="8"/>
        <v>295.9201267639092</v>
      </c>
      <c r="H89" s="340"/>
      <c r="I89" s="331">
        <v>796771.42364966508</v>
      </c>
      <c r="J89" s="328">
        <v>-221818.84998235395</v>
      </c>
      <c r="K89" s="324">
        <f t="shared" si="9"/>
        <v>574952.57366731111</v>
      </c>
      <c r="L89" s="342">
        <f t="shared" si="10"/>
        <v>587401.45162635972</v>
      </c>
      <c r="M89" s="343">
        <f t="shared" si="11"/>
        <v>-2.1193134481675001E-2</v>
      </c>
      <c r="N89" s="332">
        <v>11</v>
      </c>
      <c r="O89" s="332">
        <v>11</v>
      </c>
    </row>
    <row r="90" spans="1:15" ht="15.75">
      <c r="A90" s="350">
        <v>240</v>
      </c>
      <c r="B90" s="352" t="s">
        <v>103</v>
      </c>
      <c r="C90" s="330">
        <v>19402</v>
      </c>
      <c r="D90" s="338">
        <v>0</v>
      </c>
      <c r="E90" s="339">
        <f t="shared" si="6"/>
        <v>0</v>
      </c>
      <c r="F90" s="340">
        <f t="shared" si="7"/>
        <v>-241.77717904992045</v>
      </c>
      <c r="G90" s="340">
        <f t="shared" si="8"/>
        <v>-241.77717904992045</v>
      </c>
      <c r="H90" s="340"/>
      <c r="I90" s="331">
        <v>-6929980.3581993906</v>
      </c>
      <c r="J90" s="328">
        <v>2239019.530272834</v>
      </c>
      <c r="K90" s="324">
        <f t="shared" si="9"/>
        <v>-4690960.8279265566</v>
      </c>
      <c r="L90" s="342">
        <f t="shared" si="10"/>
        <v>-4690960.8279265566</v>
      </c>
      <c r="M90" s="343">
        <f t="shared" si="11"/>
        <v>0</v>
      </c>
      <c r="N90" s="332">
        <v>19</v>
      </c>
      <c r="O90" s="332">
        <v>19</v>
      </c>
    </row>
    <row r="91" spans="1:15" ht="15.75">
      <c r="A91" s="350">
        <v>241</v>
      </c>
      <c r="B91" s="352" t="s">
        <v>104</v>
      </c>
      <c r="C91" s="330">
        <v>7604</v>
      </c>
      <c r="D91" s="338">
        <v>-39956.424342528335</v>
      </c>
      <c r="E91" s="339">
        <f t="shared" si="6"/>
        <v>-5.2546586457822642</v>
      </c>
      <c r="F91" s="340">
        <f t="shared" si="7"/>
        <v>242.6868929130865</v>
      </c>
      <c r="G91" s="340">
        <f t="shared" si="8"/>
        <v>247.94155155886872</v>
      </c>
      <c r="H91" s="340"/>
      <c r="I91" s="331">
        <v>144688.62484040391</v>
      </c>
      <c r="J91" s="328">
        <v>1700702.5088707057</v>
      </c>
      <c r="K91" s="324">
        <f t="shared" si="9"/>
        <v>1845391.1337111096</v>
      </c>
      <c r="L91" s="342">
        <f t="shared" si="10"/>
        <v>1885347.5580536379</v>
      </c>
      <c r="M91" s="343">
        <f t="shared" si="11"/>
        <v>-2.1193134481675011E-2</v>
      </c>
      <c r="N91" s="332">
        <v>19</v>
      </c>
      <c r="O91" s="332">
        <v>19</v>
      </c>
    </row>
    <row r="92" spans="1:15" ht="15.75">
      <c r="A92" s="350">
        <v>244</v>
      </c>
      <c r="B92" s="352" t="s">
        <v>105</v>
      </c>
      <c r="C92" s="330">
        <v>19657</v>
      </c>
      <c r="D92" s="338">
        <v>-510473.25468079268</v>
      </c>
      <c r="E92" s="339">
        <f t="shared" si="6"/>
        <v>-25.969031626432958</v>
      </c>
      <c r="F92" s="340">
        <f t="shared" si="7"/>
        <v>1199.3821144670114</v>
      </c>
      <c r="G92" s="340">
        <f t="shared" si="8"/>
        <v>1225.3511460934444</v>
      </c>
      <c r="H92" s="340"/>
      <c r="I92" s="331">
        <v>19640405.640587837</v>
      </c>
      <c r="J92" s="328">
        <v>3935848.5834902069</v>
      </c>
      <c r="K92" s="324">
        <f t="shared" si="9"/>
        <v>23576254.224078044</v>
      </c>
      <c r="L92" s="342">
        <f t="shared" si="10"/>
        <v>24086727.478758838</v>
      </c>
      <c r="M92" s="343">
        <f t="shared" si="11"/>
        <v>-2.1193134481675001E-2</v>
      </c>
      <c r="N92" s="332">
        <v>17</v>
      </c>
      <c r="O92" s="332">
        <v>17</v>
      </c>
    </row>
    <row r="93" spans="1:15" ht="15.75">
      <c r="A93" s="350">
        <v>245</v>
      </c>
      <c r="B93" s="352" t="s">
        <v>106</v>
      </c>
      <c r="C93" s="330">
        <v>38461</v>
      </c>
      <c r="D93" s="338">
        <v>-489155.1976546931</v>
      </c>
      <c r="E93" s="339">
        <f t="shared" si="6"/>
        <v>-12.718213194006736</v>
      </c>
      <c r="F93" s="340">
        <f t="shared" si="7"/>
        <v>587.3918462690591</v>
      </c>
      <c r="G93" s="340">
        <f t="shared" si="8"/>
        <v>600.1100594630658</v>
      </c>
      <c r="H93" s="340"/>
      <c r="I93" s="331">
        <v>19906582.305876873</v>
      </c>
      <c r="J93" s="328">
        <v>2685095.4934774074</v>
      </c>
      <c r="K93" s="324">
        <f t="shared" si="9"/>
        <v>22591677.799354281</v>
      </c>
      <c r="L93" s="342">
        <f t="shared" si="10"/>
        <v>23080832.997008976</v>
      </c>
      <c r="M93" s="343">
        <f t="shared" si="11"/>
        <v>-2.1193134481675001E-2</v>
      </c>
      <c r="N93" s="332">
        <v>1</v>
      </c>
      <c r="O93" s="333">
        <v>32</v>
      </c>
    </row>
    <row r="94" spans="1:15" ht="15.75">
      <c r="A94" s="350">
        <v>249</v>
      </c>
      <c r="B94" s="352" t="s">
        <v>107</v>
      </c>
      <c r="C94" s="330">
        <v>9128</v>
      </c>
      <c r="D94" s="338">
        <v>-145529.79025103009</v>
      </c>
      <c r="E94" s="339">
        <f t="shared" si="6"/>
        <v>-15.943228555108467</v>
      </c>
      <c r="F94" s="340">
        <f t="shared" si="7"/>
        <v>736.33947737940287</v>
      </c>
      <c r="G94" s="340">
        <f t="shared" si="8"/>
        <v>752.28270593451134</v>
      </c>
      <c r="H94" s="340"/>
      <c r="I94" s="331">
        <v>3258913.5430632127</v>
      </c>
      <c r="J94" s="328">
        <v>3462393.2064559772</v>
      </c>
      <c r="K94" s="324">
        <f t="shared" si="9"/>
        <v>6721306.7495191898</v>
      </c>
      <c r="L94" s="342">
        <f t="shared" si="10"/>
        <v>6866836.5397702195</v>
      </c>
      <c r="M94" s="343">
        <f t="shared" si="11"/>
        <v>-2.1193134481675001E-2</v>
      </c>
      <c r="N94" s="332">
        <v>13</v>
      </c>
      <c r="O94" s="332">
        <v>13</v>
      </c>
    </row>
    <row r="95" spans="1:15" ht="15.75">
      <c r="A95" s="350">
        <v>250</v>
      </c>
      <c r="B95" s="352" t="s">
        <v>108</v>
      </c>
      <c r="C95" s="330">
        <v>1703</v>
      </c>
      <c r="D95" s="338">
        <v>-26849.471065158086</v>
      </c>
      <c r="E95" s="339">
        <f t="shared" si="6"/>
        <v>-15.765984183886134</v>
      </c>
      <c r="F95" s="340">
        <f t="shared" si="7"/>
        <v>728.15342979041088</v>
      </c>
      <c r="G95" s="340">
        <f t="shared" si="8"/>
        <v>743.91941397429696</v>
      </c>
      <c r="H95" s="340"/>
      <c r="I95" s="331">
        <v>406692.63253188226</v>
      </c>
      <c r="J95" s="328">
        <v>833352.65840118751</v>
      </c>
      <c r="K95" s="324">
        <f t="shared" si="9"/>
        <v>1240045.2909330698</v>
      </c>
      <c r="L95" s="342">
        <f t="shared" si="10"/>
        <v>1266894.7619982278</v>
      </c>
      <c r="M95" s="343">
        <f t="shared" si="11"/>
        <v>-2.1193134481675001E-2</v>
      </c>
      <c r="N95" s="332">
        <v>6</v>
      </c>
      <c r="O95" s="332">
        <v>6</v>
      </c>
    </row>
    <row r="96" spans="1:15" ht="15.75">
      <c r="A96" s="350">
        <v>256</v>
      </c>
      <c r="B96" s="352" t="s">
        <v>109</v>
      </c>
      <c r="C96" s="330">
        <v>1492</v>
      </c>
      <c r="D96" s="338">
        <v>-39160.296489923843</v>
      </c>
      <c r="E96" s="339">
        <f t="shared" si="6"/>
        <v>-26.246847513353782</v>
      </c>
      <c r="F96" s="340">
        <f t="shared" si="7"/>
        <v>1212.2130667597596</v>
      </c>
      <c r="G96" s="340">
        <f t="shared" si="8"/>
        <v>1238.4599142731133</v>
      </c>
      <c r="H96" s="340"/>
      <c r="I96" s="331">
        <v>819935.09015625867</v>
      </c>
      <c r="J96" s="328">
        <v>988686.80544930254</v>
      </c>
      <c r="K96" s="324">
        <f t="shared" si="9"/>
        <v>1808621.8956055613</v>
      </c>
      <c r="L96" s="342">
        <f t="shared" si="10"/>
        <v>1847782.1920954851</v>
      </c>
      <c r="M96" s="343">
        <f t="shared" si="11"/>
        <v>-2.1193134481675001E-2</v>
      </c>
      <c r="N96" s="332">
        <v>13</v>
      </c>
      <c r="O96" s="332">
        <v>13</v>
      </c>
    </row>
    <row r="97" spans="1:15" ht="15.75">
      <c r="A97" s="350">
        <v>257</v>
      </c>
      <c r="B97" s="352" t="s">
        <v>110</v>
      </c>
      <c r="C97" s="330">
        <v>41635</v>
      </c>
      <c r="D97" s="338">
        <v>-848521.6609332877</v>
      </c>
      <c r="E97" s="339">
        <f t="shared" si="6"/>
        <v>-20.380008668987337</v>
      </c>
      <c r="F97" s="340">
        <f t="shared" si="7"/>
        <v>941.25257506275148</v>
      </c>
      <c r="G97" s="340">
        <f t="shared" si="8"/>
        <v>961.6325837317388</v>
      </c>
      <c r="H97" s="340"/>
      <c r="I97" s="331">
        <v>40236102.944250099</v>
      </c>
      <c r="J97" s="328">
        <v>-1047051.981512439</v>
      </c>
      <c r="K97" s="324">
        <f t="shared" si="9"/>
        <v>39189050.962737657</v>
      </c>
      <c r="L97" s="342">
        <f t="shared" si="10"/>
        <v>40037572.623670943</v>
      </c>
      <c r="M97" s="343">
        <f t="shared" si="11"/>
        <v>-2.1193134481675001E-2</v>
      </c>
      <c r="N97" s="332">
        <v>1</v>
      </c>
      <c r="O97" s="333">
        <v>33</v>
      </c>
    </row>
    <row r="98" spans="1:15" ht="15.75">
      <c r="A98" s="350">
        <v>260</v>
      </c>
      <c r="B98" s="352" t="s">
        <v>111</v>
      </c>
      <c r="C98" s="330">
        <v>9566</v>
      </c>
      <c r="D98" s="338">
        <v>-262414.53155492852</v>
      </c>
      <c r="E98" s="339">
        <f t="shared" si="6"/>
        <v>-27.432002044211636</v>
      </c>
      <c r="F98" s="340">
        <f t="shared" si="7"/>
        <v>1266.949537785641</v>
      </c>
      <c r="G98" s="340">
        <f t="shared" si="8"/>
        <v>1294.3815398298527</v>
      </c>
      <c r="H98" s="340"/>
      <c r="I98" s="331">
        <v>6597796.8982594777</v>
      </c>
      <c r="J98" s="328">
        <v>5521842.3801979646</v>
      </c>
      <c r="K98" s="324">
        <f t="shared" si="9"/>
        <v>12119639.278457442</v>
      </c>
      <c r="L98" s="342">
        <f t="shared" si="10"/>
        <v>12382053.81001237</v>
      </c>
      <c r="M98" s="343">
        <f t="shared" si="11"/>
        <v>-2.1193134481675004E-2</v>
      </c>
      <c r="N98" s="332">
        <v>12</v>
      </c>
      <c r="O98" s="332">
        <v>12</v>
      </c>
    </row>
    <row r="99" spans="1:15" ht="15.75">
      <c r="A99" s="350">
        <v>261</v>
      </c>
      <c r="B99" s="352" t="s">
        <v>112</v>
      </c>
      <c r="C99" s="330">
        <v>6837</v>
      </c>
      <c r="D99" s="338">
        <v>-250208.62388501884</v>
      </c>
      <c r="E99" s="339">
        <f t="shared" si="6"/>
        <v>-36.596259161184562</v>
      </c>
      <c r="F99" s="340">
        <f t="shared" si="7"/>
        <v>1690.2015957209296</v>
      </c>
      <c r="G99" s="340">
        <f t="shared" si="8"/>
        <v>1726.7978548821143</v>
      </c>
      <c r="H99" s="340"/>
      <c r="I99" s="331">
        <v>12179525.121580387</v>
      </c>
      <c r="J99" s="328">
        <v>-623616.8116363904</v>
      </c>
      <c r="K99" s="324">
        <f t="shared" si="9"/>
        <v>11555908.309943996</v>
      </c>
      <c r="L99" s="342">
        <f t="shared" si="10"/>
        <v>11806116.933829015</v>
      </c>
      <c r="M99" s="343">
        <f t="shared" si="11"/>
        <v>-2.1193134481675001E-2</v>
      </c>
      <c r="N99" s="332">
        <v>19</v>
      </c>
      <c r="O99" s="332">
        <v>19</v>
      </c>
    </row>
    <row r="100" spans="1:15" ht="15.75">
      <c r="A100" s="350">
        <v>263</v>
      </c>
      <c r="B100" s="352" t="s">
        <v>113</v>
      </c>
      <c r="C100" s="330">
        <v>7354</v>
      </c>
      <c r="D100" s="338">
        <v>-192789.49841594146</v>
      </c>
      <c r="E100" s="339">
        <f t="shared" si="6"/>
        <v>-26.215596738637675</v>
      </c>
      <c r="F100" s="340">
        <f t="shared" si="7"/>
        <v>1210.769746854847</v>
      </c>
      <c r="G100" s="340">
        <f t="shared" si="8"/>
        <v>1236.9853435934845</v>
      </c>
      <c r="H100" s="340"/>
      <c r="I100" s="331">
        <v>3978208.26125638</v>
      </c>
      <c r="J100" s="328">
        <v>4925792.4571141638</v>
      </c>
      <c r="K100" s="324">
        <f t="shared" si="9"/>
        <v>8904000.7183705438</v>
      </c>
      <c r="L100" s="342">
        <f t="shared" si="10"/>
        <v>9096790.2167864852</v>
      </c>
      <c r="M100" s="343">
        <f t="shared" si="11"/>
        <v>-2.1193134481675001E-2</v>
      </c>
      <c r="N100" s="332">
        <v>11</v>
      </c>
      <c r="O100" s="332">
        <v>11</v>
      </c>
    </row>
    <row r="101" spans="1:15" ht="15.75">
      <c r="A101" s="350">
        <v>265</v>
      </c>
      <c r="B101" s="352" t="s">
        <v>114</v>
      </c>
      <c r="C101" s="330">
        <v>1011</v>
      </c>
      <c r="D101" s="338">
        <v>-37342.140547038631</v>
      </c>
      <c r="E101" s="339">
        <f t="shared" si="6"/>
        <v>-36.935846238416055</v>
      </c>
      <c r="F101" s="340">
        <f t="shared" si="7"/>
        <v>1705.8854561202916</v>
      </c>
      <c r="G101" s="340">
        <f t="shared" si="8"/>
        <v>1742.8213023587075</v>
      </c>
      <c r="H101" s="340"/>
      <c r="I101" s="331">
        <v>1247889.6925605373</v>
      </c>
      <c r="J101" s="328">
        <v>476760.50357707759</v>
      </c>
      <c r="K101" s="324">
        <f t="shared" si="9"/>
        <v>1724650.1961376148</v>
      </c>
      <c r="L101" s="342">
        <f t="shared" si="10"/>
        <v>1761992.3366846533</v>
      </c>
      <c r="M101" s="343">
        <f t="shared" si="11"/>
        <v>-2.1193134481675001E-2</v>
      </c>
      <c r="N101" s="332">
        <v>13</v>
      </c>
      <c r="O101" s="332">
        <v>13</v>
      </c>
    </row>
    <row r="102" spans="1:15" ht="15.75">
      <c r="A102" s="350">
        <v>271</v>
      </c>
      <c r="B102" s="352" t="s">
        <v>115</v>
      </c>
      <c r="C102" s="330">
        <v>6668</v>
      </c>
      <c r="D102" s="338">
        <v>-59755.694729516705</v>
      </c>
      <c r="E102" s="339">
        <f t="shared" si="6"/>
        <v>-8.9615618970480959</v>
      </c>
      <c r="F102" s="340">
        <f t="shared" si="7"/>
        <v>413.89056055783749</v>
      </c>
      <c r="G102" s="340">
        <f t="shared" si="8"/>
        <v>422.8521224548856</v>
      </c>
      <c r="H102" s="340"/>
      <c r="I102" s="331">
        <v>-510198.90681998711</v>
      </c>
      <c r="J102" s="328">
        <v>3270021.1646196474</v>
      </c>
      <c r="K102" s="324">
        <f t="shared" si="9"/>
        <v>2759822.2577996603</v>
      </c>
      <c r="L102" s="342">
        <f t="shared" si="10"/>
        <v>2819577.9525291771</v>
      </c>
      <c r="M102" s="343">
        <f t="shared" si="11"/>
        <v>-2.1193134481675001E-2</v>
      </c>
      <c r="N102" s="332">
        <v>4</v>
      </c>
      <c r="O102" s="332">
        <v>4</v>
      </c>
    </row>
    <row r="103" spans="1:15" ht="15.75">
      <c r="A103" s="350">
        <v>272</v>
      </c>
      <c r="B103" s="352" t="s">
        <v>116</v>
      </c>
      <c r="C103" s="330">
        <v>48367</v>
      </c>
      <c r="D103" s="338">
        <v>-652597.52586222976</v>
      </c>
      <c r="E103" s="339">
        <f t="shared" si="6"/>
        <v>-13.492619469105584</v>
      </c>
      <c r="F103" s="340">
        <f t="shared" si="7"/>
        <v>623.15787131941863</v>
      </c>
      <c r="G103" s="340">
        <f t="shared" si="8"/>
        <v>636.65049078852417</v>
      </c>
      <c r="H103" s="340"/>
      <c r="I103" s="331">
        <v>18901132.945584055</v>
      </c>
      <c r="J103" s="328">
        <v>11239143.816522265</v>
      </c>
      <c r="K103" s="324">
        <f t="shared" si="9"/>
        <v>30140276.762106322</v>
      </c>
      <c r="L103" s="342">
        <f t="shared" si="10"/>
        <v>30792874.28796855</v>
      </c>
      <c r="M103" s="343">
        <f t="shared" si="11"/>
        <v>-2.1193134481674997E-2</v>
      </c>
      <c r="N103" s="332">
        <v>16</v>
      </c>
      <c r="O103" s="332">
        <v>16</v>
      </c>
    </row>
    <row r="104" spans="1:15" ht="15.75">
      <c r="A104" s="350">
        <v>273</v>
      </c>
      <c r="B104" s="352" t="s">
        <v>117</v>
      </c>
      <c r="C104" s="330">
        <v>3987</v>
      </c>
      <c r="D104" s="338">
        <v>-106567.63041105089</v>
      </c>
      <c r="E104" s="339">
        <f t="shared" si="6"/>
        <v>-26.728776125169524</v>
      </c>
      <c r="F104" s="340">
        <f t="shared" si="7"/>
        <v>1234.4709840273936</v>
      </c>
      <c r="G104" s="340">
        <f t="shared" si="8"/>
        <v>1261.1997601525632</v>
      </c>
      <c r="H104" s="340"/>
      <c r="I104" s="331">
        <v>4902961.6868756879</v>
      </c>
      <c r="J104" s="328">
        <v>18874.126441529988</v>
      </c>
      <c r="K104" s="324">
        <f t="shared" si="9"/>
        <v>4921835.8133172179</v>
      </c>
      <c r="L104" s="342">
        <f t="shared" si="10"/>
        <v>5028403.4437282691</v>
      </c>
      <c r="M104" s="343">
        <f t="shared" si="11"/>
        <v>-2.1193134481675001E-2</v>
      </c>
      <c r="N104" s="332">
        <v>19</v>
      </c>
      <c r="O104" s="332">
        <v>19</v>
      </c>
    </row>
    <row r="105" spans="1:15" ht="15.75">
      <c r="A105" s="350">
        <v>275</v>
      </c>
      <c r="B105" s="352" t="s">
        <v>118</v>
      </c>
      <c r="C105" s="330">
        <v>2441</v>
      </c>
      <c r="D105" s="338">
        <v>-51871.511320343147</v>
      </c>
      <c r="E105" s="339">
        <f t="shared" si="6"/>
        <v>-21.250107054626444</v>
      </c>
      <c r="F105" s="340">
        <f t="shared" si="7"/>
        <v>981.43814904079454</v>
      </c>
      <c r="G105" s="340">
        <f t="shared" si="8"/>
        <v>1002.688256095421</v>
      </c>
      <c r="H105" s="340"/>
      <c r="I105" s="331">
        <v>1074448.0221880067</v>
      </c>
      <c r="J105" s="328">
        <v>1321242.4996205729</v>
      </c>
      <c r="K105" s="324">
        <f t="shared" si="9"/>
        <v>2395690.5218085796</v>
      </c>
      <c r="L105" s="342">
        <f t="shared" si="10"/>
        <v>2447562.0331289228</v>
      </c>
      <c r="M105" s="343">
        <f t="shared" si="11"/>
        <v>-2.1193134481675001E-2</v>
      </c>
      <c r="N105" s="332">
        <v>13</v>
      </c>
      <c r="O105" s="332">
        <v>13</v>
      </c>
    </row>
    <row r="106" spans="1:15" ht="15.75">
      <c r="A106" s="350">
        <v>276</v>
      </c>
      <c r="B106" s="352" t="s">
        <v>119</v>
      </c>
      <c r="C106" s="330">
        <v>15071</v>
      </c>
      <c r="D106" s="338">
        <v>-388987.40853496606</v>
      </c>
      <c r="E106" s="339">
        <f t="shared" si="6"/>
        <v>-25.810325030519945</v>
      </c>
      <c r="F106" s="340">
        <f t="shared" si="7"/>
        <v>1192.0522357359052</v>
      </c>
      <c r="G106" s="340">
        <f t="shared" si="8"/>
        <v>1217.8625607664253</v>
      </c>
      <c r="H106" s="340"/>
      <c r="I106" s="331">
        <v>12533411.17370775</v>
      </c>
      <c r="J106" s="328">
        <v>5432008.0710680783</v>
      </c>
      <c r="K106" s="324">
        <f t="shared" si="9"/>
        <v>17965419.244775828</v>
      </c>
      <c r="L106" s="342">
        <f t="shared" si="10"/>
        <v>18354406.653310794</v>
      </c>
      <c r="M106" s="343">
        <f t="shared" si="11"/>
        <v>-2.1193134481675001E-2</v>
      </c>
      <c r="N106" s="332">
        <v>12</v>
      </c>
      <c r="O106" s="332">
        <v>12</v>
      </c>
    </row>
    <row r="107" spans="1:15" ht="15.75">
      <c r="A107" s="350">
        <v>280</v>
      </c>
      <c r="B107" s="352" t="s">
        <v>120</v>
      </c>
      <c r="C107" s="330">
        <v>1986</v>
      </c>
      <c r="D107" s="338">
        <v>-65383.450099991787</v>
      </c>
      <c r="E107" s="339">
        <f t="shared" si="6"/>
        <v>-32.922180312181162</v>
      </c>
      <c r="F107" s="340">
        <f t="shared" si="7"/>
        <v>1520.5139261140707</v>
      </c>
      <c r="G107" s="340">
        <f t="shared" si="8"/>
        <v>1553.4361064262519</v>
      </c>
      <c r="H107" s="340"/>
      <c r="I107" s="331">
        <v>1968105.2036339708</v>
      </c>
      <c r="J107" s="328">
        <v>1051635.4536285738</v>
      </c>
      <c r="K107" s="324">
        <f t="shared" si="9"/>
        <v>3019740.6572625446</v>
      </c>
      <c r="L107" s="342">
        <f t="shared" si="10"/>
        <v>3085124.1073625362</v>
      </c>
      <c r="M107" s="343">
        <f t="shared" si="11"/>
        <v>-2.1193134481675004E-2</v>
      </c>
      <c r="N107" s="332">
        <v>15</v>
      </c>
      <c r="O107" s="332">
        <v>15</v>
      </c>
    </row>
    <row r="108" spans="1:15" ht="15.75">
      <c r="A108" s="350">
        <v>284</v>
      </c>
      <c r="B108" s="352" t="s">
        <v>121</v>
      </c>
      <c r="C108" s="330">
        <v>2186</v>
      </c>
      <c r="D108" s="338">
        <v>-28826.3310077922</v>
      </c>
      <c r="E108" s="339">
        <f t="shared" si="6"/>
        <v>-13.186793690664318</v>
      </c>
      <c r="F108" s="340">
        <f t="shared" si="7"/>
        <v>609.03327961026719</v>
      </c>
      <c r="G108" s="340">
        <f t="shared" si="8"/>
        <v>622.2200733009314</v>
      </c>
      <c r="H108" s="340"/>
      <c r="I108" s="331">
        <v>1183574.6020873173</v>
      </c>
      <c r="J108" s="328">
        <v>147772.14714072671</v>
      </c>
      <c r="K108" s="324">
        <f t="shared" si="9"/>
        <v>1331346.7492280439</v>
      </c>
      <c r="L108" s="342">
        <f t="shared" si="10"/>
        <v>1360173.0802358361</v>
      </c>
      <c r="M108" s="343">
        <f t="shared" si="11"/>
        <v>-2.1193134481675004E-2</v>
      </c>
      <c r="N108" s="332">
        <v>2</v>
      </c>
      <c r="O108" s="332">
        <v>2</v>
      </c>
    </row>
    <row r="109" spans="1:15" ht="15.75">
      <c r="A109" s="350">
        <v>285</v>
      </c>
      <c r="B109" s="352" t="s">
        <v>122</v>
      </c>
      <c r="C109" s="330">
        <v>50210</v>
      </c>
      <c r="D109" s="338">
        <v>-276068.73581169476</v>
      </c>
      <c r="E109" s="339">
        <f t="shared" si="6"/>
        <v>-5.4982819321189957</v>
      </c>
      <c r="F109" s="340">
        <f t="shared" si="7"/>
        <v>253.93865680260083</v>
      </c>
      <c r="G109" s="340">
        <f t="shared" si="8"/>
        <v>259.43693873471983</v>
      </c>
      <c r="H109" s="340"/>
      <c r="I109" s="331">
        <v>-952803.67484903894</v>
      </c>
      <c r="J109" s="328">
        <v>13703063.632907627</v>
      </c>
      <c r="K109" s="324">
        <f t="shared" si="9"/>
        <v>12750259.958058588</v>
      </c>
      <c r="L109" s="342">
        <f t="shared" si="10"/>
        <v>13026328.693870284</v>
      </c>
      <c r="M109" s="343">
        <f t="shared" si="11"/>
        <v>-2.1193134481674997E-2</v>
      </c>
      <c r="N109" s="332">
        <v>8</v>
      </c>
      <c r="O109" s="332">
        <v>8</v>
      </c>
    </row>
    <row r="110" spans="1:15" ht="15.75">
      <c r="A110" s="350">
        <v>286</v>
      </c>
      <c r="B110" s="352" t="s">
        <v>123</v>
      </c>
      <c r="C110" s="330">
        <v>78386</v>
      </c>
      <c r="D110" s="338">
        <v>-120688.28831058691</v>
      </c>
      <c r="E110" s="339">
        <f t="shared" si="6"/>
        <v>-1.5396663729567386</v>
      </c>
      <c r="F110" s="340">
        <f t="shared" si="7"/>
        <v>71.109633063520519</v>
      </c>
      <c r="G110" s="340">
        <f t="shared" si="8"/>
        <v>72.64929943647725</v>
      </c>
      <c r="H110" s="340"/>
      <c r="I110" s="331">
        <v>-12289574.824959885</v>
      </c>
      <c r="J110" s="328">
        <v>17863574.522277005</v>
      </c>
      <c r="K110" s="324">
        <f t="shared" si="9"/>
        <v>5573999.6973171197</v>
      </c>
      <c r="L110" s="342">
        <f t="shared" si="10"/>
        <v>5694687.9856277062</v>
      </c>
      <c r="M110" s="343">
        <f t="shared" si="11"/>
        <v>-2.1193134481675004E-2</v>
      </c>
      <c r="N110" s="332">
        <v>8</v>
      </c>
      <c r="O110" s="332">
        <v>8</v>
      </c>
    </row>
    <row r="111" spans="1:15" ht="15.75">
      <c r="A111" s="350">
        <v>287</v>
      </c>
      <c r="B111" s="352" t="s">
        <v>124</v>
      </c>
      <c r="C111" s="330">
        <v>6121</v>
      </c>
      <c r="D111" s="338">
        <v>-140924.20200568251</v>
      </c>
      <c r="E111" s="339">
        <f t="shared" si="6"/>
        <v>-23.023068453795542</v>
      </c>
      <c r="F111" s="340">
        <f t="shared" si="7"/>
        <v>1063.3225343499248</v>
      </c>
      <c r="G111" s="340">
        <f t="shared" si="8"/>
        <v>1086.3456028037203</v>
      </c>
      <c r="H111" s="340"/>
      <c r="I111" s="331">
        <v>4279981.723523397</v>
      </c>
      <c r="J111" s="328">
        <v>2228615.5092324927</v>
      </c>
      <c r="K111" s="324">
        <f t="shared" si="9"/>
        <v>6508597.2327558901</v>
      </c>
      <c r="L111" s="342">
        <f t="shared" si="10"/>
        <v>6649521.4347615726</v>
      </c>
      <c r="M111" s="343">
        <f t="shared" si="11"/>
        <v>-2.1193134481675001E-2</v>
      </c>
      <c r="N111" s="332">
        <v>15</v>
      </c>
      <c r="O111" s="332">
        <v>15</v>
      </c>
    </row>
    <row r="112" spans="1:15" ht="15.75">
      <c r="A112" s="350">
        <v>288</v>
      </c>
      <c r="B112" s="352" t="s">
        <v>125</v>
      </c>
      <c r="C112" s="330">
        <v>6342</v>
      </c>
      <c r="D112" s="338">
        <v>-147995.48307865878</v>
      </c>
      <c r="E112" s="339">
        <f t="shared" si="6"/>
        <v>-23.335774689160957</v>
      </c>
      <c r="F112" s="340">
        <f t="shared" si="7"/>
        <v>1077.7649005950273</v>
      </c>
      <c r="G112" s="340">
        <f t="shared" si="8"/>
        <v>1101.1006752841881</v>
      </c>
      <c r="H112" s="340"/>
      <c r="I112" s="331">
        <v>4622649.7150689969</v>
      </c>
      <c r="J112" s="328">
        <v>2212535.2845046655</v>
      </c>
      <c r="K112" s="324">
        <f t="shared" si="9"/>
        <v>6835184.9995736629</v>
      </c>
      <c r="L112" s="342">
        <f t="shared" si="10"/>
        <v>6983180.4826523215</v>
      </c>
      <c r="M112" s="343">
        <f t="shared" si="11"/>
        <v>-2.1193134481675001E-2</v>
      </c>
      <c r="N112" s="332">
        <v>15</v>
      </c>
      <c r="O112" s="332">
        <v>15</v>
      </c>
    </row>
    <row r="113" spans="1:15" ht="15.75">
      <c r="A113" s="350">
        <v>290</v>
      </c>
      <c r="B113" s="352" t="s">
        <v>126</v>
      </c>
      <c r="C113" s="330">
        <v>7483</v>
      </c>
      <c r="D113" s="338">
        <v>-156625.24279612879</v>
      </c>
      <c r="E113" s="339">
        <f t="shared" si="6"/>
        <v>-20.930808872929145</v>
      </c>
      <c r="F113" s="340">
        <f t="shared" si="7"/>
        <v>966.69133314798432</v>
      </c>
      <c r="G113" s="340">
        <f t="shared" si="8"/>
        <v>987.62214202091343</v>
      </c>
      <c r="H113" s="340"/>
      <c r="I113" s="331">
        <v>4575640.3479537126</v>
      </c>
      <c r="J113" s="328">
        <v>2658110.8979926533</v>
      </c>
      <c r="K113" s="324">
        <f t="shared" si="9"/>
        <v>7233751.2459463663</v>
      </c>
      <c r="L113" s="342">
        <f t="shared" si="10"/>
        <v>7390376.488742495</v>
      </c>
      <c r="M113" s="343">
        <f t="shared" si="11"/>
        <v>-2.1193134481675001E-2</v>
      </c>
      <c r="N113" s="332">
        <v>18</v>
      </c>
      <c r="O113" s="332">
        <v>18</v>
      </c>
    </row>
    <row r="114" spans="1:15" ht="15.75">
      <c r="A114" s="350">
        <v>291</v>
      </c>
      <c r="B114" s="352" t="s">
        <v>127</v>
      </c>
      <c r="C114" s="330">
        <v>2038</v>
      </c>
      <c r="D114" s="338">
        <v>-50098.021810310172</v>
      </c>
      <c r="E114" s="339">
        <f t="shared" si="6"/>
        <v>-24.581953783272901</v>
      </c>
      <c r="F114" s="340">
        <f t="shared" si="7"/>
        <v>1135.3197966882349</v>
      </c>
      <c r="G114" s="340">
        <f t="shared" si="8"/>
        <v>1159.9017504715075</v>
      </c>
      <c r="H114" s="340"/>
      <c r="I114" s="331">
        <v>1956814.9978238661</v>
      </c>
      <c r="J114" s="328">
        <v>356966.74782675627</v>
      </c>
      <c r="K114" s="324">
        <f t="shared" si="9"/>
        <v>2313781.7456506225</v>
      </c>
      <c r="L114" s="342">
        <f t="shared" si="10"/>
        <v>2363879.7674609325</v>
      </c>
      <c r="M114" s="343">
        <f t="shared" si="11"/>
        <v>-2.1193134481675001E-2</v>
      </c>
      <c r="N114" s="332">
        <v>6</v>
      </c>
      <c r="O114" s="332">
        <v>6</v>
      </c>
    </row>
    <row r="115" spans="1:15" ht="15.75">
      <c r="A115" s="350">
        <v>297</v>
      </c>
      <c r="B115" s="352" t="s">
        <v>128</v>
      </c>
      <c r="C115" s="330">
        <v>125666</v>
      </c>
      <c r="D115" s="338">
        <v>-788878.74400241626</v>
      </c>
      <c r="E115" s="339">
        <f t="shared" si="6"/>
        <v>-6.2775829898494129</v>
      </c>
      <c r="F115" s="340">
        <f t="shared" si="7"/>
        <v>289.9307478390532</v>
      </c>
      <c r="G115" s="340">
        <f t="shared" si="8"/>
        <v>296.20833082890266</v>
      </c>
      <c r="H115" s="340"/>
      <c r="I115" s="331">
        <v>13457047.965948127</v>
      </c>
      <c r="J115" s="328">
        <v>22977389.391994331</v>
      </c>
      <c r="K115" s="324">
        <f t="shared" si="9"/>
        <v>36434437.357942462</v>
      </c>
      <c r="L115" s="342">
        <f t="shared" si="10"/>
        <v>37223316.101944879</v>
      </c>
      <c r="M115" s="343">
        <f t="shared" si="11"/>
        <v>-2.1193134481675001E-2</v>
      </c>
      <c r="N115" s="332">
        <v>11</v>
      </c>
      <c r="O115" s="332">
        <v>11</v>
      </c>
    </row>
    <row r="116" spans="1:15" ht="15.75">
      <c r="A116" s="350">
        <v>300</v>
      </c>
      <c r="B116" s="352" t="s">
        <v>129</v>
      </c>
      <c r="C116" s="330">
        <v>3335</v>
      </c>
      <c r="D116" s="338">
        <v>-89800.575029138097</v>
      </c>
      <c r="E116" s="339">
        <f t="shared" si="6"/>
        <v>-26.926709154164346</v>
      </c>
      <c r="F116" s="340">
        <f t="shared" si="7"/>
        <v>1243.6125391786852</v>
      </c>
      <c r="G116" s="340">
        <f t="shared" si="8"/>
        <v>1270.5392483328496</v>
      </c>
      <c r="H116" s="340"/>
      <c r="I116" s="331">
        <v>2278634.7049154574</v>
      </c>
      <c r="J116" s="328">
        <v>1868813.1132454579</v>
      </c>
      <c r="K116" s="324">
        <f t="shared" si="9"/>
        <v>4147447.8181609153</v>
      </c>
      <c r="L116" s="342">
        <f t="shared" si="10"/>
        <v>4237248.3931900533</v>
      </c>
      <c r="M116" s="343">
        <f t="shared" si="11"/>
        <v>-2.1193134481674997E-2</v>
      </c>
      <c r="N116" s="332">
        <v>14</v>
      </c>
      <c r="O116" s="332">
        <v>14</v>
      </c>
    </row>
    <row r="117" spans="1:15" ht="15.75">
      <c r="A117" s="350">
        <v>301</v>
      </c>
      <c r="B117" s="352" t="s">
        <v>130</v>
      </c>
      <c r="C117" s="330">
        <v>19509</v>
      </c>
      <c r="D117" s="338">
        <v>-272392.46428865613</v>
      </c>
      <c r="E117" s="339">
        <f t="shared" si="6"/>
        <v>-13.962400137816195</v>
      </c>
      <c r="F117" s="340">
        <f t="shared" si="7"/>
        <v>644.85473471729529</v>
      </c>
      <c r="G117" s="340">
        <f t="shared" si="8"/>
        <v>658.81713485511148</v>
      </c>
      <c r="H117" s="340"/>
      <c r="I117" s="331">
        <v>1485822.9825519444</v>
      </c>
      <c r="J117" s="328">
        <v>11094648.03704777</v>
      </c>
      <c r="K117" s="324">
        <f t="shared" si="9"/>
        <v>12580471.019599713</v>
      </c>
      <c r="L117" s="342">
        <f t="shared" si="10"/>
        <v>12852863.483888369</v>
      </c>
      <c r="M117" s="343">
        <f t="shared" si="11"/>
        <v>-2.1193134481675004E-2</v>
      </c>
      <c r="N117" s="332">
        <v>14</v>
      </c>
      <c r="O117" s="332">
        <v>14</v>
      </c>
    </row>
    <row r="118" spans="1:15" ht="15.75">
      <c r="A118" s="350">
        <v>304</v>
      </c>
      <c r="B118" s="352" t="s">
        <v>131</v>
      </c>
      <c r="C118" s="330">
        <v>970</v>
      </c>
      <c r="D118" s="338">
        <v>0</v>
      </c>
      <c r="E118" s="339">
        <f t="shared" si="6"/>
        <v>0</v>
      </c>
      <c r="F118" s="340">
        <f t="shared" si="7"/>
        <v>-133.26263415924367</v>
      </c>
      <c r="G118" s="340">
        <f t="shared" si="8"/>
        <v>-133.26263415924367</v>
      </c>
      <c r="H118" s="340"/>
      <c r="I118" s="331">
        <v>-49440.102640214434</v>
      </c>
      <c r="J118" s="328">
        <v>-79824.652494251917</v>
      </c>
      <c r="K118" s="324">
        <f t="shared" si="9"/>
        <v>-129264.75513446635</v>
      </c>
      <c r="L118" s="342">
        <f t="shared" si="10"/>
        <v>-129264.75513446635</v>
      </c>
      <c r="M118" s="343">
        <f t="shared" si="11"/>
        <v>0</v>
      </c>
      <c r="N118" s="332">
        <v>2</v>
      </c>
      <c r="O118" s="332">
        <v>2</v>
      </c>
    </row>
    <row r="119" spans="1:15" ht="15.75">
      <c r="A119" s="350">
        <v>305</v>
      </c>
      <c r="B119" s="352" t="s">
        <v>132</v>
      </c>
      <c r="C119" s="330">
        <v>14876</v>
      </c>
      <c r="D119" s="338">
        <v>-292664.51904081536</v>
      </c>
      <c r="E119" s="339">
        <f t="shared" si="6"/>
        <v>-19.673603054639376</v>
      </c>
      <c r="F119" s="340">
        <f t="shared" si="7"/>
        <v>908.62716678431411</v>
      </c>
      <c r="G119" s="340">
        <f t="shared" si="8"/>
        <v>928.30076983895356</v>
      </c>
      <c r="H119" s="340"/>
      <c r="I119" s="331">
        <v>10001956.398419732</v>
      </c>
      <c r="J119" s="328">
        <v>3514781.3346637241</v>
      </c>
      <c r="K119" s="324">
        <f t="shared" si="9"/>
        <v>13516737.733083457</v>
      </c>
      <c r="L119" s="342">
        <f t="shared" si="10"/>
        <v>13809402.252124272</v>
      </c>
      <c r="M119" s="343">
        <f t="shared" si="11"/>
        <v>-2.1193134481675004E-2</v>
      </c>
      <c r="N119" s="332">
        <v>17</v>
      </c>
      <c r="O119" s="332">
        <v>17</v>
      </c>
    </row>
    <row r="120" spans="1:15" ht="15.75">
      <c r="A120" s="350">
        <v>309</v>
      </c>
      <c r="B120" s="352" t="s">
        <v>133</v>
      </c>
      <c r="C120" s="330">
        <v>6444</v>
      </c>
      <c r="D120" s="338">
        <v>-86112.762785687708</v>
      </c>
      <c r="E120" s="339">
        <f t="shared" si="6"/>
        <v>-13.363246863080029</v>
      </c>
      <c r="F120" s="340">
        <f t="shared" si="7"/>
        <v>617.18278560959573</v>
      </c>
      <c r="G120" s="340">
        <f t="shared" si="8"/>
        <v>630.54603247267573</v>
      </c>
      <c r="H120" s="340"/>
      <c r="I120" s="331">
        <v>17607.642568884417</v>
      </c>
      <c r="J120" s="328">
        <v>3959518.2278993502</v>
      </c>
      <c r="K120" s="324">
        <f t="shared" si="9"/>
        <v>3977125.8704682346</v>
      </c>
      <c r="L120" s="342">
        <f t="shared" si="10"/>
        <v>4063238.6332539222</v>
      </c>
      <c r="M120" s="343">
        <f t="shared" si="11"/>
        <v>-2.1193134481675001E-2</v>
      </c>
      <c r="N120" s="332">
        <v>12</v>
      </c>
      <c r="O120" s="332">
        <v>12</v>
      </c>
    </row>
    <row r="121" spans="1:15" ht="15.75">
      <c r="A121" s="350">
        <v>312</v>
      </c>
      <c r="B121" s="352" t="s">
        <v>134</v>
      </c>
      <c r="C121" s="330">
        <v>1155</v>
      </c>
      <c r="D121" s="338">
        <v>-26819.480239720266</v>
      </c>
      <c r="E121" s="339">
        <f t="shared" si="6"/>
        <v>-23.220329211879019</v>
      </c>
      <c r="F121" s="340">
        <f t="shared" si="7"/>
        <v>1072.4330406073359</v>
      </c>
      <c r="G121" s="340">
        <f t="shared" si="8"/>
        <v>1095.653369819215</v>
      </c>
      <c r="H121" s="340"/>
      <c r="I121" s="331">
        <v>749168.00058470457</v>
      </c>
      <c r="J121" s="328">
        <v>489492.16131676856</v>
      </c>
      <c r="K121" s="324">
        <f t="shared" si="9"/>
        <v>1238660.1619014731</v>
      </c>
      <c r="L121" s="342">
        <f t="shared" si="10"/>
        <v>1265479.6421411934</v>
      </c>
      <c r="M121" s="343">
        <f t="shared" si="11"/>
        <v>-2.1193134481675001E-2</v>
      </c>
      <c r="N121" s="332">
        <v>13</v>
      </c>
      <c r="O121" s="332">
        <v>13</v>
      </c>
    </row>
    <row r="122" spans="1:15" ht="15.75">
      <c r="A122" s="350">
        <v>316</v>
      </c>
      <c r="B122" s="352" t="s">
        <v>135</v>
      </c>
      <c r="C122" s="330">
        <v>4093</v>
      </c>
      <c r="D122" s="338">
        <v>-18301.055755880756</v>
      </c>
      <c r="E122" s="339">
        <f t="shared" si="6"/>
        <v>-4.4713060727780984</v>
      </c>
      <c r="F122" s="340">
        <f t="shared" si="7"/>
        <v>206.50768227103146</v>
      </c>
      <c r="G122" s="340">
        <f t="shared" si="8"/>
        <v>210.97898834380956</v>
      </c>
      <c r="H122" s="340"/>
      <c r="I122" s="331">
        <v>243242.97838469513</v>
      </c>
      <c r="J122" s="328">
        <v>601992.96515063662</v>
      </c>
      <c r="K122" s="324">
        <f t="shared" si="9"/>
        <v>845235.94353533175</v>
      </c>
      <c r="L122" s="342">
        <f t="shared" si="10"/>
        <v>863536.99929121253</v>
      </c>
      <c r="M122" s="343">
        <f t="shared" si="11"/>
        <v>-2.1193134481675001E-2</v>
      </c>
      <c r="N122" s="332">
        <v>7</v>
      </c>
      <c r="O122" s="332">
        <v>7</v>
      </c>
    </row>
    <row r="123" spans="1:15" ht="15.75">
      <c r="A123" s="350">
        <v>317</v>
      </c>
      <c r="B123" s="352" t="s">
        <v>136</v>
      </c>
      <c r="C123" s="330">
        <v>2373</v>
      </c>
      <c r="D123" s="338">
        <v>-95371.235077383695</v>
      </c>
      <c r="E123" s="339">
        <f t="shared" si="6"/>
        <v>-40.190153846347954</v>
      </c>
      <c r="F123" s="340">
        <f t="shared" si="7"/>
        <v>1856.1859523449775</v>
      </c>
      <c r="G123" s="340">
        <f t="shared" si="8"/>
        <v>1896.3761061913256</v>
      </c>
      <c r="H123" s="340"/>
      <c r="I123" s="331">
        <v>2668178.7746487083</v>
      </c>
      <c r="J123" s="328">
        <v>1736550.4902659238</v>
      </c>
      <c r="K123" s="324">
        <f t="shared" si="9"/>
        <v>4404729.2649146318</v>
      </c>
      <c r="L123" s="342">
        <f t="shared" si="10"/>
        <v>4500100.4999920158</v>
      </c>
      <c r="M123" s="343">
        <f t="shared" si="11"/>
        <v>-2.1193134481675001E-2</v>
      </c>
      <c r="N123" s="332">
        <v>17</v>
      </c>
      <c r="O123" s="332">
        <v>17</v>
      </c>
    </row>
    <row r="124" spans="1:15" ht="15.75">
      <c r="A124" s="350">
        <v>320</v>
      </c>
      <c r="B124" s="352" t="s">
        <v>137</v>
      </c>
      <c r="C124" s="330">
        <v>6954</v>
      </c>
      <c r="D124" s="338">
        <v>-123681.47238246536</v>
      </c>
      <c r="E124" s="339">
        <f t="shared" si="6"/>
        <v>-17.785658956351075</v>
      </c>
      <c r="F124" s="340">
        <f t="shared" si="7"/>
        <v>821.43229493950798</v>
      </c>
      <c r="G124" s="340">
        <f t="shared" si="8"/>
        <v>839.21795389585907</v>
      </c>
      <c r="H124" s="340"/>
      <c r="I124" s="331">
        <v>3595971.3343815827</v>
      </c>
      <c r="J124" s="328">
        <v>2116268.8446277566</v>
      </c>
      <c r="K124" s="324">
        <f t="shared" si="9"/>
        <v>5712240.1790093388</v>
      </c>
      <c r="L124" s="342">
        <f t="shared" si="10"/>
        <v>5835921.6513918042</v>
      </c>
      <c r="M124" s="343">
        <f t="shared" si="11"/>
        <v>-2.1193134481675001E-2</v>
      </c>
      <c r="N124" s="332">
        <v>19</v>
      </c>
      <c r="O124" s="332">
        <v>19</v>
      </c>
    </row>
    <row r="125" spans="1:15" ht="15.75">
      <c r="A125" s="350">
        <v>322</v>
      </c>
      <c r="B125" s="352" t="s">
        <v>138</v>
      </c>
      <c r="C125" s="330">
        <v>6371</v>
      </c>
      <c r="D125" s="338">
        <v>-193612.50216770358</v>
      </c>
      <c r="E125" s="339">
        <f t="shared" si="6"/>
        <v>-30.389656595150459</v>
      </c>
      <c r="F125" s="340">
        <f t="shared" si="7"/>
        <v>1403.5490852850276</v>
      </c>
      <c r="G125" s="340">
        <f t="shared" si="8"/>
        <v>1433.938741880178</v>
      </c>
      <c r="H125" s="340"/>
      <c r="I125" s="331">
        <v>6953152.2568795159</v>
      </c>
      <c r="J125" s="328">
        <v>1988858.9654713934</v>
      </c>
      <c r="K125" s="324">
        <f t="shared" si="9"/>
        <v>8942011.2223509103</v>
      </c>
      <c r="L125" s="342">
        <f t="shared" si="10"/>
        <v>9135623.7245186139</v>
      </c>
      <c r="M125" s="343">
        <f t="shared" si="11"/>
        <v>-2.1193134481674994E-2</v>
      </c>
      <c r="N125" s="332">
        <v>2</v>
      </c>
      <c r="O125" s="332">
        <v>2</v>
      </c>
    </row>
    <row r="126" spans="1:15" ht="15.75">
      <c r="A126" s="350">
        <v>398</v>
      </c>
      <c r="B126" s="352" t="s">
        <v>139</v>
      </c>
      <c r="C126" s="330">
        <v>121337</v>
      </c>
      <c r="D126" s="338">
        <v>-1765132.5428391302</v>
      </c>
      <c r="E126" s="339">
        <f t="shared" si="6"/>
        <v>-14.547356064837025</v>
      </c>
      <c r="F126" s="340">
        <f t="shared" si="7"/>
        <v>671.87097801479797</v>
      </c>
      <c r="G126" s="340">
        <f t="shared" si="8"/>
        <v>686.41833407963497</v>
      </c>
      <c r="H126" s="340"/>
      <c r="I126" s="331">
        <v>50898800.112929747</v>
      </c>
      <c r="J126" s="328">
        <v>30624008.746451799</v>
      </c>
      <c r="K126" s="324">
        <f t="shared" si="9"/>
        <v>81522808.859381542</v>
      </c>
      <c r="L126" s="342">
        <f t="shared" si="10"/>
        <v>83287941.402220666</v>
      </c>
      <c r="M126" s="343">
        <f t="shared" si="11"/>
        <v>-2.1193134481675004E-2</v>
      </c>
      <c r="N126" s="332">
        <v>7</v>
      </c>
      <c r="O126" s="332">
        <v>7</v>
      </c>
    </row>
    <row r="127" spans="1:15" ht="15.75">
      <c r="A127" s="350">
        <v>399</v>
      </c>
      <c r="B127" s="352" t="s">
        <v>140</v>
      </c>
      <c r="C127" s="330">
        <v>7656</v>
      </c>
      <c r="D127" s="338">
        <v>-98182.844511540432</v>
      </c>
      <c r="E127" s="339">
        <f t="shared" si="6"/>
        <v>-12.824300484788457</v>
      </c>
      <c r="F127" s="340">
        <f t="shared" si="7"/>
        <v>592.29149755241099</v>
      </c>
      <c r="G127" s="340">
        <f t="shared" si="8"/>
        <v>605.1157980371994</v>
      </c>
      <c r="H127" s="340"/>
      <c r="I127" s="331">
        <v>1335432.8072069259</v>
      </c>
      <c r="J127" s="328">
        <v>3199150.8980543325</v>
      </c>
      <c r="K127" s="324">
        <f t="shared" si="9"/>
        <v>4534583.7052612584</v>
      </c>
      <c r="L127" s="342">
        <f t="shared" si="10"/>
        <v>4632766.549772799</v>
      </c>
      <c r="M127" s="343">
        <f t="shared" si="11"/>
        <v>-2.1193134481675001E-2</v>
      </c>
      <c r="N127" s="332">
        <v>15</v>
      </c>
      <c r="O127" s="332">
        <v>15</v>
      </c>
    </row>
    <row r="128" spans="1:15" ht="15.75">
      <c r="A128" s="350">
        <v>400</v>
      </c>
      <c r="B128" s="352" t="s">
        <v>141</v>
      </c>
      <c r="C128" s="330">
        <v>8479</v>
      </c>
      <c r="D128" s="338">
        <v>-235017.5351111129</v>
      </c>
      <c r="E128" s="339">
        <f t="shared" si="6"/>
        <v>-27.717600555621289</v>
      </c>
      <c r="F128" s="340">
        <f t="shared" si="7"/>
        <v>1280.1399313063021</v>
      </c>
      <c r="G128" s="340">
        <f t="shared" si="8"/>
        <v>1307.8575318619232</v>
      </c>
      <c r="H128" s="340"/>
      <c r="I128" s="331">
        <v>7549303.0105434805</v>
      </c>
      <c r="J128" s="328">
        <v>3305003.467002654</v>
      </c>
      <c r="K128" s="324">
        <f t="shared" si="9"/>
        <v>10854306.477546135</v>
      </c>
      <c r="L128" s="342">
        <f t="shared" si="10"/>
        <v>11089324.012657247</v>
      </c>
      <c r="M128" s="343">
        <f t="shared" si="11"/>
        <v>-2.1193134481675001E-2</v>
      </c>
      <c r="N128" s="332">
        <v>2</v>
      </c>
      <c r="O128" s="332">
        <v>2</v>
      </c>
    </row>
    <row r="129" spans="1:15" ht="15.75">
      <c r="A129" s="350">
        <v>402</v>
      </c>
      <c r="B129" s="352" t="s">
        <v>142</v>
      </c>
      <c r="C129" s="330">
        <v>8865</v>
      </c>
      <c r="D129" s="338">
        <v>-104174.67734695214</v>
      </c>
      <c r="E129" s="339">
        <f t="shared" si="6"/>
        <v>-11.7512326392501</v>
      </c>
      <c r="F129" s="340">
        <f t="shared" si="7"/>
        <v>542.73176039847169</v>
      </c>
      <c r="G129" s="340">
        <f t="shared" si="8"/>
        <v>554.48299303772183</v>
      </c>
      <c r="H129" s="340"/>
      <c r="I129" s="331">
        <v>-578240.21458224207</v>
      </c>
      <c r="J129" s="328">
        <v>5389557.270514694</v>
      </c>
      <c r="K129" s="324">
        <f t="shared" si="9"/>
        <v>4811317.055932452</v>
      </c>
      <c r="L129" s="342">
        <f t="shared" si="10"/>
        <v>4915491.7332794042</v>
      </c>
      <c r="M129" s="343">
        <f t="shared" si="11"/>
        <v>-2.1193134481674997E-2</v>
      </c>
      <c r="N129" s="332">
        <v>11</v>
      </c>
      <c r="O129" s="332">
        <v>11</v>
      </c>
    </row>
    <row r="130" spans="1:15" ht="15.75">
      <c r="A130" s="350">
        <v>403</v>
      </c>
      <c r="B130" s="352" t="s">
        <v>143</v>
      </c>
      <c r="C130" s="330">
        <v>2758</v>
      </c>
      <c r="D130" s="338">
        <v>-61578.980397409337</v>
      </c>
      <c r="E130" s="339">
        <f t="shared" si="6"/>
        <v>-22.327404059974381</v>
      </c>
      <c r="F130" s="340">
        <f t="shared" si="7"/>
        <v>1031.1932103295651</v>
      </c>
      <c r="G130" s="340">
        <f t="shared" si="8"/>
        <v>1053.5206143895393</v>
      </c>
      <c r="H130" s="340"/>
      <c r="I130" s="331">
        <v>1164091.4740749365</v>
      </c>
      <c r="J130" s="328">
        <v>1679939.4000140037</v>
      </c>
      <c r="K130" s="324">
        <f t="shared" si="9"/>
        <v>2844030.8740889402</v>
      </c>
      <c r="L130" s="342">
        <f t="shared" si="10"/>
        <v>2905609.8544863495</v>
      </c>
      <c r="M130" s="343">
        <f t="shared" si="11"/>
        <v>-2.1193134481675001E-2</v>
      </c>
      <c r="N130" s="332">
        <v>14</v>
      </c>
      <c r="O130" s="332">
        <v>14</v>
      </c>
    </row>
    <row r="131" spans="1:15" ht="15.75">
      <c r="A131" s="350">
        <v>405</v>
      </c>
      <c r="B131" s="352" t="s">
        <v>144</v>
      </c>
      <c r="C131" s="330">
        <v>73327</v>
      </c>
      <c r="D131" s="338">
        <v>-523412.70635954774</v>
      </c>
      <c r="E131" s="339">
        <f t="shared" si="6"/>
        <v>-7.1380624648430695</v>
      </c>
      <c r="F131" s="340">
        <f t="shared" si="7"/>
        <v>329.67207154412642</v>
      </c>
      <c r="G131" s="340">
        <f t="shared" si="8"/>
        <v>336.81013400896944</v>
      </c>
      <c r="H131" s="340"/>
      <c r="I131" s="331">
        <v>15253704.513732884</v>
      </c>
      <c r="J131" s="328">
        <v>8920159.4763832744</v>
      </c>
      <c r="K131" s="324">
        <f t="shared" si="9"/>
        <v>24173863.990116157</v>
      </c>
      <c r="L131" s="342">
        <f t="shared" si="10"/>
        <v>24697276.696475703</v>
      </c>
      <c r="M131" s="343">
        <f t="shared" si="11"/>
        <v>-2.1193134481675004E-2</v>
      </c>
      <c r="N131" s="332">
        <v>9</v>
      </c>
      <c r="O131" s="332">
        <v>9</v>
      </c>
    </row>
    <row r="132" spans="1:15" ht="15.75">
      <c r="A132" s="350">
        <v>407</v>
      </c>
      <c r="B132" s="352" t="s">
        <v>145</v>
      </c>
      <c r="C132" s="330">
        <v>2429</v>
      </c>
      <c r="D132" s="338">
        <v>-50997.102793008373</v>
      </c>
      <c r="E132" s="339">
        <f t="shared" si="6"/>
        <v>-20.995102014412669</v>
      </c>
      <c r="F132" s="340">
        <f t="shared" si="7"/>
        <v>969.66071780150162</v>
      </c>
      <c r="G132" s="340">
        <f t="shared" si="8"/>
        <v>990.65581981591447</v>
      </c>
      <c r="H132" s="340"/>
      <c r="I132" s="331">
        <v>942913.68232372997</v>
      </c>
      <c r="J132" s="328">
        <v>1412392.2012161175</v>
      </c>
      <c r="K132" s="324">
        <f t="shared" si="9"/>
        <v>2355305.8835398476</v>
      </c>
      <c r="L132" s="342">
        <f t="shared" si="10"/>
        <v>2406302.9863328561</v>
      </c>
      <c r="M132" s="343">
        <f t="shared" si="11"/>
        <v>-2.1193134481674997E-2</v>
      </c>
      <c r="N132" s="332">
        <v>1</v>
      </c>
      <c r="O132" s="333">
        <v>34</v>
      </c>
    </row>
    <row r="133" spans="1:15" ht="15.75">
      <c r="A133" s="350">
        <v>408</v>
      </c>
      <c r="B133" s="352" t="s">
        <v>146</v>
      </c>
      <c r="C133" s="330">
        <v>14028</v>
      </c>
      <c r="D133" s="338">
        <v>-282300.55388494534</v>
      </c>
      <c r="E133" s="339">
        <f t="shared" si="6"/>
        <v>-20.124077123249595</v>
      </c>
      <c r="F133" s="340">
        <f t="shared" si="7"/>
        <v>929.43235308060798</v>
      </c>
      <c r="G133" s="340">
        <f t="shared" si="8"/>
        <v>949.55643020385764</v>
      </c>
      <c r="H133" s="340"/>
      <c r="I133" s="331">
        <v>6830112.3487062864</v>
      </c>
      <c r="J133" s="328">
        <v>6207964.7003084822</v>
      </c>
      <c r="K133" s="324">
        <f t="shared" si="9"/>
        <v>13038077.049014769</v>
      </c>
      <c r="L133" s="342">
        <f t="shared" si="10"/>
        <v>13320377.602899715</v>
      </c>
      <c r="M133" s="343">
        <f t="shared" si="11"/>
        <v>-2.1193134481675001E-2</v>
      </c>
      <c r="N133" s="332">
        <v>14</v>
      </c>
      <c r="O133" s="332">
        <v>14</v>
      </c>
    </row>
    <row r="134" spans="1:15" ht="15.75">
      <c r="A134" s="350">
        <v>410</v>
      </c>
      <c r="B134" s="352" t="s">
        <v>147</v>
      </c>
      <c r="C134" s="330">
        <v>18878</v>
      </c>
      <c r="D134" s="338">
        <v>-415190.26467844052</v>
      </c>
      <c r="E134" s="339">
        <f t="shared" si="6"/>
        <v>-21.993339584619161</v>
      </c>
      <c r="F134" s="340">
        <f t="shared" si="7"/>
        <v>1015.764411805864</v>
      </c>
      <c r="G134" s="340">
        <f t="shared" si="8"/>
        <v>1037.7577513904832</v>
      </c>
      <c r="H134" s="340"/>
      <c r="I134" s="331">
        <v>10591548.702684768</v>
      </c>
      <c r="J134" s="328">
        <v>8584051.863386333</v>
      </c>
      <c r="K134" s="324">
        <f t="shared" si="9"/>
        <v>19175600.566071101</v>
      </c>
      <c r="L134" s="342">
        <f t="shared" si="10"/>
        <v>19590790.830749542</v>
      </c>
      <c r="M134" s="343">
        <f t="shared" si="11"/>
        <v>-2.1193134481675001E-2</v>
      </c>
      <c r="N134" s="332">
        <v>13</v>
      </c>
      <c r="O134" s="332">
        <v>13</v>
      </c>
    </row>
    <row r="135" spans="1:15" ht="15.75">
      <c r="A135" s="350">
        <v>416</v>
      </c>
      <c r="B135" s="352" t="s">
        <v>148</v>
      </c>
      <c r="C135" s="330">
        <v>2849</v>
      </c>
      <c r="D135" s="338">
        <v>-44355.624121164459</v>
      </c>
      <c r="E135" s="339">
        <f t="shared" si="6"/>
        <v>-15.568839635368361</v>
      </c>
      <c r="F135" s="340">
        <f t="shared" si="7"/>
        <v>719.04829068248148</v>
      </c>
      <c r="G135" s="340">
        <f t="shared" si="8"/>
        <v>734.61713031784984</v>
      </c>
      <c r="H135" s="340"/>
      <c r="I135" s="331">
        <v>596557.24799000076</v>
      </c>
      <c r="J135" s="328">
        <v>1452011.3321643891</v>
      </c>
      <c r="K135" s="324">
        <f t="shared" si="9"/>
        <v>2048568.5801543898</v>
      </c>
      <c r="L135" s="342">
        <f t="shared" si="10"/>
        <v>2092924.2042755543</v>
      </c>
      <c r="M135" s="343">
        <f t="shared" si="11"/>
        <v>-2.1193134481675001E-2</v>
      </c>
      <c r="N135" s="332">
        <v>9</v>
      </c>
      <c r="O135" s="332">
        <v>9</v>
      </c>
    </row>
    <row r="136" spans="1:15" ht="15.75">
      <c r="A136" s="350">
        <v>418</v>
      </c>
      <c r="B136" s="352" t="s">
        <v>149</v>
      </c>
      <c r="C136" s="330">
        <v>24854</v>
      </c>
      <c r="D136" s="338">
        <v>-455910.45320116793</v>
      </c>
      <c r="E136" s="339">
        <f t="shared" si="6"/>
        <v>-18.343544427503335</v>
      </c>
      <c r="F136" s="340">
        <f t="shared" si="7"/>
        <v>847.19828674260464</v>
      </c>
      <c r="G136" s="340">
        <f t="shared" si="8"/>
        <v>865.54183117010791</v>
      </c>
      <c r="H136" s="340"/>
      <c r="I136" s="331">
        <v>19473961.408031214</v>
      </c>
      <c r="J136" s="328">
        <v>1582304.8106694834</v>
      </c>
      <c r="K136" s="324">
        <f t="shared" si="9"/>
        <v>21056266.218700696</v>
      </c>
      <c r="L136" s="342">
        <f t="shared" si="10"/>
        <v>21512176.671901863</v>
      </c>
      <c r="M136" s="343">
        <f t="shared" si="11"/>
        <v>-2.1193134481675001E-2</v>
      </c>
      <c r="N136" s="332">
        <v>6</v>
      </c>
      <c r="O136" s="332">
        <v>6</v>
      </c>
    </row>
    <row r="137" spans="1:15" ht="15.75">
      <c r="A137" s="350">
        <v>420</v>
      </c>
      <c r="B137" s="352" t="s">
        <v>150</v>
      </c>
      <c r="C137" s="330">
        <v>8971</v>
      </c>
      <c r="D137" s="338">
        <v>-114151.86752035585</v>
      </c>
      <c r="E137" s="339">
        <f t="shared" si="6"/>
        <v>-12.72454213803989</v>
      </c>
      <c r="F137" s="340">
        <f t="shared" si="7"/>
        <v>587.68414913140782</v>
      </c>
      <c r="G137" s="340">
        <f t="shared" si="8"/>
        <v>600.40869126944779</v>
      </c>
      <c r="H137" s="340"/>
      <c r="I137" s="331">
        <v>2233518.6715433607</v>
      </c>
      <c r="J137" s="328">
        <v>3038595.8303144989</v>
      </c>
      <c r="K137" s="324">
        <f t="shared" si="9"/>
        <v>5272114.50185786</v>
      </c>
      <c r="L137" s="342">
        <f t="shared" si="10"/>
        <v>5386266.3693782156</v>
      </c>
      <c r="M137" s="343">
        <f t="shared" si="11"/>
        <v>-2.1193134481674997E-2</v>
      </c>
      <c r="N137" s="332">
        <v>11</v>
      </c>
      <c r="O137" s="332">
        <v>11</v>
      </c>
    </row>
    <row r="138" spans="1:15" ht="15.75">
      <c r="A138" s="350">
        <v>421</v>
      </c>
      <c r="B138" s="352" t="s">
        <v>151</v>
      </c>
      <c r="C138" s="330">
        <v>665</v>
      </c>
      <c r="D138" s="338">
        <v>-26349.783883263699</v>
      </c>
      <c r="E138" s="339">
        <f t="shared" ref="E138:E201" si="12">D138/C138</f>
        <v>-39.623735162802554</v>
      </c>
      <c r="F138" s="340">
        <f t="shared" ref="F138:F201" si="13">K138/C138</f>
        <v>1830.025853342564</v>
      </c>
      <c r="G138" s="340">
        <f t="shared" ref="G138:G201" si="14">L138/C138</f>
        <v>1869.6495885053664</v>
      </c>
      <c r="H138" s="340"/>
      <c r="I138" s="331">
        <v>1115609.2443951608</v>
      </c>
      <c r="J138" s="328">
        <v>101357.94807764421</v>
      </c>
      <c r="K138" s="324">
        <f t="shared" ref="K138:K201" si="15">SUM(I138:J138)</f>
        <v>1216967.192472805</v>
      </c>
      <c r="L138" s="342">
        <f t="shared" ref="L138:L201" si="16">K138-D138</f>
        <v>1243316.9763560686</v>
      </c>
      <c r="M138" s="343">
        <f t="shared" ref="M138:M201" si="17">D138/L138</f>
        <v>-2.1193134481675001E-2</v>
      </c>
      <c r="N138" s="332">
        <v>16</v>
      </c>
      <c r="O138" s="332">
        <v>16</v>
      </c>
    </row>
    <row r="139" spans="1:15" ht="15.75">
      <c r="A139" s="350">
        <v>422</v>
      </c>
      <c r="B139" s="352" t="s">
        <v>152</v>
      </c>
      <c r="C139" s="330">
        <v>10049</v>
      </c>
      <c r="D139" s="338">
        <v>-117272.25494980779</v>
      </c>
      <c r="E139" s="339">
        <f t="shared" si="12"/>
        <v>-11.670042287770702</v>
      </c>
      <c r="F139" s="340">
        <f t="shared" si="13"/>
        <v>538.98197654697981</v>
      </c>
      <c r="G139" s="340">
        <f t="shared" si="14"/>
        <v>550.65201883475049</v>
      </c>
      <c r="H139" s="340"/>
      <c r="I139" s="331">
        <v>2320174.1147361854</v>
      </c>
      <c r="J139" s="328">
        <v>3096055.7675844138</v>
      </c>
      <c r="K139" s="324">
        <f t="shared" si="15"/>
        <v>5416229.8823205996</v>
      </c>
      <c r="L139" s="342">
        <f t="shared" si="16"/>
        <v>5533502.1372704078</v>
      </c>
      <c r="M139" s="343">
        <f t="shared" si="17"/>
        <v>-2.1193134481675001E-2</v>
      </c>
      <c r="N139" s="332">
        <v>12</v>
      </c>
      <c r="O139" s="332">
        <v>12</v>
      </c>
    </row>
    <row r="140" spans="1:15" ht="15.75">
      <c r="A140" s="350">
        <v>423</v>
      </c>
      <c r="B140" s="352" t="s">
        <v>153</v>
      </c>
      <c r="C140" s="330">
        <v>20666</v>
      </c>
      <c r="D140" s="338">
        <v>-378805.49383187038</v>
      </c>
      <c r="E140" s="339">
        <f t="shared" si="12"/>
        <v>-18.329889375392934</v>
      </c>
      <c r="F140" s="340">
        <f t="shared" si="13"/>
        <v>846.56762690480514</v>
      </c>
      <c r="G140" s="340">
        <f t="shared" si="14"/>
        <v>864.89751628019803</v>
      </c>
      <c r="H140" s="340"/>
      <c r="I140" s="331">
        <v>15676854.13197062</v>
      </c>
      <c r="J140" s="328">
        <v>1818312.4456440839</v>
      </c>
      <c r="K140" s="324">
        <f t="shared" si="15"/>
        <v>17495166.577614702</v>
      </c>
      <c r="L140" s="342">
        <f t="shared" si="16"/>
        <v>17873972.071446571</v>
      </c>
      <c r="M140" s="343">
        <f t="shared" si="17"/>
        <v>-2.1193134481675008E-2</v>
      </c>
      <c r="N140" s="332">
        <v>2</v>
      </c>
      <c r="O140" s="332">
        <v>2</v>
      </c>
    </row>
    <row r="141" spans="1:15" ht="15.75">
      <c r="A141" s="350">
        <v>425</v>
      </c>
      <c r="B141" s="352" t="s">
        <v>154</v>
      </c>
      <c r="C141" s="330">
        <v>10190</v>
      </c>
      <c r="D141" s="338">
        <v>-445830.79070729204</v>
      </c>
      <c r="E141" s="339">
        <f t="shared" si="12"/>
        <v>-43.751794966368209</v>
      </c>
      <c r="F141" s="340">
        <f t="shared" si="13"/>
        <v>2020.6806750959972</v>
      </c>
      <c r="G141" s="340">
        <f t="shared" si="14"/>
        <v>2064.4324700623656</v>
      </c>
      <c r="H141" s="340"/>
      <c r="I141" s="331">
        <v>14820121.194018498</v>
      </c>
      <c r="J141" s="328">
        <v>5770614.8852097122</v>
      </c>
      <c r="K141" s="324">
        <f t="shared" si="15"/>
        <v>20590736.079228211</v>
      </c>
      <c r="L141" s="342">
        <f t="shared" si="16"/>
        <v>21036566.869935505</v>
      </c>
      <c r="M141" s="343">
        <f t="shared" si="17"/>
        <v>-2.1193134481674997E-2</v>
      </c>
      <c r="N141" s="332">
        <v>17</v>
      </c>
      <c r="O141" s="332">
        <v>17</v>
      </c>
    </row>
    <row r="142" spans="1:15" ht="15.75">
      <c r="A142" s="350">
        <v>426</v>
      </c>
      <c r="B142" s="352" t="s">
        <v>155</v>
      </c>
      <c r="C142" s="330">
        <v>11913</v>
      </c>
      <c r="D142" s="338">
        <v>-215455.35040250226</v>
      </c>
      <c r="E142" s="339">
        <f t="shared" si="12"/>
        <v>-18.085734105808971</v>
      </c>
      <c r="F142" s="340">
        <f t="shared" si="13"/>
        <v>835.29129332008222</v>
      </c>
      <c r="G142" s="340">
        <f t="shared" si="14"/>
        <v>853.37702742589124</v>
      </c>
      <c r="H142" s="340"/>
      <c r="I142" s="331">
        <v>3938327.3582658269</v>
      </c>
      <c r="J142" s="328">
        <v>6012497.8190563126</v>
      </c>
      <c r="K142" s="324">
        <f t="shared" si="15"/>
        <v>9950825.17732214</v>
      </c>
      <c r="L142" s="342">
        <f t="shared" si="16"/>
        <v>10166280.527724642</v>
      </c>
      <c r="M142" s="343">
        <f t="shared" si="17"/>
        <v>-2.1193134481675001E-2</v>
      </c>
      <c r="N142" s="332">
        <v>12</v>
      </c>
      <c r="O142" s="332">
        <v>12</v>
      </c>
    </row>
    <row r="143" spans="1:15" ht="15.75">
      <c r="A143" s="350">
        <v>430</v>
      </c>
      <c r="B143" s="352" t="s">
        <v>156</v>
      </c>
      <c r="C143" s="330">
        <v>15295</v>
      </c>
      <c r="D143" s="338">
        <v>-238290.78912572801</v>
      </c>
      <c r="E143" s="339">
        <f t="shared" si="12"/>
        <v>-15.579652770560838</v>
      </c>
      <c r="F143" s="340">
        <f t="shared" si="13"/>
        <v>719.54769632600846</v>
      </c>
      <c r="G143" s="340">
        <f t="shared" si="14"/>
        <v>735.12734909656922</v>
      </c>
      <c r="H143" s="340"/>
      <c r="I143" s="331">
        <v>4109849.4761653058</v>
      </c>
      <c r="J143" s="328">
        <v>6895632.5391409937</v>
      </c>
      <c r="K143" s="324">
        <f t="shared" si="15"/>
        <v>11005482.0153063</v>
      </c>
      <c r="L143" s="342">
        <f t="shared" si="16"/>
        <v>11243772.804432027</v>
      </c>
      <c r="M143" s="343">
        <f t="shared" si="17"/>
        <v>-2.1193134481675001E-2</v>
      </c>
      <c r="N143" s="332">
        <v>2</v>
      </c>
      <c r="O143" s="332">
        <v>2</v>
      </c>
    </row>
    <row r="144" spans="1:15" ht="15.75">
      <c r="A144" s="350">
        <v>433</v>
      </c>
      <c r="B144" s="352" t="s">
        <v>157</v>
      </c>
      <c r="C144" s="330">
        <v>7657</v>
      </c>
      <c r="D144" s="338">
        <v>-108494.4356648291</v>
      </c>
      <c r="E144" s="339">
        <f t="shared" si="12"/>
        <v>-14.169313786708777</v>
      </c>
      <c r="F144" s="340">
        <f t="shared" si="13"/>
        <v>654.41106062466054</v>
      </c>
      <c r="G144" s="340">
        <f t="shared" si="14"/>
        <v>668.58037441136935</v>
      </c>
      <c r="H144" s="340"/>
      <c r="I144" s="331">
        <v>2502970.3886703369</v>
      </c>
      <c r="J144" s="328">
        <v>2507855.102532689</v>
      </c>
      <c r="K144" s="324">
        <f t="shared" si="15"/>
        <v>5010825.4912030259</v>
      </c>
      <c r="L144" s="342">
        <f t="shared" si="16"/>
        <v>5119319.9268678548</v>
      </c>
      <c r="M144" s="343">
        <f t="shared" si="17"/>
        <v>-2.1193134481675004E-2</v>
      </c>
      <c r="N144" s="332">
        <v>5</v>
      </c>
      <c r="O144" s="332">
        <v>5</v>
      </c>
    </row>
    <row r="145" spans="1:15" ht="15.75">
      <c r="A145" s="350">
        <v>434</v>
      </c>
      <c r="B145" s="352" t="s">
        <v>158</v>
      </c>
      <c r="C145" s="330">
        <v>14352</v>
      </c>
      <c r="D145" s="338">
        <v>-147474.57601486123</v>
      </c>
      <c r="E145" s="339">
        <f t="shared" si="12"/>
        <v>-10.275541807055548</v>
      </c>
      <c r="F145" s="340">
        <f t="shared" si="13"/>
        <v>474.57684356993843</v>
      </c>
      <c r="G145" s="340">
        <f t="shared" si="14"/>
        <v>484.85238537699399</v>
      </c>
      <c r="H145" s="340"/>
      <c r="I145" s="331">
        <v>7201825.2959707109</v>
      </c>
      <c r="J145" s="328">
        <v>-390698.43705495435</v>
      </c>
      <c r="K145" s="324">
        <f t="shared" si="15"/>
        <v>6811126.8589157565</v>
      </c>
      <c r="L145" s="342">
        <f t="shared" si="16"/>
        <v>6958601.4349306179</v>
      </c>
      <c r="M145" s="343">
        <f t="shared" si="17"/>
        <v>-2.1193134481675004E-2</v>
      </c>
      <c r="N145" s="332">
        <v>1</v>
      </c>
      <c r="O145" s="333">
        <v>34</v>
      </c>
    </row>
    <row r="146" spans="1:15" ht="15.75">
      <c r="A146" s="350">
        <v>435</v>
      </c>
      <c r="B146" s="352" t="s">
        <v>159</v>
      </c>
      <c r="C146" s="330">
        <v>711</v>
      </c>
      <c r="D146" s="338">
        <v>-23016.351519114247</v>
      </c>
      <c r="E146" s="339">
        <f t="shared" si="12"/>
        <v>-32.371802417882201</v>
      </c>
      <c r="F146" s="340">
        <f t="shared" si="13"/>
        <v>1495.0946724385406</v>
      </c>
      <c r="G146" s="340">
        <f t="shared" si="14"/>
        <v>1527.4664748564228</v>
      </c>
      <c r="H146" s="340"/>
      <c r="I146" s="331">
        <v>1030245.7859280026</v>
      </c>
      <c r="J146" s="328">
        <v>32766.526175799663</v>
      </c>
      <c r="K146" s="324">
        <f t="shared" si="15"/>
        <v>1063012.3121038023</v>
      </c>
      <c r="L146" s="342">
        <f t="shared" si="16"/>
        <v>1086028.6636229167</v>
      </c>
      <c r="M146" s="343">
        <f t="shared" si="17"/>
        <v>-2.1193134481674994E-2</v>
      </c>
      <c r="N146" s="332">
        <v>13</v>
      </c>
      <c r="O146" s="332">
        <v>13</v>
      </c>
    </row>
    <row r="147" spans="1:15" ht="15.75">
      <c r="A147" s="350">
        <v>436</v>
      </c>
      <c r="B147" s="352" t="s">
        <v>160</v>
      </c>
      <c r="C147" s="330">
        <v>2008</v>
      </c>
      <c r="D147" s="338">
        <v>-84189.636536072881</v>
      </c>
      <c r="E147" s="339">
        <f t="shared" si="12"/>
        <v>-41.927109828721555</v>
      </c>
      <c r="F147" s="340">
        <f t="shared" si="13"/>
        <v>1936.4074241673954</v>
      </c>
      <c r="G147" s="340">
        <f t="shared" si="14"/>
        <v>1978.334533996117</v>
      </c>
      <c r="H147" s="340"/>
      <c r="I147" s="331">
        <v>2400267.1040770011</v>
      </c>
      <c r="J147" s="328">
        <v>1488039.0036511291</v>
      </c>
      <c r="K147" s="324">
        <f t="shared" si="15"/>
        <v>3888306.1077281302</v>
      </c>
      <c r="L147" s="342">
        <f t="shared" si="16"/>
        <v>3972495.7442642031</v>
      </c>
      <c r="M147" s="343">
        <f t="shared" si="17"/>
        <v>-2.1193134481675001E-2</v>
      </c>
      <c r="N147" s="332">
        <v>17</v>
      </c>
      <c r="O147" s="332">
        <v>17</v>
      </c>
    </row>
    <row r="148" spans="1:15" ht="15.75">
      <c r="A148" s="350">
        <v>440</v>
      </c>
      <c r="B148" s="352" t="s">
        <v>161</v>
      </c>
      <c r="C148" s="330">
        <v>5884</v>
      </c>
      <c r="D148" s="338">
        <v>-275647.19735951838</v>
      </c>
      <c r="E148" s="339">
        <f t="shared" si="12"/>
        <v>-46.846906417321271</v>
      </c>
      <c r="F148" s="340">
        <f t="shared" si="13"/>
        <v>2163.628682166719</v>
      </c>
      <c r="G148" s="340">
        <f t="shared" si="14"/>
        <v>2210.4755885840405</v>
      </c>
      <c r="H148" s="340"/>
      <c r="I148" s="331">
        <v>9484435.1065184642</v>
      </c>
      <c r="J148" s="328">
        <v>3246356.0593505106</v>
      </c>
      <c r="K148" s="324">
        <f t="shared" si="15"/>
        <v>12730791.165868975</v>
      </c>
      <c r="L148" s="342">
        <f t="shared" si="16"/>
        <v>13006438.363228494</v>
      </c>
      <c r="M148" s="343">
        <f t="shared" si="17"/>
        <v>-2.1193134481675001E-2</v>
      </c>
      <c r="N148" s="332">
        <v>15</v>
      </c>
      <c r="O148" s="332">
        <v>15</v>
      </c>
    </row>
    <row r="149" spans="1:15" ht="15.75">
      <c r="A149" s="350">
        <v>441</v>
      </c>
      <c r="B149" s="352" t="s">
        <v>162</v>
      </c>
      <c r="C149" s="330">
        <v>4358</v>
      </c>
      <c r="D149" s="338">
        <v>-23169.565600741375</v>
      </c>
      <c r="E149" s="339">
        <f t="shared" si="12"/>
        <v>-5.3165593393165151</v>
      </c>
      <c r="F149" s="340">
        <f t="shared" si="13"/>
        <v>245.54578213799388</v>
      </c>
      <c r="G149" s="340">
        <f t="shared" si="14"/>
        <v>250.86234147731042</v>
      </c>
      <c r="H149" s="340"/>
      <c r="I149" s="331">
        <v>-300034.3413229112</v>
      </c>
      <c r="J149" s="328">
        <v>1370122.8598802886</v>
      </c>
      <c r="K149" s="324">
        <f t="shared" si="15"/>
        <v>1070088.5185573774</v>
      </c>
      <c r="L149" s="342">
        <f t="shared" si="16"/>
        <v>1093258.0841581188</v>
      </c>
      <c r="M149" s="343">
        <f t="shared" si="17"/>
        <v>-2.1193134481674997E-2</v>
      </c>
      <c r="N149" s="332">
        <v>9</v>
      </c>
      <c r="O149" s="332">
        <v>9</v>
      </c>
    </row>
    <row r="150" spans="1:15" ht="15.75">
      <c r="A150" s="350">
        <v>444</v>
      </c>
      <c r="B150" s="352" t="s">
        <v>163</v>
      </c>
      <c r="C150" s="330">
        <v>45687</v>
      </c>
      <c r="D150" s="338">
        <v>-547516.31028647837</v>
      </c>
      <c r="E150" s="339">
        <f t="shared" si="12"/>
        <v>-11.984072280659232</v>
      </c>
      <c r="F150" s="340">
        <f t="shared" si="13"/>
        <v>553.48548065505497</v>
      </c>
      <c r="G150" s="340">
        <f t="shared" si="14"/>
        <v>565.4695529357142</v>
      </c>
      <c r="H150" s="340"/>
      <c r="I150" s="331">
        <v>20232121.790402051</v>
      </c>
      <c r="J150" s="328">
        <v>5054969.3642854476</v>
      </c>
      <c r="K150" s="324">
        <f t="shared" si="15"/>
        <v>25287091.154687498</v>
      </c>
      <c r="L150" s="342">
        <f t="shared" si="16"/>
        <v>25834607.464973975</v>
      </c>
      <c r="M150" s="343">
        <f t="shared" si="17"/>
        <v>-2.1193134481675001E-2</v>
      </c>
      <c r="N150" s="332">
        <v>1</v>
      </c>
      <c r="O150" s="333">
        <v>33</v>
      </c>
    </row>
    <row r="151" spans="1:15" ht="15.75">
      <c r="A151" s="350">
        <v>445</v>
      </c>
      <c r="B151" s="352" t="s">
        <v>164</v>
      </c>
      <c r="C151" s="330">
        <v>14868</v>
      </c>
      <c r="D151" s="338">
        <v>-171553.19145324206</v>
      </c>
      <c r="E151" s="339">
        <f t="shared" si="12"/>
        <v>-11.538417504253569</v>
      </c>
      <c r="F151" s="340">
        <f t="shared" si="13"/>
        <v>532.90287381253859</v>
      </c>
      <c r="G151" s="340">
        <f t="shared" si="14"/>
        <v>544.44129131679222</v>
      </c>
      <c r="H151" s="340"/>
      <c r="I151" s="331">
        <v>7848335.7823835751</v>
      </c>
      <c r="J151" s="328">
        <v>74864.145461248874</v>
      </c>
      <c r="K151" s="324">
        <f t="shared" si="15"/>
        <v>7923199.9278448243</v>
      </c>
      <c r="L151" s="342">
        <f t="shared" si="16"/>
        <v>8094753.119298066</v>
      </c>
      <c r="M151" s="343">
        <f t="shared" si="17"/>
        <v>-2.1193134481674994E-2</v>
      </c>
      <c r="N151" s="332">
        <v>2</v>
      </c>
      <c r="O151" s="332">
        <v>2</v>
      </c>
    </row>
    <row r="152" spans="1:15" ht="15.75">
      <c r="A152" s="350">
        <v>475</v>
      </c>
      <c r="B152" s="352" t="s">
        <v>165</v>
      </c>
      <c r="C152" s="330">
        <v>5415</v>
      </c>
      <c r="D152" s="338">
        <v>-118725.33139636455</v>
      </c>
      <c r="E152" s="339">
        <f t="shared" si="12"/>
        <v>-21.925268955930665</v>
      </c>
      <c r="F152" s="340">
        <f t="shared" si="13"/>
        <v>1012.6205635583069</v>
      </c>
      <c r="G152" s="340">
        <f t="shared" si="14"/>
        <v>1034.5458325142376</v>
      </c>
      <c r="H152" s="340"/>
      <c r="I152" s="331">
        <v>3747524.0735302903</v>
      </c>
      <c r="J152" s="328">
        <v>1735816.2781379418</v>
      </c>
      <c r="K152" s="324">
        <f t="shared" si="15"/>
        <v>5483340.3516682321</v>
      </c>
      <c r="L152" s="342">
        <f t="shared" si="16"/>
        <v>5602065.6830645967</v>
      </c>
      <c r="M152" s="343">
        <f t="shared" si="17"/>
        <v>-2.1193134481675004E-2</v>
      </c>
      <c r="N152" s="332">
        <v>15</v>
      </c>
      <c r="O152" s="332">
        <v>15</v>
      </c>
    </row>
    <row r="153" spans="1:15" ht="15.75">
      <c r="A153" s="350">
        <v>480</v>
      </c>
      <c r="B153" s="352" t="s">
        <v>166</v>
      </c>
      <c r="C153" s="330">
        <v>1910</v>
      </c>
      <c r="D153" s="338">
        <v>-41693.334383187037</v>
      </c>
      <c r="E153" s="339">
        <f t="shared" si="12"/>
        <v>-21.828970881249759</v>
      </c>
      <c r="F153" s="340">
        <f t="shared" si="13"/>
        <v>1008.1730281210472</v>
      </c>
      <c r="G153" s="340">
        <f t="shared" si="14"/>
        <v>1030.001999002297</v>
      </c>
      <c r="H153" s="340"/>
      <c r="I153" s="331">
        <v>754814.89663704368</v>
      </c>
      <c r="J153" s="328">
        <v>1170795.5870741564</v>
      </c>
      <c r="K153" s="324">
        <f t="shared" si="15"/>
        <v>1925610.4837112001</v>
      </c>
      <c r="L153" s="342">
        <f t="shared" si="16"/>
        <v>1967303.8180943872</v>
      </c>
      <c r="M153" s="343">
        <f t="shared" si="17"/>
        <v>-2.1193134481674997E-2</v>
      </c>
      <c r="N153" s="332">
        <v>2</v>
      </c>
      <c r="O153" s="332">
        <v>2</v>
      </c>
    </row>
    <row r="154" spans="1:15" ht="15.75">
      <c r="A154" s="350">
        <v>481</v>
      </c>
      <c r="B154" s="352" t="s">
        <v>167</v>
      </c>
      <c r="C154" s="330">
        <v>9592</v>
      </c>
      <c r="D154" s="338">
        <v>-138522.21348048825</v>
      </c>
      <c r="E154" s="339">
        <f t="shared" si="12"/>
        <v>-14.441431764020876</v>
      </c>
      <c r="F154" s="340">
        <f t="shared" si="13"/>
        <v>666.97885443799908</v>
      </c>
      <c r="G154" s="340">
        <f t="shared" si="14"/>
        <v>681.42028620201995</v>
      </c>
      <c r="H154" s="340"/>
      <c r="I154" s="331">
        <v>5849176.2804093976</v>
      </c>
      <c r="J154" s="328">
        <v>548484.89135988988</v>
      </c>
      <c r="K154" s="324">
        <f t="shared" si="15"/>
        <v>6397661.1717692874</v>
      </c>
      <c r="L154" s="342">
        <f t="shared" si="16"/>
        <v>6536183.3852497758</v>
      </c>
      <c r="M154" s="343">
        <f t="shared" si="17"/>
        <v>-2.1193134481675001E-2</v>
      </c>
      <c r="N154" s="332">
        <v>2</v>
      </c>
      <c r="O154" s="332">
        <v>2</v>
      </c>
    </row>
    <row r="155" spans="1:15" ht="15.75">
      <c r="A155" s="350">
        <v>483</v>
      </c>
      <c r="B155" s="352" t="s">
        <v>168</v>
      </c>
      <c r="C155" s="330">
        <v>1059</v>
      </c>
      <c r="D155" s="338">
        <v>-38926.883472488364</v>
      </c>
      <c r="E155" s="339">
        <f t="shared" si="12"/>
        <v>-36.758152476381838</v>
      </c>
      <c r="F155" s="340">
        <f t="shared" si="13"/>
        <v>1697.6786533753148</v>
      </c>
      <c r="G155" s="340">
        <f t="shared" si="14"/>
        <v>1734.4368058516964</v>
      </c>
      <c r="H155" s="340"/>
      <c r="I155" s="331">
        <v>840539.41688494373</v>
      </c>
      <c r="J155" s="328">
        <v>957302.27703951439</v>
      </c>
      <c r="K155" s="324">
        <f t="shared" si="15"/>
        <v>1797841.6939244582</v>
      </c>
      <c r="L155" s="342">
        <f t="shared" si="16"/>
        <v>1836768.5773969465</v>
      </c>
      <c r="M155" s="343">
        <f t="shared" si="17"/>
        <v>-2.1193134481675001E-2</v>
      </c>
      <c r="N155" s="332">
        <v>17</v>
      </c>
      <c r="O155" s="332">
        <v>17</v>
      </c>
    </row>
    <row r="156" spans="1:15" ht="15.75">
      <c r="A156" s="350">
        <v>484</v>
      </c>
      <c r="B156" s="352" t="s">
        <v>169</v>
      </c>
      <c r="C156" s="330">
        <v>2904</v>
      </c>
      <c r="D156" s="338">
        <v>-16710.678296101192</v>
      </c>
      <c r="E156" s="339">
        <f t="shared" si="12"/>
        <v>-5.7543658044425596</v>
      </c>
      <c r="F156" s="340">
        <f t="shared" si="13"/>
        <v>265.76591400212243</v>
      </c>
      <c r="G156" s="340">
        <f t="shared" si="14"/>
        <v>271.52027980656499</v>
      </c>
      <c r="H156" s="340"/>
      <c r="I156" s="331">
        <v>807071.55361014849</v>
      </c>
      <c r="J156" s="328">
        <v>-35287.339347984831</v>
      </c>
      <c r="K156" s="324">
        <f t="shared" si="15"/>
        <v>771784.21426216362</v>
      </c>
      <c r="L156" s="342">
        <f t="shared" si="16"/>
        <v>788494.89255826478</v>
      </c>
      <c r="M156" s="343">
        <f t="shared" si="17"/>
        <v>-2.1193134481675008E-2</v>
      </c>
      <c r="N156" s="332">
        <v>4</v>
      </c>
      <c r="O156" s="332">
        <v>4</v>
      </c>
    </row>
    <row r="157" spans="1:15" ht="15.75">
      <c r="A157" s="350">
        <v>489</v>
      </c>
      <c r="B157" s="352" t="s">
        <v>170</v>
      </c>
      <c r="C157" s="330">
        <v>1703</v>
      </c>
      <c r="D157" s="338">
        <v>-47722.634920468307</v>
      </c>
      <c r="E157" s="339">
        <f t="shared" si="12"/>
        <v>-28.022686389000768</v>
      </c>
      <c r="F157" s="340">
        <f t="shared" si="13"/>
        <v>1294.2303485847096</v>
      </c>
      <c r="G157" s="340">
        <f t="shared" si="14"/>
        <v>1322.2530349737103</v>
      </c>
      <c r="H157" s="340"/>
      <c r="I157" s="331">
        <v>1146973.504880948</v>
      </c>
      <c r="J157" s="328">
        <v>1057100.7787588127</v>
      </c>
      <c r="K157" s="324">
        <f t="shared" si="15"/>
        <v>2204074.2836397607</v>
      </c>
      <c r="L157" s="342">
        <f t="shared" si="16"/>
        <v>2251796.9185602288</v>
      </c>
      <c r="M157" s="343">
        <f t="shared" si="17"/>
        <v>-2.1193134481675004E-2</v>
      </c>
      <c r="N157" s="332">
        <v>8</v>
      </c>
      <c r="O157" s="332">
        <v>8</v>
      </c>
    </row>
    <row r="158" spans="1:15" ht="15.75">
      <c r="A158" s="350">
        <v>491</v>
      </c>
      <c r="B158" s="352" t="s">
        <v>171</v>
      </c>
      <c r="C158" s="330">
        <v>51890</v>
      </c>
      <c r="D158" s="338">
        <v>-152077.89532251953</v>
      </c>
      <c r="E158" s="339">
        <f t="shared" si="12"/>
        <v>-2.9307746256026119</v>
      </c>
      <c r="F158" s="340">
        <f t="shared" si="13"/>
        <v>135.35809567514283</v>
      </c>
      <c r="G158" s="340">
        <f t="shared" si="14"/>
        <v>138.28887030074543</v>
      </c>
      <c r="H158" s="340"/>
      <c r="I158" s="331">
        <v>-4682926.1726913676</v>
      </c>
      <c r="J158" s="328">
        <v>11706657.757274529</v>
      </c>
      <c r="K158" s="324">
        <f t="shared" si="15"/>
        <v>7023731.5845831614</v>
      </c>
      <c r="L158" s="342">
        <f t="shared" si="16"/>
        <v>7175809.4799056808</v>
      </c>
      <c r="M158" s="343">
        <f t="shared" si="17"/>
        <v>-2.1193134481675015E-2</v>
      </c>
      <c r="N158" s="332">
        <v>10</v>
      </c>
      <c r="O158" s="332">
        <v>10</v>
      </c>
    </row>
    <row r="159" spans="1:15" ht="15.75">
      <c r="A159" s="350">
        <v>494</v>
      </c>
      <c r="B159" s="352" t="s">
        <v>172</v>
      </c>
      <c r="C159" s="330">
        <v>8749</v>
      </c>
      <c r="D159" s="338">
        <v>-227207.69618535991</v>
      </c>
      <c r="E159" s="339">
        <f t="shared" si="12"/>
        <v>-25.969561799675382</v>
      </c>
      <c r="F159" s="340">
        <f t="shared" si="13"/>
        <v>1199.4066005669815</v>
      </c>
      <c r="G159" s="340">
        <f t="shared" si="14"/>
        <v>1225.3761623666569</v>
      </c>
      <c r="H159" s="340"/>
      <c r="I159" s="331">
        <v>5019514.1775961267</v>
      </c>
      <c r="J159" s="328">
        <v>5474094.170764395</v>
      </c>
      <c r="K159" s="324">
        <f t="shared" si="15"/>
        <v>10493608.348360522</v>
      </c>
      <c r="L159" s="342">
        <f t="shared" si="16"/>
        <v>10720816.044545881</v>
      </c>
      <c r="M159" s="343">
        <f t="shared" si="17"/>
        <v>-2.1193134481675001E-2</v>
      </c>
      <c r="N159" s="332">
        <v>17</v>
      </c>
      <c r="O159" s="332">
        <v>17</v>
      </c>
    </row>
    <row r="160" spans="1:15" ht="15.75">
      <c r="A160" s="350">
        <v>495</v>
      </c>
      <c r="B160" s="352" t="s">
        <v>173</v>
      </c>
      <c r="C160" s="330">
        <v>1393</v>
      </c>
      <c r="D160" s="338">
        <v>-21988.166552199975</v>
      </c>
      <c r="E160" s="339">
        <f t="shared" si="12"/>
        <v>-15.784757036755186</v>
      </c>
      <c r="F160" s="340">
        <f t="shared" si="13"/>
        <v>729.02045572701707</v>
      </c>
      <c r="G160" s="340">
        <f t="shared" si="14"/>
        <v>744.80521276377226</v>
      </c>
      <c r="H160" s="340"/>
      <c r="I160" s="331">
        <v>612835.37148308603</v>
      </c>
      <c r="J160" s="328">
        <v>402690.12334464869</v>
      </c>
      <c r="K160" s="324">
        <f t="shared" si="15"/>
        <v>1015525.4948277348</v>
      </c>
      <c r="L160" s="342">
        <f t="shared" si="16"/>
        <v>1037513.6613799348</v>
      </c>
      <c r="M160" s="343">
        <f t="shared" si="17"/>
        <v>-2.1193134481675001E-2</v>
      </c>
      <c r="N160" s="332">
        <v>13</v>
      </c>
      <c r="O160" s="332">
        <v>13</v>
      </c>
    </row>
    <row r="161" spans="1:15" ht="15.75">
      <c r="A161" s="350">
        <v>498</v>
      </c>
      <c r="B161" s="352" t="s">
        <v>174</v>
      </c>
      <c r="C161" s="330">
        <v>2313</v>
      </c>
      <c r="D161" s="338">
        <v>-86722.447406695937</v>
      </c>
      <c r="E161" s="339">
        <f t="shared" si="12"/>
        <v>-37.493492177559851</v>
      </c>
      <c r="F161" s="340">
        <f t="shared" si="13"/>
        <v>1731.640385115543</v>
      </c>
      <c r="G161" s="340">
        <f t="shared" si="14"/>
        <v>1769.1338772931031</v>
      </c>
      <c r="H161" s="340"/>
      <c r="I161" s="331">
        <v>3702018.5387504594</v>
      </c>
      <c r="J161" s="328">
        <v>303265.67202179175</v>
      </c>
      <c r="K161" s="324">
        <f t="shared" si="15"/>
        <v>4005284.2107722512</v>
      </c>
      <c r="L161" s="342">
        <f t="shared" si="16"/>
        <v>4092006.6581789474</v>
      </c>
      <c r="M161" s="343">
        <f t="shared" si="17"/>
        <v>-2.1193134481675001E-2</v>
      </c>
      <c r="N161" s="332">
        <v>19</v>
      </c>
      <c r="O161" s="332">
        <v>19</v>
      </c>
    </row>
    <row r="162" spans="1:15" ht="15.75">
      <c r="A162" s="350">
        <v>499</v>
      </c>
      <c r="B162" s="352" t="s">
        <v>175</v>
      </c>
      <c r="C162" s="330">
        <v>19738</v>
      </c>
      <c r="D162" s="338">
        <v>-470069.38378915441</v>
      </c>
      <c r="E162" s="339">
        <f t="shared" si="12"/>
        <v>-23.815451605489635</v>
      </c>
      <c r="F162" s="340">
        <f t="shared" si="13"/>
        <v>1099.9188230994657</v>
      </c>
      <c r="G162" s="340">
        <f t="shared" si="14"/>
        <v>1123.7342747049554</v>
      </c>
      <c r="H162" s="340"/>
      <c r="I162" s="331">
        <v>17746746.281673882</v>
      </c>
      <c r="J162" s="328">
        <v>3963451.4486633739</v>
      </c>
      <c r="K162" s="324">
        <f t="shared" si="15"/>
        <v>21710197.730337255</v>
      </c>
      <c r="L162" s="342">
        <f t="shared" si="16"/>
        <v>22180267.11412641</v>
      </c>
      <c r="M162" s="343">
        <f t="shared" si="17"/>
        <v>-2.1193134481674997E-2</v>
      </c>
      <c r="N162" s="332">
        <v>15</v>
      </c>
      <c r="O162" s="332">
        <v>15</v>
      </c>
    </row>
    <row r="163" spans="1:15" ht="15.75">
      <c r="A163" s="350">
        <v>500</v>
      </c>
      <c r="B163" s="352" t="s">
        <v>176</v>
      </c>
      <c r="C163" s="330">
        <v>10614</v>
      </c>
      <c r="D163" s="338">
        <v>-279411.8128523014</v>
      </c>
      <c r="E163" s="339">
        <f t="shared" si="12"/>
        <v>-26.324836334303882</v>
      </c>
      <c r="F163" s="340">
        <f t="shared" si="13"/>
        <v>1215.8149876292582</v>
      </c>
      <c r="G163" s="340">
        <f t="shared" si="14"/>
        <v>1242.1398239635621</v>
      </c>
      <c r="H163" s="340"/>
      <c r="I163" s="331">
        <v>11839358.95892459</v>
      </c>
      <c r="J163" s="328">
        <v>1065301.3197723578</v>
      </c>
      <c r="K163" s="324">
        <f t="shared" si="15"/>
        <v>12904660.278696947</v>
      </c>
      <c r="L163" s="342">
        <f t="shared" si="16"/>
        <v>13184072.091549248</v>
      </c>
      <c r="M163" s="343">
        <f t="shared" si="17"/>
        <v>-2.1193134481675001E-2</v>
      </c>
      <c r="N163" s="332">
        <v>13</v>
      </c>
      <c r="O163" s="332">
        <v>13</v>
      </c>
    </row>
    <row r="164" spans="1:15" ht="15.75">
      <c r="A164" s="350">
        <v>503</v>
      </c>
      <c r="B164" s="352" t="s">
        <v>177</v>
      </c>
      <c r="C164" s="330">
        <v>7477</v>
      </c>
      <c r="D164" s="338">
        <v>-84274.162825738182</v>
      </c>
      <c r="E164" s="339">
        <f t="shared" si="12"/>
        <v>-11.271119810851703</v>
      </c>
      <c r="F164" s="340">
        <f t="shared" si="13"/>
        <v>520.5577052549952</v>
      </c>
      <c r="G164" s="340">
        <f t="shared" si="14"/>
        <v>531.8288250658469</v>
      </c>
      <c r="H164" s="340"/>
      <c r="I164" s="331">
        <v>800601.61619639862</v>
      </c>
      <c r="J164" s="328">
        <v>3091608.3459952008</v>
      </c>
      <c r="K164" s="324">
        <f t="shared" si="15"/>
        <v>3892209.9621915994</v>
      </c>
      <c r="L164" s="342">
        <f t="shared" si="16"/>
        <v>3976484.1250173375</v>
      </c>
      <c r="M164" s="343">
        <f t="shared" si="17"/>
        <v>-2.1193134481675001E-2</v>
      </c>
      <c r="N164" s="332">
        <v>2</v>
      </c>
      <c r="O164" s="332">
        <v>2</v>
      </c>
    </row>
    <row r="165" spans="1:15" ht="15.75">
      <c r="A165" s="350">
        <v>504</v>
      </c>
      <c r="B165" s="352" t="s">
        <v>178</v>
      </c>
      <c r="C165" s="330">
        <v>1677</v>
      </c>
      <c r="D165" s="338">
        <v>-17234.302211809616</v>
      </c>
      <c r="E165" s="339">
        <f t="shared" si="12"/>
        <v>-10.276864765539425</v>
      </c>
      <c r="F165" s="340">
        <f t="shared" si="13"/>
        <v>474.63794452921064</v>
      </c>
      <c r="G165" s="340">
        <f t="shared" si="14"/>
        <v>484.91480929475011</v>
      </c>
      <c r="H165" s="340"/>
      <c r="I165" s="331">
        <v>-185806.69701805245</v>
      </c>
      <c r="J165" s="328">
        <v>981774.52999353874</v>
      </c>
      <c r="K165" s="324">
        <f t="shared" si="15"/>
        <v>795967.83297548629</v>
      </c>
      <c r="L165" s="342">
        <f t="shared" si="16"/>
        <v>813202.13518729596</v>
      </c>
      <c r="M165" s="343">
        <f t="shared" si="17"/>
        <v>-2.1193134481674997E-2</v>
      </c>
      <c r="N165" s="332">
        <v>1</v>
      </c>
      <c r="O165" s="333">
        <v>34</v>
      </c>
    </row>
    <row r="166" spans="1:15" ht="15.75">
      <c r="A166" s="350">
        <v>505</v>
      </c>
      <c r="B166" s="352" t="s">
        <v>179</v>
      </c>
      <c r="C166" s="330">
        <v>20934</v>
      </c>
      <c r="D166" s="338">
        <v>-329353.50967133581</v>
      </c>
      <c r="E166" s="339">
        <f t="shared" si="12"/>
        <v>-15.732946864972572</v>
      </c>
      <c r="F166" s="340">
        <f t="shared" si="13"/>
        <v>726.62759817740084</v>
      </c>
      <c r="G166" s="340">
        <f t="shared" si="14"/>
        <v>742.36054504237347</v>
      </c>
      <c r="H166" s="340"/>
      <c r="I166" s="331">
        <v>11528848.611262908</v>
      </c>
      <c r="J166" s="328">
        <v>3682373.5289828004</v>
      </c>
      <c r="K166" s="324">
        <f t="shared" si="15"/>
        <v>15211222.14024571</v>
      </c>
      <c r="L166" s="342">
        <f t="shared" si="16"/>
        <v>15540575.649917046</v>
      </c>
      <c r="M166" s="343">
        <f t="shared" si="17"/>
        <v>-2.1193134481675001E-2</v>
      </c>
      <c r="N166" s="332">
        <v>1</v>
      </c>
      <c r="O166" s="333">
        <v>35</v>
      </c>
    </row>
    <row r="167" spans="1:15" ht="15.75">
      <c r="A167" s="350">
        <v>507</v>
      </c>
      <c r="B167" s="352" t="s">
        <v>399</v>
      </c>
      <c r="C167" s="330">
        <v>7057</v>
      </c>
      <c r="D167" s="338">
        <v>-20689.752539650013</v>
      </c>
      <c r="E167" s="339">
        <f t="shared" si="12"/>
        <v>-2.9318056595791431</v>
      </c>
      <c r="F167" s="340">
        <f t="shared" si="13"/>
        <v>135.4057140741902</v>
      </c>
      <c r="G167" s="340">
        <f t="shared" si="14"/>
        <v>138.33751973376937</v>
      </c>
      <c r="H167" s="340"/>
      <c r="I167" s="331">
        <v>-949619.85016771243</v>
      </c>
      <c r="J167" s="328">
        <v>1905177.9743892727</v>
      </c>
      <c r="K167" s="324">
        <f t="shared" si="15"/>
        <v>955558.12422156031</v>
      </c>
      <c r="L167" s="342">
        <f t="shared" si="16"/>
        <v>976247.87676121038</v>
      </c>
      <c r="M167" s="343">
        <f t="shared" si="17"/>
        <v>-2.1193134481675001E-2</v>
      </c>
      <c r="N167" s="332">
        <v>10</v>
      </c>
      <c r="O167" s="332">
        <v>10</v>
      </c>
    </row>
    <row r="168" spans="1:15" ht="15.75">
      <c r="A168" s="350">
        <v>508</v>
      </c>
      <c r="B168" s="352" t="s">
        <v>181</v>
      </c>
      <c r="C168" s="330">
        <v>9270</v>
      </c>
      <c r="D168" s="338">
        <v>0</v>
      </c>
      <c r="E168" s="339">
        <f t="shared" si="12"/>
        <v>0</v>
      </c>
      <c r="F168" s="340">
        <f t="shared" si="13"/>
        <v>-102.67628428055134</v>
      </c>
      <c r="G168" s="340">
        <f t="shared" si="14"/>
        <v>-102.67628428055134</v>
      </c>
      <c r="H168" s="340"/>
      <c r="I168" s="331">
        <v>-945328.65045822505</v>
      </c>
      <c r="J168" s="328">
        <v>-6480.5048224858701</v>
      </c>
      <c r="K168" s="324">
        <f t="shared" si="15"/>
        <v>-951809.1552807109</v>
      </c>
      <c r="L168" s="342">
        <f t="shared" si="16"/>
        <v>-951809.1552807109</v>
      </c>
      <c r="M168" s="343">
        <f t="shared" si="17"/>
        <v>0</v>
      </c>
      <c r="N168" s="332">
        <v>6</v>
      </c>
      <c r="O168" s="332">
        <v>6</v>
      </c>
    </row>
    <row r="169" spans="1:15" ht="15.75">
      <c r="A169" s="350">
        <v>529</v>
      </c>
      <c r="B169" s="352" t="s">
        <v>182</v>
      </c>
      <c r="C169" s="330">
        <v>20129</v>
      </c>
      <c r="D169" s="338">
        <v>-214528.50524447451</v>
      </c>
      <c r="E169" s="339">
        <f t="shared" si="12"/>
        <v>-10.657683205547942</v>
      </c>
      <c r="F169" s="340">
        <f t="shared" si="13"/>
        <v>492.22607921115758</v>
      </c>
      <c r="G169" s="340">
        <f t="shared" si="14"/>
        <v>502.88376241670551</v>
      </c>
      <c r="H169" s="340"/>
      <c r="I169" s="331">
        <v>10524128.476509273</v>
      </c>
      <c r="J169" s="328">
        <v>-616109.72806788317</v>
      </c>
      <c r="K169" s="324">
        <f t="shared" si="15"/>
        <v>9908018.7484413907</v>
      </c>
      <c r="L169" s="342">
        <f t="shared" si="16"/>
        <v>10122547.253685866</v>
      </c>
      <c r="M169" s="343">
        <f t="shared" si="17"/>
        <v>-2.1193134481675001E-2</v>
      </c>
      <c r="N169" s="332">
        <v>2</v>
      </c>
      <c r="O169" s="332">
        <v>2</v>
      </c>
    </row>
    <row r="170" spans="1:15" ht="15.75">
      <c r="A170" s="350">
        <v>531</v>
      </c>
      <c r="B170" s="352" t="s">
        <v>183</v>
      </c>
      <c r="C170" s="330">
        <v>4939</v>
      </c>
      <c r="D170" s="338">
        <v>-30396.528791541623</v>
      </c>
      <c r="E170" s="339">
        <f t="shared" si="12"/>
        <v>-6.1543893078642684</v>
      </c>
      <c r="F170" s="340">
        <f t="shared" si="13"/>
        <v>284.24103630441425</v>
      </c>
      <c r="G170" s="340">
        <f t="shared" si="14"/>
        <v>290.39542561227859</v>
      </c>
      <c r="H170" s="340"/>
      <c r="I170" s="331">
        <v>-889963.1274253584</v>
      </c>
      <c r="J170" s="328">
        <v>2293829.6057328605</v>
      </c>
      <c r="K170" s="324">
        <f t="shared" si="15"/>
        <v>1403866.4783075021</v>
      </c>
      <c r="L170" s="342">
        <f t="shared" si="16"/>
        <v>1434263.0070990438</v>
      </c>
      <c r="M170" s="343">
        <f t="shared" si="17"/>
        <v>-2.1193134481675001E-2</v>
      </c>
      <c r="N170" s="332">
        <v>4</v>
      </c>
      <c r="O170" s="332">
        <v>4</v>
      </c>
    </row>
    <row r="171" spans="1:15" ht="15.75">
      <c r="A171" s="350">
        <v>535</v>
      </c>
      <c r="B171" s="352" t="s">
        <v>184</v>
      </c>
      <c r="C171" s="330">
        <v>10378</v>
      </c>
      <c r="D171" s="338">
        <v>-342718.88094967999</v>
      </c>
      <c r="E171" s="339">
        <f t="shared" si="12"/>
        <v>-33.02359616011563</v>
      </c>
      <c r="F171" s="340">
        <f t="shared" si="13"/>
        <v>1525.1978263798128</v>
      </c>
      <c r="G171" s="340">
        <f t="shared" si="14"/>
        <v>1558.2214225399284</v>
      </c>
      <c r="H171" s="340"/>
      <c r="I171" s="331">
        <v>9336927.2890219223</v>
      </c>
      <c r="J171" s="328">
        <v>6491575.7531477762</v>
      </c>
      <c r="K171" s="324">
        <f t="shared" si="15"/>
        <v>15828503.042169698</v>
      </c>
      <c r="L171" s="342">
        <f t="shared" si="16"/>
        <v>16171221.923119377</v>
      </c>
      <c r="M171" s="343">
        <f t="shared" si="17"/>
        <v>-2.1193134481675001E-2</v>
      </c>
      <c r="N171" s="332">
        <v>17</v>
      </c>
      <c r="O171" s="332">
        <v>17</v>
      </c>
    </row>
    <row r="172" spans="1:15" ht="15.75">
      <c r="A172" s="350">
        <v>536</v>
      </c>
      <c r="B172" s="352" t="s">
        <v>185</v>
      </c>
      <c r="C172" s="330">
        <v>36176</v>
      </c>
      <c r="D172" s="338">
        <v>-466238.61103153706</v>
      </c>
      <c r="E172" s="339">
        <f t="shared" si="12"/>
        <v>-12.8880642147152</v>
      </c>
      <c r="F172" s="340">
        <f t="shared" si="13"/>
        <v>595.23643128447975</v>
      </c>
      <c r="G172" s="340">
        <f t="shared" si="14"/>
        <v>608.12449549919495</v>
      </c>
      <c r="H172" s="340"/>
      <c r="I172" s="331">
        <v>15303310.119452739</v>
      </c>
      <c r="J172" s="328">
        <v>6229963.0186945982</v>
      </c>
      <c r="K172" s="324">
        <f t="shared" si="15"/>
        <v>21533273.138147339</v>
      </c>
      <c r="L172" s="342">
        <f t="shared" si="16"/>
        <v>21999511.749178875</v>
      </c>
      <c r="M172" s="343">
        <f t="shared" si="17"/>
        <v>-2.1193134481674997E-2</v>
      </c>
      <c r="N172" s="332">
        <v>6</v>
      </c>
      <c r="O172" s="332">
        <v>6</v>
      </c>
    </row>
    <row r="173" spans="1:15" ht="15.75">
      <c r="A173" s="350">
        <v>538</v>
      </c>
      <c r="B173" s="352" t="s">
        <v>186</v>
      </c>
      <c r="C173" s="330">
        <v>4659</v>
      </c>
      <c r="D173" s="338">
        <v>-96472.20649535337</v>
      </c>
      <c r="E173" s="339">
        <f t="shared" si="12"/>
        <v>-20.706633718684991</v>
      </c>
      <c r="F173" s="340">
        <f t="shared" si="13"/>
        <v>956.33778302813118</v>
      </c>
      <c r="G173" s="340">
        <f t="shared" si="14"/>
        <v>977.04441674681607</v>
      </c>
      <c r="H173" s="340"/>
      <c r="I173" s="331">
        <v>2616908.2714234595</v>
      </c>
      <c r="J173" s="328">
        <v>1838669.4597046035</v>
      </c>
      <c r="K173" s="324">
        <f t="shared" si="15"/>
        <v>4455577.7311280631</v>
      </c>
      <c r="L173" s="342">
        <f t="shared" si="16"/>
        <v>4552049.9376234161</v>
      </c>
      <c r="M173" s="343">
        <f t="shared" si="17"/>
        <v>-2.1193134481675004E-2</v>
      </c>
      <c r="N173" s="332">
        <v>2</v>
      </c>
      <c r="O173" s="332">
        <v>2</v>
      </c>
    </row>
    <row r="174" spans="1:15" ht="15.75">
      <c r="A174" s="350">
        <v>541</v>
      </c>
      <c r="B174" s="352" t="s">
        <v>187</v>
      </c>
      <c r="C174" s="330">
        <v>8980</v>
      </c>
      <c r="D174" s="338">
        <v>-230352.68032502104</v>
      </c>
      <c r="E174" s="339">
        <f t="shared" si="12"/>
        <v>-25.65174613864377</v>
      </c>
      <c r="F174" s="340">
        <f t="shared" si="13"/>
        <v>1184.7282550274879</v>
      </c>
      <c r="G174" s="340">
        <f t="shared" si="14"/>
        <v>1210.3800011661315</v>
      </c>
      <c r="H174" s="340"/>
      <c r="I174" s="331">
        <v>6095195.1308156047</v>
      </c>
      <c r="J174" s="328">
        <v>4543664.5993312346</v>
      </c>
      <c r="K174" s="324">
        <f t="shared" si="15"/>
        <v>10638859.73014684</v>
      </c>
      <c r="L174" s="342">
        <f t="shared" si="16"/>
        <v>10869212.41047186</v>
      </c>
      <c r="M174" s="343">
        <f t="shared" si="17"/>
        <v>-2.1193134481675001E-2</v>
      </c>
      <c r="N174" s="332">
        <v>12</v>
      </c>
      <c r="O174" s="332">
        <v>12</v>
      </c>
    </row>
    <row r="175" spans="1:15" ht="15.75">
      <c r="A175" s="350">
        <v>543</v>
      </c>
      <c r="B175" s="352" t="s">
        <v>188</v>
      </c>
      <c r="C175" s="330">
        <v>45048</v>
      </c>
      <c r="D175" s="338">
        <v>-832096.73270438437</v>
      </c>
      <c r="E175" s="339">
        <f t="shared" si="12"/>
        <v>-18.471335746412368</v>
      </c>
      <c r="F175" s="340">
        <f t="shared" si="13"/>
        <v>853.10034056149368</v>
      </c>
      <c r="G175" s="340">
        <f t="shared" si="14"/>
        <v>871.57167630790616</v>
      </c>
      <c r="H175" s="340"/>
      <c r="I175" s="331">
        <v>38570448.679642938</v>
      </c>
      <c r="J175" s="328">
        <v>-139984.53802877147</v>
      </c>
      <c r="K175" s="324">
        <f t="shared" si="15"/>
        <v>38430464.141614169</v>
      </c>
      <c r="L175" s="342">
        <f t="shared" si="16"/>
        <v>39262560.874318555</v>
      </c>
      <c r="M175" s="343">
        <f t="shared" si="17"/>
        <v>-2.1193134481675001E-2</v>
      </c>
      <c r="N175" s="332">
        <v>1</v>
      </c>
      <c r="O175" s="333">
        <v>35</v>
      </c>
    </row>
    <row r="176" spans="1:15" ht="15.75">
      <c r="A176" s="350">
        <v>545</v>
      </c>
      <c r="B176" s="352" t="s">
        <v>189</v>
      </c>
      <c r="C176" s="330">
        <v>9554</v>
      </c>
      <c r="D176" s="338">
        <v>-343612.54038494953</v>
      </c>
      <c r="E176" s="339">
        <f t="shared" si="12"/>
        <v>-35.965306718123252</v>
      </c>
      <c r="F176" s="340">
        <f t="shared" si="13"/>
        <v>1661.0609990990392</v>
      </c>
      <c r="G176" s="340">
        <f t="shared" si="14"/>
        <v>1697.0263058171627</v>
      </c>
      <c r="H176" s="340"/>
      <c r="I176" s="331">
        <v>12688581.607260127</v>
      </c>
      <c r="J176" s="328">
        <v>3181195.1781320935</v>
      </c>
      <c r="K176" s="324">
        <f t="shared" si="15"/>
        <v>15869776.785392221</v>
      </c>
      <c r="L176" s="342">
        <f t="shared" si="16"/>
        <v>16213389.325777171</v>
      </c>
      <c r="M176" s="343">
        <f t="shared" si="17"/>
        <v>-2.1193134481675001E-2</v>
      </c>
      <c r="N176" s="332">
        <v>15</v>
      </c>
      <c r="O176" s="332">
        <v>15</v>
      </c>
    </row>
    <row r="177" spans="1:15" ht="15.75">
      <c r="A177" s="350">
        <v>560</v>
      </c>
      <c r="B177" s="352" t="s">
        <v>190</v>
      </c>
      <c r="C177" s="330">
        <v>15651</v>
      </c>
      <c r="D177" s="338">
        <v>-281155.97405460279</v>
      </c>
      <c r="E177" s="339">
        <f t="shared" si="12"/>
        <v>-17.964090093578864</v>
      </c>
      <c r="F177" s="340">
        <f t="shared" si="13"/>
        <v>829.6731534256287</v>
      </c>
      <c r="G177" s="340">
        <f t="shared" si="14"/>
        <v>847.63724351920757</v>
      </c>
      <c r="H177" s="340"/>
      <c r="I177" s="331">
        <v>5978362.0961680543</v>
      </c>
      <c r="J177" s="328">
        <v>7006852.4280964592</v>
      </c>
      <c r="K177" s="324">
        <f t="shared" si="15"/>
        <v>12985214.524264514</v>
      </c>
      <c r="L177" s="342">
        <f t="shared" si="16"/>
        <v>13266370.498319117</v>
      </c>
      <c r="M177" s="343">
        <f t="shared" si="17"/>
        <v>-2.1193134481674997E-2</v>
      </c>
      <c r="N177" s="332">
        <v>7</v>
      </c>
      <c r="O177" s="332">
        <v>7</v>
      </c>
    </row>
    <row r="178" spans="1:15" ht="15.75">
      <c r="A178" s="350">
        <v>561</v>
      </c>
      <c r="B178" s="352" t="s">
        <v>191</v>
      </c>
      <c r="C178" s="330">
        <v>1304</v>
      </c>
      <c r="D178" s="338">
        <v>-41023.168955066794</v>
      </c>
      <c r="E178" s="339">
        <f t="shared" si="12"/>
        <v>-31.459485394989873</v>
      </c>
      <c r="F178" s="340">
        <f t="shared" si="13"/>
        <v>1452.9592268154122</v>
      </c>
      <c r="G178" s="340">
        <f t="shared" si="14"/>
        <v>1484.418712210402</v>
      </c>
      <c r="H178" s="340"/>
      <c r="I178" s="331">
        <v>1359388.083908062</v>
      </c>
      <c r="J178" s="328">
        <v>535270.74785923562</v>
      </c>
      <c r="K178" s="324">
        <f t="shared" si="15"/>
        <v>1894658.8317672976</v>
      </c>
      <c r="L178" s="342">
        <f t="shared" si="16"/>
        <v>1935682.0007223643</v>
      </c>
      <c r="M178" s="343">
        <f t="shared" si="17"/>
        <v>-2.1193134481675001E-2</v>
      </c>
      <c r="N178" s="332">
        <v>2</v>
      </c>
      <c r="O178" s="332">
        <v>2</v>
      </c>
    </row>
    <row r="179" spans="1:15" ht="15.75">
      <c r="A179" s="350">
        <v>562</v>
      </c>
      <c r="B179" s="352" t="s">
        <v>192</v>
      </c>
      <c r="C179" s="330">
        <v>8869</v>
      </c>
      <c r="D179" s="338">
        <v>-113452.98043818671</v>
      </c>
      <c r="E179" s="339">
        <f t="shared" si="12"/>
        <v>-12.79208258407788</v>
      </c>
      <c r="F179" s="340">
        <f t="shared" si="13"/>
        <v>590.80351084448114</v>
      </c>
      <c r="G179" s="340">
        <f t="shared" si="14"/>
        <v>603.59559342855903</v>
      </c>
      <c r="H179" s="340"/>
      <c r="I179" s="331">
        <v>1749829.8658401635</v>
      </c>
      <c r="J179" s="328">
        <v>3490006.4718395402</v>
      </c>
      <c r="K179" s="324">
        <f t="shared" si="15"/>
        <v>5239836.3376797037</v>
      </c>
      <c r="L179" s="342">
        <f t="shared" si="16"/>
        <v>5353289.3181178905</v>
      </c>
      <c r="M179" s="343">
        <f t="shared" si="17"/>
        <v>-2.1193134481675001E-2</v>
      </c>
      <c r="N179" s="332">
        <v>6</v>
      </c>
      <c r="O179" s="332">
        <v>6</v>
      </c>
    </row>
    <row r="180" spans="1:15" ht="15.75">
      <c r="A180" s="350">
        <v>563</v>
      </c>
      <c r="B180" s="352" t="s">
        <v>193</v>
      </c>
      <c r="C180" s="330">
        <v>6912</v>
      </c>
      <c r="D180" s="338">
        <v>-104045.86809794538</v>
      </c>
      <c r="E180" s="339">
        <f t="shared" si="12"/>
        <v>-15.052932305837006</v>
      </c>
      <c r="F180" s="340">
        <f t="shared" si="13"/>
        <v>695.22106321156855</v>
      </c>
      <c r="G180" s="340">
        <f t="shared" si="14"/>
        <v>710.27399551740552</v>
      </c>
      <c r="H180" s="340"/>
      <c r="I180" s="331">
        <v>1469008.9884439795</v>
      </c>
      <c r="J180" s="328">
        <v>3336359.0004743831</v>
      </c>
      <c r="K180" s="324">
        <f t="shared" si="15"/>
        <v>4805367.9889183622</v>
      </c>
      <c r="L180" s="342">
        <f t="shared" si="16"/>
        <v>4909413.8570163073</v>
      </c>
      <c r="M180" s="343">
        <f t="shared" si="17"/>
        <v>-2.1193134481675004E-2</v>
      </c>
      <c r="N180" s="332">
        <v>17</v>
      </c>
      <c r="O180" s="332">
        <v>17</v>
      </c>
    </row>
    <row r="181" spans="1:15" ht="15.75">
      <c r="A181" s="350">
        <v>564</v>
      </c>
      <c r="B181" s="352" t="s">
        <v>194</v>
      </c>
      <c r="C181" s="330">
        <v>216152</v>
      </c>
      <c r="D181" s="338">
        <v>-2649013.9171589473</v>
      </c>
      <c r="E181" s="339">
        <f t="shared" si="12"/>
        <v>-12.255329199632422</v>
      </c>
      <c r="F181" s="340">
        <f t="shared" si="13"/>
        <v>566.01350640980502</v>
      </c>
      <c r="G181" s="340">
        <f t="shared" si="14"/>
        <v>578.26883560943736</v>
      </c>
      <c r="H181" s="340"/>
      <c r="I181" s="331">
        <v>82480027.825645745</v>
      </c>
      <c r="J181" s="328">
        <v>39864923.611846417</v>
      </c>
      <c r="K181" s="324">
        <f t="shared" si="15"/>
        <v>122344951.43749216</v>
      </c>
      <c r="L181" s="342">
        <f t="shared" si="16"/>
        <v>124993965.35465111</v>
      </c>
      <c r="M181" s="343">
        <f t="shared" si="17"/>
        <v>-2.1193134481675004E-2</v>
      </c>
      <c r="N181" s="332">
        <v>17</v>
      </c>
      <c r="O181" s="332">
        <v>17</v>
      </c>
    </row>
    <row r="182" spans="1:15" ht="15.75">
      <c r="A182" s="350">
        <v>576</v>
      </c>
      <c r="B182" s="352" t="s">
        <v>195</v>
      </c>
      <c r="C182" s="330">
        <v>2676</v>
      </c>
      <c r="D182" s="338">
        <v>-34089.658876698893</v>
      </c>
      <c r="E182" s="339">
        <f t="shared" si="12"/>
        <v>-12.739035454670738</v>
      </c>
      <c r="F182" s="340">
        <f t="shared" si="13"/>
        <v>588.35352429319278</v>
      </c>
      <c r="G182" s="340">
        <f t="shared" si="14"/>
        <v>601.09255974786356</v>
      </c>
      <c r="H182" s="340"/>
      <c r="I182" s="331">
        <v>620840.83173385274</v>
      </c>
      <c r="J182" s="328">
        <v>953593.1992747311</v>
      </c>
      <c r="K182" s="324">
        <f t="shared" si="15"/>
        <v>1574434.031008584</v>
      </c>
      <c r="L182" s="342">
        <f t="shared" si="16"/>
        <v>1608523.6898852829</v>
      </c>
      <c r="M182" s="343">
        <f t="shared" si="17"/>
        <v>-2.1193134481675001E-2</v>
      </c>
      <c r="N182" s="332">
        <v>7</v>
      </c>
      <c r="O182" s="332">
        <v>7</v>
      </c>
    </row>
    <row r="183" spans="1:15" ht="15.75">
      <c r="A183" s="350">
        <v>577</v>
      </c>
      <c r="B183" s="352" t="s">
        <v>196</v>
      </c>
      <c r="C183" s="330">
        <v>11221</v>
      </c>
      <c r="D183" s="338">
        <v>-213156.6145611211</v>
      </c>
      <c r="E183" s="339">
        <f t="shared" si="12"/>
        <v>-18.996222668311301</v>
      </c>
      <c r="F183" s="340">
        <f t="shared" si="13"/>
        <v>877.34229133190422</v>
      </c>
      <c r="G183" s="340">
        <f t="shared" si="14"/>
        <v>896.33851400021558</v>
      </c>
      <c r="H183" s="340"/>
      <c r="I183" s="331">
        <v>6964942.7910826094</v>
      </c>
      <c r="J183" s="328">
        <v>2879715.0599526884</v>
      </c>
      <c r="K183" s="324">
        <f t="shared" si="15"/>
        <v>9844657.8510352969</v>
      </c>
      <c r="L183" s="342">
        <f t="shared" si="16"/>
        <v>10057814.465596419</v>
      </c>
      <c r="M183" s="343">
        <f t="shared" si="17"/>
        <v>-2.1193134481675001E-2</v>
      </c>
      <c r="N183" s="332">
        <v>2</v>
      </c>
      <c r="O183" s="332">
        <v>2</v>
      </c>
    </row>
    <row r="184" spans="1:15" ht="15.75">
      <c r="A184" s="350">
        <v>578</v>
      </c>
      <c r="B184" s="352" t="s">
        <v>197</v>
      </c>
      <c r="C184" s="330">
        <v>2990</v>
      </c>
      <c r="D184" s="338">
        <v>-46866.927235286705</v>
      </c>
      <c r="E184" s="339">
        <f t="shared" si="12"/>
        <v>-15.674557603774817</v>
      </c>
      <c r="F184" s="340">
        <f t="shared" si="13"/>
        <v>723.93088477795914</v>
      </c>
      <c r="G184" s="340">
        <f t="shared" si="14"/>
        <v>739.60544238173395</v>
      </c>
      <c r="H184" s="340"/>
      <c r="I184" s="331">
        <v>213257.38490242185</v>
      </c>
      <c r="J184" s="328">
        <v>1951295.9605836759</v>
      </c>
      <c r="K184" s="324">
        <f t="shared" si="15"/>
        <v>2164553.345486098</v>
      </c>
      <c r="L184" s="342">
        <f t="shared" si="16"/>
        <v>2211420.2727213847</v>
      </c>
      <c r="M184" s="343">
        <f t="shared" si="17"/>
        <v>-2.1193134481674997E-2</v>
      </c>
      <c r="N184" s="332">
        <v>18</v>
      </c>
      <c r="O184" s="332">
        <v>18</v>
      </c>
    </row>
    <row r="185" spans="1:15" ht="15.75">
      <c r="A185" s="350">
        <v>580</v>
      </c>
      <c r="B185" s="352" t="s">
        <v>198</v>
      </c>
      <c r="C185" s="330">
        <v>4300</v>
      </c>
      <c r="D185" s="338">
        <v>-40577.723849151072</v>
      </c>
      <c r="E185" s="339">
        <f t="shared" si="12"/>
        <v>-9.436679964918854</v>
      </c>
      <c r="F185" s="340">
        <f t="shared" si="13"/>
        <v>435.83393222689438</v>
      </c>
      <c r="G185" s="340">
        <f t="shared" si="14"/>
        <v>445.27061219181326</v>
      </c>
      <c r="H185" s="340"/>
      <c r="I185" s="331">
        <v>-425130.23331629462</v>
      </c>
      <c r="J185" s="328">
        <v>2299216.1418919405</v>
      </c>
      <c r="K185" s="324">
        <f t="shared" si="15"/>
        <v>1874085.9085756459</v>
      </c>
      <c r="L185" s="342">
        <f t="shared" si="16"/>
        <v>1914663.6324247969</v>
      </c>
      <c r="M185" s="343">
        <f t="shared" si="17"/>
        <v>-2.1193134481675001E-2</v>
      </c>
      <c r="N185" s="332">
        <v>9</v>
      </c>
      <c r="O185" s="332">
        <v>9</v>
      </c>
    </row>
    <row r="186" spans="1:15" ht="15.75">
      <c r="A186" s="350">
        <v>581</v>
      </c>
      <c r="B186" s="352" t="s">
        <v>199</v>
      </c>
      <c r="C186" s="330">
        <v>6069</v>
      </c>
      <c r="D186" s="338">
        <v>-75131.035825222178</v>
      </c>
      <c r="E186" s="339">
        <f t="shared" si="12"/>
        <v>-12.37947533781878</v>
      </c>
      <c r="F186" s="340">
        <f t="shared" si="13"/>
        <v>571.74720722171014</v>
      </c>
      <c r="G186" s="340">
        <f t="shared" si="14"/>
        <v>584.12668255952894</v>
      </c>
      <c r="H186" s="340"/>
      <c r="I186" s="331">
        <v>1060008.2529808683</v>
      </c>
      <c r="J186" s="328">
        <v>2409925.5476476904</v>
      </c>
      <c r="K186" s="324">
        <f t="shared" si="15"/>
        <v>3469933.8006285587</v>
      </c>
      <c r="L186" s="342">
        <f t="shared" si="16"/>
        <v>3545064.836453781</v>
      </c>
      <c r="M186" s="343">
        <f t="shared" si="17"/>
        <v>-2.1193134481675001E-2</v>
      </c>
      <c r="N186" s="332">
        <v>6</v>
      </c>
      <c r="O186" s="332">
        <v>6</v>
      </c>
    </row>
    <row r="187" spans="1:15" ht="15.75">
      <c r="A187" s="350">
        <v>583</v>
      </c>
      <c r="B187" s="352" t="s">
        <v>200</v>
      </c>
      <c r="C187" s="330">
        <v>910</v>
      </c>
      <c r="D187" s="338">
        <v>-12873.000942848983</v>
      </c>
      <c r="E187" s="339">
        <f t="shared" si="12"/>
        <v>-14.146154882251629</v>
      </c>
      <c r="F187" s="340">
        <f t="shared" si="13"/>
        <v>653.3414644920008</v>
      </c>
      <c r="G187" s="340">
        <f t="shared" si="14"/>
        <v>667.4876193742524</v>
      </c>
      <c r="H187" s="340"/>
      <c r="I187" s="331">
        <v>576173.64901891304</v>
      </c>
      <c r="J187" s="328">
        <v>18367.083668807652</v>
      </c>
      <c r="K187" s="324">
        <f t="shared" si="15"/>
        <v>594540.73268772068</v>
      </c>
      <c r="L187" s="342">
        <f t="shared" si="16"/>
        <v>607413.73363056965</v>
      </c>
      <c r="M187" s="343">
        <f t="shared" si="17"/>
        <v>-2.1193134481675008E-2</v>
      </c>
      <c r="N187" s="332">
        <v>19</v>
      </c>
      <c r="O187" s="332">
        <v>19</v>
      </c>
    </row>
    <row r="188" spans="1:15" ht="15.75">
      <c r="A188" s="350">
        <v>584</v>
      </c>
      <c r="B188" s="352" t="s">
        <v>201</v>
      </c>
      <c r="C188" s="330">
        <v>2594</v>
      </c>
      <c r="D188" s="338">
        <v>-105817.14979883457</v>
      </c>
      <c r="E188" s="339">
        <f t="shared" si="12"/>
        <v>-40.793041556990964</v>
      </c>
      <c r="F188" s="340">
        <f t="shared" si="13"/>
        <v>1884.0303767185526</v>
      </c>
      <c r="G188" s="340">
        <f t="shared" si="14"/>
        <v>1924.8234182755436</v>
      </c>
      <c r="H188" s="340"/>
      <c r="I188" s="331">
        <v>3093588.1932387478</v>
      </c>
      <c r="J188" s="328">
        <v>1793586.6039691779</v>
      </c>
      <c r="K188" s="324">
        <f t="shared" si="15"/>
        <v>4887174.7972079255</v>
      </c>
      <c r="L188" s="342">
        <f t="shared" si="16"/>
        <v>4992991.9470067602</v>
      </c>
      <c r="M188" s="343">
        <f t="shared" si="17"/>
        <v>-2.1193134481675001E-2</v>
      </c>
      <c r="N188" s="332">
        <v>16</v>
      </c>
      <c r="O188" s="332">
        <v>16</v>
      </c>
    </row>
    <row r="189" spans="1:15" ht="15.75">
      <c r="A189" s="350">
        <v>592</v>
      </c>
      <c r="B189" s="352" t="s">
        <v>203</v>
      </c>
      <c r="C189" s="330">
        <v>3552</v>
      </c>
      <c r="D189" s="338">
        <v>-74846.771327581286</v>
      </c>
      <c r="E189" s="339">
        <f t="shared" si="12"/>
        <v>-21.071726162044282</v>
      </c>
      <c r="F189" s="340">
        <f t="shared" si="13"/>
        <v>973.19961110825443</v>
      </c>
      <c r="G189" s="340">
        <f t="shared" si="14"/>
        <v>994.27133727029866</v>
      </c>
      <c r="H189" s="340"/>
      <c r="I189" s="331">
        <v>1424102.6677506701</v>
      </c>
      <c r="J189" s="328">
        <v>2032702.3509058496</v>
      </c>
      <c r="K189" s="324">
        <f t="shared" si="15"/>
        <v>3456805.0186565197</v>
      </c>
      <c r="L189" s="342">
        <f t="shared" si="16"/>
        <v>3531651.789984101</v>
      </c>
      <c r="M189" s="343">
        <f t="shared" si="17"/>
        <v>-2.1193134481675001E-2</v>
      </c>
      <c r="N189" s="332">
        <v>13</v>
      </c>
      <c r="O189" s="332">
        <v>13</v>
      </c>
    </row>
    <row r="190" spans="1:15" ht="15.75">
      <c r="A190" s="350">
        <v>593</v>
      </c>
      <c r="B190" s="352" t="s">
        <v>204</v>
      </c>
      <c r="C190" s="330">
        <v>17178</v>
      </c>
      <c r="D190" s="338">
        <v>-125055.14844373635</v>
      </c>
      <c r="E190" s="339">
        <f t="shared" si="12"/>
        <v>-7.2799597417473718</v>
      </c>
      <c r="F190" s="340">
        <f t="shared" si="13"/>
        <v>336.2256103305848</v>
      </c>
      <c r="G190" s="340">
        <f t="shared" si="14"/>
        <v>343.50557007233215</v>
      </c>
      <c r="H190" s="340"/>
      <c r="I190" s="331">
        <v>-914888.5686683869</v>
      </c>
      <c r="J190" s="328">
        <v>6690572.1029271726</v>
      </c>
      <c r="K190" s="324">
        <f t="shared" si="15"/>
        <v>5775683.5342587857</v>
      </c>
      <c r="L190" s="342">
        <f t="shared" si="16"/>
        <v>5900738.6827025218</v>
      </c>
      <c r="M190" s="343">
        <f t="shared" si="17"/>
        <v>-2.1193134481675004E-2</v>
      </c>
      <c r="N190" s="332">
        <v>10</v>
      </c>
      <c r="O190" s="332">
        <v>10</v>
      </c>
    </row>
    <row r="191" spans="1:15" ht="15.75">
      <c r="A191" s="350">
        <v>595</v>
      </c>
      <c r="B191" s="352" t="s">
        <v>205</v>
      </c>
      <c r="C191" s="330">
        <v>3980</v>
      </c>
      <c r="D191" s="338">
        <v>-105904.2363738189</v>
      </c>
      <c r="E191" s="339">
        <f t="shared" si="12"/>
        <v>-26.609104616537412</v>
      </c>
      <c r="F191" s="340">
        <f t="shared" si="13"/>
        <v>1228.9439443930569</v>
      </c>
      <c r="G191" s="340">
        <f t="shared" si="14"/>
        <v>1255.5530490095941</v>
      </c>
      <c r="H191" s="340"/>
      <c r="I191" s="331">
        <v>2285480.0347702526</v>
      </c>
      <c r="J191" s="328">
        <v>2605716.863914114</v>
      </c>
      <c r="K191" s="324">
        <f t="shared" si="15"/>
        <v>4891196.8986843666</v>
      </c>
      <c r="L191" s="342">
        <f t="shared" si="16"/>
        <v>4997101.1350581851</v>
      </c>
      <c r="M191" s="343">
        <f t="shared" si="17"/>
        <v>-2.1193134481675001E-2</v>
      </c>
      <c r="N191" s="332">
        <v>11</v>
      </c>
      <c r="O191" s="332">
        <v>11</v>
      </c>
    </row>
    <row r="192" spans="1:15" ht="15.75">
      <c r="A192" s="350">
        <v>598</v>
      </c>
      <c r="B192" s="352" t="s">
        <v>206</v>
      </c>
      <c r="C192" s="330">
        <v>19576</v>
      </c>
      <c r="D192" s="338">
        <v>-107164.53417325679</v>
      </c>
      <c r="E192" s="339">
        <f t="shared" si="12"/>
        <v>-5.4742814759530445</v>
      </c>
      <c r="F192" s="340">
        <f t="shared" si="13"/>
        <v>252.83019352685855</v>
      </c>
      <c r="G192" s="340">
        <f t="shared" si="14"/>
        <v>258.30447500281161</v>
      </c>
      <c r="H192" s="340"/>
      <c r="I192" s="331">
        <v>4470627.6334829908</v>
      </c>
      <c r="J192" s="328">
        <v>478776.23499879224</v>
      </c>
      <c r="K192" s="324">
        <f t="shared" si="15"/>
        <v>4949403.8684817832</v>
      </c>
      <c r="L192" s="342">
        <f t="shared" si="16"/>
        <v>5056568.4026550399</v>
      </c>
      <c r="M192" s="343">
        <f t="shared" si="17"/>
        <v>-2.1193134481674997E-2</v>
      </c>
      <c r="N192" s="332">
        <v>15</v>
      </c>
      <c r="O192" s="332">
        <v>15</v>
      </c>
    </row>
    <row r="193" spans="1:15" ht="15.75">
      <c r="A193" s="350">
        <v>599</v>
      </c>
      <c r="B193" s="352" t="s">
        <v>207</v>
      </c>
      <c r="C193" s="330">
        <v>11226</v>
      </c>
      <c r="D193" s="338">
        <v>-348823.19732154021</v>
      </c>
      <c r="E193" s="339">
        <f t="shared" si="12"/>
        <v>-31.072795058038501</v>
      </c>
      <c r="F193" s="340">
        <f t="shared" si="13"/>
        <v>1435.0998980330241</v>
      </c>
      <c r="G193" s="340">
        <f t="shared" si="14"/>
        <v>1466.1726930910627</v>
      </c>
      <c r="H193" s="340"/>
      <c r="I193" s="331">
        <v>10804054.249133132</v>
      </c>
      <c r="J193" s="328">
        <v>5306377.2061855989</v>
      </c>
      <c r="K193" s="324">
        <f t="shared" si="15"/>
        <v>16110431.45531873</v>
      </c>
      <c r="L193" s="342">
        <f t="shared" si="16"/>
        <v>16459254.65264027</v>
      </c>
      <c r="M193" s="343">
        <f t="shared" si="17"/>
        <v>-2.1193134481675001E-2</v>
      </c>
      <c r="N193" s="332">
        <v>15</v>
      </c>
      <c r="O193" s="332">
        <v>15</v>
      </c>
    </row>
    <row r="194" spans="1:15" ht="15.75">
      <c r="A194" s="350">
        <v>601</v>
      </c>
      <c r="B194" s="352" t="s">
        <v>208</v>
      </c>
      <c r="C194" s="330">
        <v>3692</v>
      </c>
      <c r="D194" s="338">
        <v>-93782.365757868392</v>
      </c>
      <c r="E194" s="339">
        <f t="shared" si="12"/>
        <v>-25.401507518382555</v>
      </c>
      <c r="F194" s="340">
        <f t="shared" si="13"/>
        <v>1173.1709613321498</v>
      </c>
      <c r="G194" s="340">
        <f t="shared" si="14"/>
        <v>1198.5724688505325</v>
      </c>
      <c r="H194" s="340"/>
      <c r="I194" s="331">
        <v>2752044.3247940838</v>
      </c>
      <c r="J194" s="328">
        <v>1579302.8644442128</v>
      </c>
      <c r="K194" s="324">
        <f t="shared" si="15"/>
        <v>4331347.1892382968</v>
      </c>
      <c r="L194" s="342">
        <f t="shared" si="16"/>
        <v>4425129.5549961654</v>
      </c>
      <c r="M194" s="343">
        <f t="shared" si="17"/>
        <v>-2.1193134481675001E-2</v>
      </c>
      <c r="N194" s="332">
        <v>13</v>
      </c>
      <c r="O194" s="332">
        <v>13</v>
      </c>
    </row>
    <row r="195" spans="1:15" ht="15.75">
      <c r="A195" s="350">
        <v>604</v>
      </c>
      <c r="B195" s="352" t="s">
        <v>209</v>
      </c>
      <c r="C195" s="330">
        <v>21042</v>
      </c>
      <c r="D195" s="338">
        <v>-387256.12372349197</v>
      </c>
      <c r="E195" s="339">
        <f t="shared" si="12"/>
        <v>-18.403959876603555</v>
      </c>
      <c r="F195" s="340">
        <f t="shared" si="13"/>
        <v>849.9885798167038</v>
      </c>
      <c r="G195" s="340">
        <f t="shared" si="14"/>
        <v>868.3925396933073</v>
      </c>
      <c r="H195" s="340"/>
      <c r="I195" s="331">
        <v>18451960.051207043</v>
      </c>
      <c r="J195" s="328">
        <v>-566500.35470396176</v>
      </c>
      <c r="K195" s="324">
        <f t="shared" si="15"/>
        <v>17885459.69650308</v>
      </c>
      <c r="L195" s="342">
        <f t="shared" si="16"/>
        <v>18272715.820226572</v>
      </c>
      <c r="M195" s="343">
        <f t="shared" si="17"/>
        <v>-2.1193134481674994E-2</v>
      </c>
      <c r="N195" s="332">
        <v>6</v>
      </c>
      <c r="O195" s="332">
        <v>6</v>
      </c>
    </row>
    <row r="196" spans="1:15" ht="15.75">
      <c r="A196" s="350">
        <v>607</v>
      </c>
      <c r="B196" s="352" t="s">
        <v>210</v>
      </c>
      <c r="C196" s="330">
        <v>3999</v>
      </c>
      <c r="D196" s="338">
        <v>-69554.410031674357</v>
      </c>
      <c r="E196" s="339">
        <f t="shared" si="12"/>
        <v>-17.392950745604992</v>
      </c>
      <c r="F196" s="340">
        <f t="shared" si="13"/>
        <v>803.29503010234828</v>
      </c>
      <c r="G196" s="340">
        <f t="shared" si="14"/>
        <v>820.68798084795321</v>
      </c>
      <c r="H196" s="340"/>
      <c r="I196" s="331">
        <v>500757.62476187071</v>
      </c>
      <c r="J196" s="328">
        <v>2711619.20061742</v>
      </c>
      <c r="K196" s="324">
        <f t="shared" si="15"/>
        <v>3212376.8253792906</v>
      </c>
      <c r="L196" s="342">
        <f t="shared" si="16"/>
        <v>3281931.235410965</v>
      </c>
      <c r="M196" s="343">
        <f t="shared" si="17"/>
        <v>-2.1193134481675001E-2</v>
      </c>
      <c r="N196" s="332">
        <v>12</v>
      </c>
      <c r="O196" s="332">
        <v>12</v>
      </c>
    </row>
    <row r="197" spans="1:15" ht="15.75">
      <c r="A197" s="350">
        <v>608</v>
      </c>
      <c r="B197" s="352" t="s">
        <v>211</v>
      </c>
      <c r="C197" s="330">
        <v>1931</v>
      </c>
      <c r="D197" s="338">
        <v>-27411.4419885077</v>
      </c>
      <c r="E197" s="339">
        <f t="shared" si="12"/>
        <v>-14.195464520200778</v>
      </c>
      <c r="F197" s="340">
        <f t="shared" si="13"/>
        <v>655.61883465650294</v>
      </c>
      <c r="G197" s="340">
        <f t="shared" si="14"/>
        <v>669.8142991767038</v>
      </c>
      <c r="H197" s="340"/>
      <c r="I197" s="331">
        <v>121688.07331914594</v>
      </c>
      <c r="J197" s="328">
        <v>1144311.8964025613</v>
      </c>
      <c r="K197" s="324">
        <f t="shared" si="15"/>
        <v>1265999.9697217073</v>
      </c>
      <c r="L197" s="342">
        <f t="shared" si="16"/>
        <v>1293411.411710215</v>
      </c>
      <c r="M197" s="343">
        <f t="shared" si="17"/>
        <v>-2.1193134481675001E-2</v>
      </c>
      <c r="N197" s="332">
        <v>4</v>
      </c>
      <c r="O197" s="332">
        <v>4</v>
      </c>
    </row>
    <row r="198" spans="1:15" ht="15.75">
      <c r="A198" s="350">
        <v>609</v>
      </c>
      <c r="B198" s="352" t="s">
        <v>212</v>
      </c>
      <c r="C198" s="330">
        <v>83305</v>
      </c>
      <c r="D198" s="338">
        <v>-484893.92646161601</v>
      </c>
      <c r="E198" s="339">
        <f t="shared" si="12"/>
        <v>-5.820706157632987</v>
      </c>
      <c r="F198" s="340">
        <f t="shared" si="13"/>
        <v>268.82984931663907</v>
      </c>
      <c r="G198" s="340">
        <f t="shared" si="14"/>
        <v>274.65055547427204</v>
      </c>
      <c r="H198" s="340"/>
      <c r="I198" s="331">
        <v>-672076.29450195655</v>
      </c>
      <c r="J198" s="328">
        <v>23066946.891824573</v>
      </c>
      <c r="K198" s="324">
        <f t="shared" si="15"/>
        <v>22394870.597322617</v>
      </c>
      <c r="L198" s="342">
        <f t="shared" si="16"/>
        <v>22879764.523784231</v>
      </c>
      <c r="M198" s="343">
        <f t="shared" si="17"/>
        <v>-2.1193134481675001E-2</v>
      </c>
      <c r="N198" s="332">
        <v>4</v>
      </c>
      <c r="O198" s="332">
        <v>4</v>
      </c>
    </row>
    <row r="199" spans="1:15" ht="15.75">
      <c r="A199" s="350">
        <v>611</v>
      </c>
      <c r="B199" s="352" t="s">
        <v>213</v>
      </c>
      <c r="C199" s="330">
        <v>4961</v>
      </c>
      <c r="D199" s="338">
        <v>-94118.618177926415</v>
      </c>
      <c r="E199" s="339">
        <f t="shared" si="12"/>
        <v>-18.971702918348402</v>
      </c>
      <c r="F199" s="340">
        <f t="shared" si="13"/>
        <v>876.20984442438203</v>
      </c>
      <c r="G199" s="340">
        <f t="shared" si="14"/>
        <v>895.18154734273037</v>
      </c>
      <c r="H199" s="340"/>
      <c r="I199" s="331">
        <v>3061935.0671151024</v>
      </c>
      <c r="J199" s="328">
        <v>1284941.9710742561</v>
      </c>
      <c r="K199" s="324">
        <f t="shared" si="15"/>
        <v>4346877.038189359</v>
      </c>
      <c r="L199" s="342">
        <f t="shared" si="16"/>
        <v>4440995.6563672852</v>
      </c>
      <c r="M199" s="343">
        <f t="shared" si="17"/>
        <v>-2.1193134481675001E-2</v>
      </c>
      <c r="N199" s="332">
        <v>1</v>
      </c>
      <c r="O199" s="333">
        <v>35</v>
      </c>
    </row>
    <row r="200" spans="1:15" ht="15.75">
      <c r="A200" s="350">
        <v>614</v>
      </c>
      <c r="B200" s="352" t="s">
        <v>214</v>
      </c>
      <c r="C200" s="330">
        <v>2878</v>
      </c>
      <c r="D200" s="338">
        <v>-62365.323041920543</v>
      </c>
      <c r="E200" s="339">
        <f t="shared" si="12"/>
        <v>-21.669674441251058</v>
      </c>
      <c r="F200" s="340">
        <f t="shared" si="13"/>
        <v>1000.8159073865861</v>
      </c>
      <c r="G200" s="340">
        <f t="shared" si="14"/>
        <v>1022.4855818278371</v>
      </c>
      <c r="H200" s="340"/>
      <c r="I200" s="331">
        <v>1262533.1426740291</v>
      </c>
      <c r="J200" s="328">
        <v>1617815.0387845656</v>
      </c>
      <c r="K200" s="324">
        <f t="shared" si="15"/>
        <v>2880348.1814585947</v>
      </c>
      <c r="L200" s="342">
        <f t="shared" si="16"/>
        <v>2942713.5045005153</v>
      </c>
      <c r="M200" s="343">
        <f t="shared" si="17"/>
        <v>-2.1193134481674997E-2</v>
      </c>
      <c r="N200" s="332">
        <v>19</v>
      </c>
      <c r="O200" s="332">
        <v>19</v>
      </c>
    </row>
    <row r="201" spans="1:15" ht="15.75">
      <c r="A201" s="350">
        <v>615</v>
      </c>
      <c r="B201" s="352" t="s">
        <v>215</v>
      </c>
      <c r="C201" s="330">
        <v>7304</v>
      </c>
      <c r="D201" s="338">
        <v>-325035.79009682813</v>
      </c>
      <c r="E201" s="339">
        <f t="shared" si="12"/>
        <v>-44.501066552139669</v>
      </c>
      <c r="F201" s="340">
        <f t="shared" si="13"/>
        <v>2055.285852207719</v>
      </c>
      <c r="G201" s="340">
        <f t="shared" si="14"/>
        <v>2099.786918759859</v>
      </c>
      <c r="H201" s="340"/>
      <c r="I201" s="331">
        <v>10846238.431806348</v>
      </c>
      <c r="J201" s="328">
        <v>4165569.432718832</v>
      </c>
      <c r="K201" s="324">
        <f t="shared" si="15"/>
        <v>15011807.86452518</v>
      </c>
      <c r="L201" s="342">
        <f t="shared" si="16"/>
        <v>15336843.654622009</v>
      </c>
      <c r="M201" s="343">
        <f t="shared" si="17"/>
        <v>-2.1193134481675001E-2</v>
      </c>
      <c r="N201" s="332">
        <v>17</v>
      </c>
      <c r="O201" s="332">
        <v>17</v>
      </c>
    </row>
    <row r="202" spans="1:15" ht="15.75">
      <c r="A202" s="350">
        <v>616</v>
      </c>
      <c r="B202" s="352" t="s">
        <v>216</v>
      </c>
      <c r="C202" s="330">
        <v>1743</v>
      </c>
      <c r="D202" s="338">
        <v>-18592.741883786792</v>
      </c>
      <c r="E202" s="339">
        <f t="shared" ref="E202:E265" si="18">D202/C202</f>
        <v>-10.667092302803667</v>
      </c>
      <c r="F202" s="340">
        <f t="shared" ref="F202:F265" si="19">K202/C202</f>
        <v>492.66063923342318</v>
      </c>
      <c r="G202" s="340">
        <f t="shared" ref="G202:G265" si="20">L202/C202</f>
        <v>503.32773153622685</v>
      </c>
      <c r="H202" s="340"/>
      <c r="I202" s="331">
        <v>45621.232286860817</v>
      </c>
      <c r="J202" s="328">
        <v>813086.26189699583</v>
      </c>
      <c r="K202" s="324">
        <f t="shared" ref="K202:K265" si="21">SUM(I202:J202)</f>
        <v>858707.49418385664</v>
      </c>
      <c r="L202" s="342">
        <f t="shared" ref="L202:L265" si="22">K202-D202</f>
        <v>877300.23606764339</v>
      </c>
      <c r="M202" s="343">
        <f t="shared" ref="M202:M265" si="23">D202/L202</f>
        <v>-2.1193134481675001E-2</v>
      </c>
      <c r="N202" s="332">
        <v>1</v>
      </c>
      <c r="O202" s="333">
        <v>34</v>
      </c>
    </row>
    <row r="203" spans="1:15" ht="15.75">
      <c r="A203" s="350">
        <v>619</v>
      </c>
      <c r="B203" s="352" t="s">
        <v>217</v>
      </c>
      <c r="C203" s="330">
        <v>2607</v>
      </c>
      <c r="D203" s="338">
        <v>-63120.617646488339</v>
      </c>
      <c r="E203" s="339">
        <f t="shared" si="18"/>
        <v>-24.21197454794336</v>
      </c>
      <c r="F203" s="340">
        <f t="shared" si="19"/>
        <v>1118.2322716714468</v>
      </c>
      <c r="G203" s="340">
        <f t="shared" si="20"/>
        <v>1142.4442462193902</v>
      </c>
      <c r="H203" s="340"/>
      <c r="I203" s="331">
        <v>1137019.7036707122</v>
      </c>
      <c r="J203" s="328">
        <v>1778211.8285767497</v>
      </c>
      <c r="K203" s="324">
        <f t="shared" si="21"/>
        <v>2915231.5322474618</v>
      </c>
      <c r="L203" s="342">
        <f t="shared" si="22"/>
        <v>2978352.1498939502</v>
      </c>
      <c r="M203" s="343">
        <f t="shared" si="23"/>
        <v>-2.1193134481674997E-2</v>
      </c>
      <c r="N203" s="332">
        <v>6</v>
      </c>
      <c r="O203" s="332">
        <v>6</v>
      </c>
    </row>
    <row r="204" spans="1:15" ht="15.75">
      <c r="A204" s="350">
        <v>620</v>
      </c>
      <c r="B204" s="352" t="s">
        <v>218</v>
      </c>
      <c r="C204" s="330">
        <v>2345</v>
      </c>
      <c r="D204" s="338">
        <v>-85132.620404373956</v>
      </c>
      <c r="E204" s="339">
        <f t="shared" si="18"/>
        <v>-36.303889298240492</v>
      </c>
      <c r="F204" s="340">
        <f t="shared" si="19"/>
        <v>1676.6984667067791</v>
      </c>
      <c r="G204" s="340">
        <f t="shared" si="20"/>
        <v>1713.0023560050197</v>
      </c>
      <c r="H204" s="340"/>
      <c r="I204" s="331">
        <v>2835965.8883936889</v>
      </c>
      <c r="J204" s="328">
        <v>1095892.0160337084</v>
      </c>
      <c r="K204" s="324">
        <f t="shared" si="21"/>
        <v>3931857.9044273971</v>
      </c>
      <c r="L204" s="342">
        <f t="shared" si="22"/>
        <v>4016990.5248317709</v>
      </c>
      <c r="M204" s="343">
        <f t="shared" si="23"/>
        <v>-2.1193134481675001E-2</v>
      </c>
      <c r="N204" s="332">
        <v>18</v>
      </c>
      <c r="O204" s="332">
        <v>18</v>
      </c>
    </row>
    <row r="205" spans="1:15" ht="15.75">
      <c r="A205" s="350">
        <v>623</v>
      </c>
      <c r="B205" s="352" t="s">
        <v>219</v>
      </c>
      <c r="C205" s="330">
        <v>2101</v>
      </c>
      <c r="D205" s="338">
        <v>-31922.098109755272</v>
      </c>
      <c r="E205" s="339">
        <f t="shared" si="18"/>
        <v>-15.193763974181472</v>
      </c>
      <c r="F205" s="340">
        <f t="shared" si="19"/>
        <v>701.72538676866952</v>
      </c>
      <c r="G205" s="340">
        <f t="shared" si="20"/>
        <v>716.91915074285089</v>
      </c>
      <c r="H205" s="340"/>
      <c r="I205" s="331">
        <v>1533641.7965022256</v>
      </c>
      <c r="J205" s="328">
        <v>-59316.75890125092</v>
      </c>
      <c r="K205" s="324">
        <f t="shared" si="21"/>
        <v>1474325.0376009746</v>
      </c>
      <c r="L205" s="342">
        <f t="shared" si="22"/>
        <v>1506247.1357107298</v>
      </c>
      <c r="M205" s="343">
        <f t="shared" si="23"/>
        <v>-2.1193134481675001E-2</v>
      </c>
      <c r="N205" s="332">
        <v>10</v>
      </c>
      <c r="O205" s="332">
        <v>10</v>
      </c>
    </row>
    <row r="206" spans="1:15" ht="15.75">
      <c r="A206" s="350">
        <v>624</v>
      </c>
      <c r="B206" s="352" t="s">
        <v>220</v>
      </c>
      <c r="C206" s="330">
        <v>5001</v>
      </c>
      <c r="D206" s="338">
        <v>-93113.844613381443</v>
      </c>
      <c r="E206" s="339">
        <f t="shared" si="18"/>
        <v>-18.619045113653559</v>
      </c>
      <c r="F206" s="340">
        <f t="shared" si="19"/>
        <v>859.92231127479511</v>
      </c>
      <c r="G206" s="340">
        <f t="shared" si="20"/>
        <v>878.54135638844878</v>
      </c>
      <c r="H206" s="340"/>
      <c r="I206" s="331">
        <v>3521025.1775912452</v>
      </c>
      <c r="J206" s="328">
        <v>779446.30109400547</v>
      </c>
      <c r="K206" s="324">
        <f t="shared" si="21"/>
        <v>4300471.4786852505</v>
      </c>
      <c r="L206" s="342">
        <f t="shared" si="22"/>
        <v>4393585.3232986322</v>
      </c>
      <c r="M206" s="343">
        <f t="shared" si="23"/>
        <v>-2.1193134481675001E-2</v>
      </c>
      <c r="N206" s="332">
        <v>8</v>
      </c>
      <c r="O206" s="332">
        <v>8</v>
      </c>
    </row>
    <row r="207" spans="1:15" ht="15.75">
      <c r="A207" s="350">
        <v>625</v>
      </c>
      <c r="B207" s="352" t="s">
        <v>221</v>
      </c>
      <c r="C207" s="330">
        <v>2976</v>
      </c>
      <c r="D207" s="338">
        <v>-82785.54012525492</v>
      </c>
      <c r="E207" s="339">
        <f t="shared" si="18"/>
        <v>-27.817721816281896</v>
      </c>
      <c r="F207" s="340">
        <f t="shared" si="19"/>
        <v>1284.7640409397161</v>
      </c>
      <c r="G207" s="340">
        <f t="shared" si="20"/>
        <v>1312.5817627559979</v>
      </c>
      <c r="H207" s="340"/>
      <c r="I207" s="331">
        <v>3146825.4936561808</v>
      </c>
      <c r="J207" s="328">
        <v>676632.2921804142</v>
      </c>
      <c r="K207" s="324">
        <f t="shared" si="21"/>
        <v>3823457.7858365951</v>
      </c>
      <c r="L207" s="342">
        <f t="shared" si="22"/>
        <v>3906243.3259618501</v>
      </c>
      <c r="M207" s="343">
        <f t="shared" si="23"/>
        <v>-2.1193134481675001E-2</v>
      </c>
      <c r="N207" s="332">
        <v>17</v>
      </c>
      <c r="O207" s="332">
        <v>17</v>
      </c>
    </row>
    <row r="208" spans="1:15" ht="15.75">
      <c r="A208" s="350">
        <v>626</v>
      </c>
      <c r="B208" s="352" t="s">
        <v>222</v>
      </c>
      <c r="C208" s="330">
        <v>4702</v>
      </c>
      <c r="D208" s="338">
        <v>-81980.438349261429</v>
      </c>
      <c r="E208" s="339">
        <f t="shared" si="18"/>
        <v>-17.43522721166768</v>
      </c>
      <c r="F208" s="340">
        <f t="shared" si="19"/>
        <v>805.24757257631757</v>
      </c>
      <c r="G208" s="340">
        <f t="shared" si="20"/>
        <v>822.68279978798523</v>
      </c>
      <c r="H208" s="340"/>
      <c r="I208" s="331">
        <v>1231283.0571269931</v>
      </c>
      <c r="J208" s="328">
        <v>2554991.0291268518</v>
      </c>
      <c r="K208" s="324">
        <f t="shared" si="21"/>
        <v>3786274.0862538451</v>
      </c>
      <c r="L208" s="342">
        <f t="shared" si="22"/>
        <v>3868254.5246031065</v>
      </c>
      <c r="M208" s="343">
        <f t="shared" si="23"/>
        <v>-2.1193134481675001E-2</v>
      </c>
      <c r="N208" s="332">
        <v>17</v>
      </c>
      <c r="O208" s="332">
        <v>17</v>
      </c>
    </row>
    <row r="209" spans="1:15" ht="15.75">
      <c r="A209" s="350">
        <v>630</v>
      </c>
      <c r="B209" s="352" t="s">
        <v>223</v>
      </c>
      <c r="C209" s="330">
        <v>1641</v>
      </c>
      <c r="D209" s="338">
        <v>-64192.503063208838</v>
      </c>
      <c r="E209" s="339">
        <f t="shared" si="18"/>
        <v>-39.11791777160807</v>
      </c>
      <c r="F209" s="340">
        <f t="shared" si="19"/>
        <v>1806.6646306018772</v>
      </c>
      <c r="G209" s="340">
        <f t="shared" si="20"/>
        <v>1845.7825483734853</v>
      </c>
      <c r="H209" s="340"/>
      <c r="I209" s="331">
        <v>2271026.2797536184</v>
      </c>
      <c r="J209" s="328">
        <v>693710.37906406203</v>
      </c>
      <c r="K209" s="324">
        <f t="shared" si="21"/>
        <v>2964736.6588176806</v>
      </c>
      <c r="L209" s="342">
        <f t="shared" si="22"/>
        <v>3028929.1618808894</v>
      </c>
      <c r="M209" s="343">
        <f t="shared" si="23"/>
        <v>-2.1193134481675001E-2</v>
      </c>
      <c r="N209" s="332">
        <v>17</v>
      </c>
      <c r="O209" s="332">
        <v>17</v>
      </c>
    </row>
    <row r="210" spans="1:15" ht="15.75">
      <c r="A210" s="350">
        <v>631</v>
      </c>
      <c r="B210" s="352" t="s">
        <v>224</v>
      </c>
      <c r="C210" s="330">
        <v>1919</v>
      </c>
      <c r="D210" s="338">
        <v>-33081.821575376176</v>
      </c>
      <c r="E210" s="339">
        <f t="shared" si="18"/>
        <v>-17.239094098684824</v>
      </c>
      <c r="F210" s="340">
        <f t="shared" si="19"/>
        <v>796.18914671160655</v>
      </c>
      <c r="G210" s="340">
        <f t="shared" si="20"/>
        <v>813.42824081029141</v>
      </c>
      <c r="H210" s="340"/>
      <c r="I210" s="331">
        <v>812673.52149101486</v>
      </c>
      <c r="J210" s="328">
        <v>715213.45104855811</v>
      </c>
      <c r="K210" s="324">
        <f t="shared" si="21"/>
        <v>1527886.972539573</v>
      </c>
      <c r="L210" s="342">
        <f t="shared" si="22"/>
        <v>1560968.7941149492</v>
      </c>
      <c r="M210" s="343">
        <f t="shared" si="23"/>
        <v>-2.1193134481675001E-2</v>
      </c>
      <c r="N210" s="332">
        <v>2</v>
      </c>
      <c r="O210" s="332">
        <v>2</v>
      </c>
    </row>
    <row r="211" spans="1:15" ht="15.75">
      <c r="A211" s="350">
        <v>635</v>
      </c>
      <c r="B211" s="352" t="s">
        <v>225</v>
      </c>
      <c r="C211" s="330">
        <v>6238</v>
      </c>
      <c r="D211" s="338">
        <v>-70918.476564228535</v>
      </c>
      <c r="E211" s="339">
        <f t="shared" si="18"/>
        <v>-11.3687843161636</v>
      </c>
      <c r="F211" s="340">
        <f t="shared" si="19"/>
        <v>525.06834941664079</v>
      </c>
      <c r="G211" s="340">
        <f t="shared" si="20"/>
        <v>536.43713373280434</v>
      </c>
      <c r="H211" s="340"/>
      <c r="I211" s="331">
        <v>1097027.9663037034</v>
      </c>
      <c r="J211" s="328">
        <v>2178348.3973573018</v>
      </c>
      <c r="K211" s="324">
        <f t="shared" si="21"/>
        <v>3275376.3636610052</v>
      </c>
      <c r="L211" s="342">
        <f t="shared" si="22"/>
        <v>3346294.8402252337</v>
      </c>
      <c r="M211" s="343">
        <f t="shared" si="23"/>
        <v>-2.1193134481675001E-2</v>
      </c>
      <c r="N211" s="332">
        <v>6</v>
      </c>
      <c r="O211" s="332">
        <v>6</v>
      </c>
    </row>
    <row r="212" spans="1:15" ht="15.75">
      <c r="A212" s="350">
        <v>636</v>
      </c>
      <c r="B212" s="352" t="s">
        <v>226</v>
      </c>
      <c r="C212" s="330">
        <v>8011</v>
      </c>
      <c r="D212" s="338">
        <v>-181247.68890654991</v>
      </c>
      <c r="E212" s="339">
        <f t="shared" si="18"/>
        <v>-22.62485194189863</v>
      </c>
      <c r="F212" s="340">
        <f t="shared" si="19"/>
        <v>1044.9308681174248</v>
      </c>
      <c r="G212" s="340">
        <f t="shared" si="20"/>
        <v>1067.5557200593234</v>
      </c>
      <c r="H212" s="340"/>
      <c r="I212" s="331">
        <v>4987684.4171079351</v>
      </c>
      <c r="J212" s="328">
        <v>3383256.767380754</v>
      </c>
      <c r="K212" s="324">
        <f t="shared" si="21"/>
        <v>8370941.1844886895</v>
      </c>
      <c r="L212" s="342">
        <f t="shared" si="22"/>
        <v>8552188.8733952399</v>
      </c>
      <c r="M212" s="343">
        <f t="shared" si="23"/>
        <v>-2.1193134481674997E-2</v>
      </c>
      <c r="N212" s="332">
        <v>2</v>
      </c>
      <c r="O212" s="332">
        <v>2</v>
      </c>
    </row>
    <row r="213" spans="1:15" ht="15.75">
      <c r="A213" s="350">
        <v>638</v>
      </c>
      <c r="B213" s="352" t="s">
        <v>227</v>
      </c>
      <c r="C213" s="330">
        <v>51737</v>
      </c>
      <c r="D213" s="338">
        <v>-1004331.1880022598</v>
      </c>
      <c r="E213" s="339">
        <f t="shared" si="18"/>
        <v>-19.412242457086027</v>
      </c>
      <c r="F213" s="340">
        <f t="shared" si="19"/>
        <v>896.55620354466748</v>
      </c>
      <c r="G213" s="340">
        <f t="shared" si="20"/>
        <v>915.96844600175348</v>
      </c>
      <c r="H213" s="340"/>
      <c r="I213" s="331">
        <v>48756189.785028666</v>
      </c>
      <c r="J213" s="328">
        <v>-2371061.4822382019</v>
      </c>
      <c r="K213" s="324">
        <f t="shared" si="21"/>
        <v>46385128.302790463</v>
      </c>
      <c r="L213" s="342">
        <f t="shared" si="22"/>
        <v>47389459.490792722</v>
      </c>
      <c r="M213" s="343">
        <f t="shared" si="23"/>
        <v>-2.1193134481675001E-2</v>
      </c>
      <c r="N213" s="332">
        <v>1</v>
      </c>
      <c r="O213" s="333">
        <v>34</v>
      </c>
    </row>
    <row r="214" spans="1:15" ht="15.75">
      <c r="A214" s="350">
        <v>678</v>
      </c>
      <c r="B214" s="352" t="s">
        <v>228</v>
      </c>
      <c r="C214" s="330">
        <v>23571</v>
      </c>
      <c r="D214" s="338">
        <v>-301837.77802050114</v>
      </c>
      <c r="E214" s="339">
        <f t="shared" si="18"/>
        <v>-12.805471894298126</v>
      </c>
      <c r="F214" s="340">
        <f t="shared" si="19"/>
        <v>591.42189736863895</v>
      </c>
      <c r="G214" s="340">
        <f t="shared" si="20"/>
        <v>604.22736926293715</v>
      </c>
      <c r="H214" s="340"/>
      <c r="I214" s="331">
        <v>14056671.891172215</v>
      </c>
      <c r="J214" s="328">
        <v>-116266.34829602588</v>
      </c>
      <c r="K214" s="324">
        <f t="shared" si="21"/>
        <v>13940405.54287619</v>
      </c>
      <c r="L214" s="342">
        <f t="shared" si="22"/>
        <v>14242243.320896691</v>
      </c>
      <c r="M214" s="343">
        <f t="shared" si="23"/>
        <v>-2.1193134481675001E-2</v>
      </c>
      <c r="N214" s="332">
        <v>17</v>
      </c>
      <c r="O214" s="332">
        <v>17</v>
      </c>
    </row>
    <row r="215" spans="1:15" ht="15.75">
      <c r="A215" s="350">
        <v>680</v>
      </c>
      <c r="B215" s="352" t="s">
        <v>229</v>
      </c>
      <c r="C215" s="330">
        <v>25738</v>
      </c>
      <c r="D215" s="338">
        <v>-304087.57590865291</v>
      </c>
      <c r="E215" s="339">
        <f t="shared" si="18"/>
        <v>-11.814732143470858</v>
      </c>
      <c r="F215" s="340">
        <f t="shared" si="19"/>
        <v>545.66449084200406</v>
      </c>
      <c r="G215" s="340">
        <f t="shared" si="20"/>
        <v>557.47922298547496</v>
      </c>
      <c r="H215" s="340"/>
      <c r="I215" s="331">
        <v>13394183.235872578</v>
      </c>
      <c r="J215" s="328">
        <v>650129.4294189238</v>
      </c>
      <c r="K215" s="324">
        <f t="shared" si="21"/>
        <v>14044312.665291501</v>
      </c>
      <c r="L215" s="342">
        <f t="shared" si="22"/>
        <v>14348400.241200155</v>
      </c>
      <c r="M215" s="343">
        <f t="shared" si="23"/>
        <v>-2.1193134481675001E-2</v>
      </c>
      <c r="N215" s="332">
        <v>2</v>
      </c>
      <c r="O215" s="332">
        <v>2</v>
      </c>
    </row>
    <row r="216" spans="1:15" ht="15.75">
      <c r="A216" s="350">
        <v>681</v>
      </c>
      <c r="B216" s="352" t="s">
        <v>230</v>
      </c>
      <c r="C216" s="330">
        <v>3246</v>
      </c>
      <c r="D216" s="338">
        <v>-48007.119411733307</v>
      </c>
      <c r="E216" s="339">
        <f t="shared" si="18"/>
        <v>-14.789623971575264</v>
      </c>
      <c r="F216" s="340">
        <f t="shared" si="19"/>
        <v>683.06014357287927</v>
      </c>
      <c r="G216" s="340">
        <f t="shared" si="20"/>
        <v>697.84976754445461</v>
      </c>
      <c r="H216" s="340"/>
      <c r="I216" s="331">
        <v>1000410.8087769187</v>
      </c>
      <c r="J216" s="328">
        <v>1216802.4172606473</v>
      </c>
      <c r="K216" s="324">
        <f t="shared" si="21"/>
        <v>2217213.2260375661</v>
      </c>
      <c r="L216" s="342">
        <f t="shared" si="22"/>
        <v>2265220.3454492996</v>
      </c>
      <c r="M216" s="343">
        <f t="shared" si="23"/>
        <v>-2.1193134481675001E-2</v>
      </c>
      <c r="N216" s="332">
        <v>10</v>
      </c>
      <c r="O216" s="332">
        <v>10</v>
      </c>
    </row>
    <row r="217" spans="1:15" ht="15.75">
      <c r="A217" s="350">
        <v>683</v>
      </c>
      <c r="B217" s="352" t="s">
        <v>231</v>
      </c>
      <c r="C217" s="330">
        <v>3570</v>
      </c>
      <c r="D217" s="338">
        <v>-176809.21836092934</v>
      </c>
      <c r="E217" s="339">
        <f t="shared" si="18"/>
        <v>-49.526391697739314</v>
      </c>
      <c r="F217" s="340">
        <f t="shared" si="19"/>
        <v>2287.3809563192867</v>
      </c>
      <c r="G217" s="340">
        <f t="shared" si="20"/>
        <v>2336.9073480170259</v>
      </c>
      <c r="H217" s="340"/>
      <c r="I217" s="331">
        <v>5588632.0942806238</v>
      </c>
      <c r="J217" s="328">
        <v>2577317.9197792285</v>
      </c>
      <c r="K217" s="324">
        <f t="shared" si="21"/>
        <v>8165950.0140598528</v>
      </c>
      <c r="L217" s="342">
        <f t="shared" si="22"/>
        <v>8342759.2324207826</v>
      </c>
      <c r="M217" s="343">
        <f t="shared" si="23"/>
        <v>-2.1193134481675001E-2</v>
      </c>
      <c r="N217" s="332">
        <v>19</v>
      </c>
      <c r="O217" s="332">
        <v>19</v>
      </c>
    </row>
    <row r="218" spans="1:15" ht="15.75">
      <c r="A218" s="350">
        <v>684</v>
      </c>
      <c r="B218" s="352" t="s">
        <v>232</v>
      </c>
      <c r="C218" s="330">
        <v>38968</v>
      </c>
      <c r="D218" s="338">
        <v>-213472.27083365599</v>
      </c>
      <c r="E218" s="339">
        <f t="shared" si="18"/>
        <v>-5.4781428565401349</v>
      </c>
      <c r="F218" s="340">
        <f t="shared" si="19"/>
        <v>253.0085317444682</v>
      </c>
      <c r="G218" s="340">
        <f t="shared" si="20"/>
        <v>258.4866746010083</v>
      </c>
      <c r="H218" s="340"/>
      <c r="I218" s="331">
        <v>10223449.924886962</v>
      </c>
      <c r="J218" s="328">
        <v>-364213.45986852661</v>
      </c>
      <c r="K218" s="324">
        <f t="shared" si="21"/>
        <v>9859236.4650184363</v>
      </c>
      <c r="L218" s="342">
        <f t="shared" si="22"/>
        <v>10072708.735852093</v>
      </c>
      <c r="M218" s="343">
        <f t="shared" si="23"/>
        <v>-2.1193134481675001E-2</v>
      </c>
      <c r="N218" s="332">
        <v>4</v>
      </c>
      <c r="O218" s="332">
        <v>4</v>
      </c>
    </row>
    <row r="219" spans="1:15" ht="15.75">
      <c r="A219" s="350">
        <v>686</v>
      </c>
      <c r="B219" s="352" t="s">
        <v>233</v>
      </c>
      <c r="C219" s="330">
        <v>2935</v>
      </c>
      <c r="D219" s="338">
        <v>-36600.242018550278</v>
      </c>
      <c r="E219" s="339">
        <f t="shared" si="18"/>
        <v>-12.470269852998392</v>
      </c>
      <c r="F219" s="340">
        <f t="shared" si="19"/>
        <v>575.94056025714974</v>
      </c>
      <c r="G219" s="340">
        <f t="shared" si="20"/>
        <v>588.41083011014814</v>
      </c>
      <c r="H219" s="340"/>
      <c r="I219" s="331">
        <v>82192.892078146571</v>
      </c>
      <c r="J219" s="328">
        <v>1608192.6522765879</v>
      </c>
      <c r="K219" s="324">
        <f t="shared" si="21"/>
        <v>1690385.5443547345</v>
      </c>
      <c r="L219" s="342">
        <f t="shared" si="22"/>
        <v>1726985.7863732846</v>
      </c>
      <c r="M219" s="343">
        <f t="shared" si="23"/>
        <v>-2.1193134481675001E-2</v>
      </c>
      <c r="N219" s="332">
        <v>11</v>
      </c>
      <c r="O219" s="332">
        <v>11</v>
      </c>
    </row>
    <row r="220" spans="1:15" ht="15.75">
      <c r="A220" s="350">
        <v>687</v>
      </c>
      <c r="B220" s="352" t="s">
        <v>234</v>
      </c>
      <c r="C220" s="330">
        <v>1413</v>
      </c>
      <c r="D220" s="338">
        <v>-31652.842129522207</v>
      </c>
      <c r="E220" s="339">
        <f t="shared" si="18"/>
        <v>-22.401162158189813</v>
      </c>
      <c r="F220" s="340">
        <f t="shared" si="19"/>
        <v>1034.599734880394</v>
      </c>
      <c r="G220" s="340">
        <f t="shared" si="20"/>
        <v>1057.0008970385838</v>
      </c>
      <c r="H220" s="340"/>
      <c r="I220" s="331">
        <v>1025297.8198783825</v>
      </c>
      <c r="J220" s="328">
        <v>436591.60550761415</v>
      </c>
      <c r="K220" s="324">
        <f t="shared" si="21"/>
        <v>1461889.4253859967</v>
      </c>
      <c r="L220" s="342">
        <f t="shared" si="22"/>
        <v>1493542.2675155189</v>
      </c>
      <c r="M220" s="343">
        <f t="shared" si="23"/>
        <v>-2.1193134481674997E-2</v>
      </c>
      <c r="N220" s="332">
        <v>11</v>
      </c>
      <c r="O220" s="332">
        <v>11</v>
      </c>
    </row>
    <row r="221" spans="1:15" ht="15.75">
      <c r="A221" s="350">
        <v>689</v>
      </c>
      <c r="B221" s="352" t="s">
        <v>235</v>
      </c>
      <c r="C221" s="330">
        <v>3008</v>
      </c>
      <c r="D221" s="338">
        <v>-59502.188568263686</v>
      </c>
      <c r="E221" s="339">
        <f t="shared" si="18"/>
        <v>-19.781312688917449</v>
      </c>
      <c r="F221" s="340">
        <f t="shared" si="19"/>
        <v>913.60174615127869</v>
      </c>
      <c r="G221" s="340">
        <f t="shared" si="20"/>
        <v>933.38305884019621</v>
      </c>
      <c r="H221" s="340"/>
      <c r="I221" s="331">
        <v>2247545.0262920908</v>
      </c>
      <c r="J221" s="328">
        <v>500569.02613095549</v>
      </c>
      <c r="K221" s="324">
        <f t="shared" si="21"/>
        <v>2748114.0524230464</v>
      </c>
      <c r="L221" s="342">
        <f t="shared" si="22"/>
        <v>2807616.2409913102</v>
      </c>
      <c r="M221" s="343">
        <f t="shared" si="23"/>
        <v>-2.1193134481675001E-2</v>
      </c>
      <c r="N221" s="332">
        <v>9</v>
      </c>
      <c r="O221" s="332">
        <v>9</v>
      </c>
    </row>
    <row r="222" spans="1:15" ht="15.75">
      <c r="A222" s="350">
        <v>691</v>
      </c>
      <c r="B222" s="352" t="s">
        <v>236</v>
      </c>
      <c r="C222" s="330">
        <v>2556</v>
      </c>
      <c r="D222" s="338">
        <v>-93718.877005381873</v>
      </c>
      <c r="E222" s="339">
        <f t="shared" si="18"/>
        <v>-36.666227310399798</v>
      </c>
      <c r="F222" s="340">
        <f t="shared" si="19"/>
        <v>1693.4330811285597</v>
      </c>
      <c r="G222" s="340">
        <f t="shared" si="20"/>
        <v>1730.0993084389595</v>
      </c>
      <c r="H222" s="340"/>
      <c r="I222" s="331">
        <v>2493731.7741101389</v>
      </c>
      <c r="J222" s="328">
        <v>1834683.1812544602</v>
      </c>
      <c r="K222" s="324">
        <f t="shared" si="21"/>
        <v>4328414.9553645989</v>
      </c>
      <c r="L222" s="342">
        <f t="shared" si="22"/>
        <v>4422133.8323699804</v>
      </c>
      <c r="M222" s="343">
        <f t="shared" si="23"/>
        <v>-2.1193134481675008E-2</v>
      </c>
      <c r="N222" s="332">
        <v>17</v>
      </c>
      <c r="O222" s="332">
        <v>17</v>
      </c>
    </row>
    <row r="223" spans="1:15" ht="15.75">
      <c r="A223" s="350">
        <v>694</v>
      </c>
      <c r="B223" s="352" t="s">
        <v>237</v>
      </c>
      <c r="C223" s="330">
        <v>28643</v>
      </c>
      <c r="D223" s="338">
        <v>-162465.61233487693</v>
      </c>
      <c r="E223" s="339">
        <f t="shared" si="18"/>
        <v>-5.6720878516523037</v>
      </c>
      <c r="F223" s="340">
        <f t="shared" si="19"/>
        <v>261.96589918404402</v>
      </c>
      <c r="G223" s="340">
        <f t="shared" si="20"/>
        <v>267.63798703569637</v>
      </c>
      <c r="H223" s="340"/>
      <c r="I223" s="331">
        <v>7592919.1723859552</v>
      </c>
      <c r="J223" s="328">
        <v>-89429.922057382253</v>
      </c>
      <c r="K223" s="324">
        <f t="shared" si="21"/>
        <v>7503489.2503285734</v>
      </c>
      <c r="L223" s="342">
        <f t="shared" si="22"/>
        <v>7665954.8626634507</v>
      </c>
      <c r="M223" s="343">
        <f t="shared" si="23"/>
        <v>-2.1193134481675001E-2</v>
      </c>
      <c r="N223" s="332">
        <v>5</v>
      </c>
      <c r="O223" s="332">
        <v>5</v>
      </c>
    </row>
    <row r="224" spans="1:15" ht="15.75">
      <c r="A224" s="350">
        <v>697</v>
      </c>
      <c r="B224" s="352" t="s">
        <v>238</v>
      </c>
      <c r="C224" s="330">
        <v>1163</v>
      </c>
      <c r="D224" s="338">
        <v>-21659.020079101672</v>
      </c>
      <c r="E224" s="339">
        <f t="shared" si="18"/>
        <v>-18.623405055117516</v>
      </c>
      <c r="F224" s="340">
        <f t="shared" si="19"/>
        <v>860.12367557236382</v>
      </c>
      <c r="G224" s="340">
        <f t="shared" si="20"/>
        <v>878.7470806274813</v>
      </c>
      <c r="H224" s="340"/>
      <c r="I224" s="331">
        <v>435113.2745105637</v>
      </c>
      <c r="J224" s="328">
        <v>565210.56018009537</v>
      </c>
      <c r="K224" s="324">
        <f t="shared" si="21"/>
        <v>1000323.8346906591</v>
      </c>
      <c r="L224" s="342">
        <f t="shared" si="22"/>
        <v>1021982.8547697607</v>
      </c>
      <c r="M224" s="343">
        <f t="shared" si="23"/>
        <v>-2.1193134481675001E-2</v>
      </c>
      <c r="N224" s="332">
        <v>18</v>
      </c>
      <c r="O224" s="332">
        <v>18</v>
      </c>
    </row>
    <row r="225" spans="1:15" ht="15.75">
      <c r="A225" s="350">
        <v>698</v>
      </c>
      <c r="B225" s="352" t="s">
        <v>239</v>
      </c>
      <c r="C225" s="330">
        <v>65722</v>
      </c>
      <c r="D225" s="338">
        <v>-439179.20343296125</v>
      </c>
      <c r="E225" s="339">
        <f t="shared" si="18"/>
        <v>-6.6823773383792524</v>
      </c>
      <c r="F225" s="340">
        <f t="shared" si="19"/>
        <v>308.62621206151732</v>
      </c>
      <c r="G225" s="340">
        <f t="shared" si="20"/>
        <v>315.30858939989656</v>
      </c>
      <c r="H225" s="340"/>
      <c r="I225" s="331">
        <v>2394407.8329179585</v>
      </c>
      <c r="J225" s="328">
        <v>17889124.076189082</v>
      </c>
      <c r="K225" s="324">
        <f t="shared" si="21"/>
        <v>20283531.909107041</v>
      </c>
      <c r="L225" s="342">
        <f t="shared" si="22"/>
        <v>20722711.112540003</v>
      </c>
      <c r="M225" s="343">
        <f t="shared" si="23"/>
        <v>-2.1193134481675001E-2</v>
      </c>
      <c r="N225" s="332">
        <v>19</v>
      </c>
      <c r="O225" s="332">
        <v>19</v>
      </c>
    </row>
    <row r="226" spans="1:15" ht="15.75">
      <c r="A226" s="350">
        <v>700</v>
      </c>
      <c r="B226" s="352" t="s">
        <v>240</v>
      </c>
      <c r="C226" s="330">
        <v>4733</v>
      </c>
      <c r="D226" s="338">
        <v>-38831.021961297505</v>
      </c>
      <c r="E226" s="339">
        <f t="shared" si="18"/>
        <v>-8.2043148027250172</v>
      </c>
      <c r="F226" s="340">
        <f t="shared" si="19"/>
        <v>378.91703385001983</v>
      </c>
      <c r="G226" s="340">
        <f t="shared" si="20"/>
        <v>387.12134865274487</v>
      </c>
      <c r="H226" s="340"/>
      <c r="I226" s="331">
        <v>1216714.2943900952</v>
      </c>
      <c r="J226" s="328">
        <v>576700.02682204871</v>
      </c>
      <c r="K226" s="324">
        <f t="shared" si="21"/>
        <v>1793414.3212121439</v>
      </c>
      <c r="L226" s="342">
        <f t="shared" si="22"/>
        <v>1832245.3431734415</v>
      </c>
      <c r="M226" s="343">
        <f t="shared" si="23"/>
        <v>-2.1193134481675001E-2</v>
      </c>
      <c r="N226" s="332">
        <v>9</v>
      </c>
      <c r="O226" s="332">
        <v>9</v>
      </c>
    </row>
    <row r="227" spans="1:15" ht="15.75">
      <c r="A227" s="350">
        <v>702</v>
      </c>
      <c r="B227" s="352" t="s">
        <v>241</v>
      </c>
      <c r="C227" s="330">
        <v>4039</v>
      </c>
      <c r="D227" s="338">
        <v>-54204.54529155013</v>
      </c>
      <c r="E227" s="339">
        <f t="shared" si="18"/>
        <v>-13.420288509915853</v>
      </c>
      <c r="F227" s="340">
        <f t="shared" si="19"/>
        <v>619.81725931576932</v>
      </c>
      <c r="G227" s="340">
        <f t="shared" si="20"/>
        <v>633.23754782568517</v>
      </c>
      <c r="H227" s="340"/>
      <c r="I227" s="331">
        <v>1367623.9810771667</v>
      </c>
      <c r="J227" s="328">
        <v>1135817.9292992253</v>
      </c>
      <c r="K227" s="324">
        <f t="shared" si="21"/>
        <v>2503441.9103763923</v>
      </c>
      <c r="L227" s="342">
        <f t="shared" si="22"/>
        <v>2557646.4556679423</v>
      </c>
      <c r="M227" s="343">
        <f t="shared" si="23"/>
        <v>-2.1193134481675004E-2</v>
      </c>
      <c r="N227" s="332">
        <v>6</v>
      </c>
      <c r="O227" s="332">
        <v>6</v>
      </c>
    </row>
    <row r="228" spans="1:15" ht="15.75">
      <c r="A228" s="350">
        <v>704</v>
      </c>
      <c r="B228" s="352" t="s">
        <v>242</v>
      </c>
      <c r="C228" s="330">
        <v>6418</v>
      </c>
      <c r="D228" s="338">
        <v>-139204.98104566429</v>
      </c>
      <c r="E228" s="339">
        <f t="shared" si="18"/>
        <v>-21.689775793964518</v>
      </c>
      <c r="F228" s="340">
        <f t="shared" si="19"/>
        <v>1001.74429021071</v>
      </c>
      <c r="G228" s="340">
        <f t="shared" si="20"/>
        <v>1023.4340660046746</v>
      </c>
      <c r="H228" s="340"/>
      <c r="I228" s="331">
        <v>5050353.6759926267</v>
      </c>
      <c r="J228" s="328">
        <v>1378841.1785797104</v>
      </c>
      <c r="K228" s="324">
        <f t="shared" si="21"/>
        <v>6429194.8545723371</v>
      </c>
      <c r="L228" s="342">
        <f t="shared" si="22"/>
        <v>6568399.8356180014</v>
      </c>
      <c r="M228" s="343">
        <f t="shared" si="23"/>
        <v>-2.1193134481675004E-2</v>
      </c>
      <c r="N228" s="332">
        <v>2</v>
      </c>
      <c r="O228" s="332">
        <v>2</v>
      </c>
    </row>
    <row r="229" spans="1:15" ht="15.75">
      <c r="A229" s="350">
        <v>707</v>
      </c>
      <c r="B229" s="352" t="s">
        <v>243</v>
      </c>
      <c r="C229" s="330">
        <v>1881</v>
      </c>
      <c r="D229" s="338">
        <v>-26007.897850217745</v>
      </c>
      <c r="E229" s="339">
        <f t="shared" si="18"/>
        <v>-13.826633625846755</v>
      </c>
      <c r="F229" s="340">
        <f t="shared" si="19"/>
        <v>638.58434587330123</v>
      </c>
      <c r="G229" s="340">
        <f t="shared" si="20"/>
        <v>652.41097949914797</v>
      </c>
      <c r="H229" s="340"/>
      <c r="I229" s="331">
        <v>-252378.58134886203</v>
      </c>
      <c r="J229" s="328">
        <v>1453555.7359365416</v>
      </c>
      <c r="K229" s="324">
        <f t="shared" si="21"/>
        <v>1201177.1545876795</v>
      </c>
      <c r="L229" s="342">
        <f t="shared" si="22"/>
        <v>1227185.0524378973</v>
      </c>
      <c r="M229" s="343">
        <f t="shared" si="23"/>
        <v>-2.1193134481675001E-2</v>
      </c>
      <c r="N229" s="332">
        <v>12</v>
      </c>
      <c r="O229" s="332">
        <v>12</v>
      </c>
    </row>
    <row r="230" spans="1:15" ht="15.75">
      <c r="A230" s="350">
        <v>710</v>
      </c>
      <c r="B230" s="352" t="s">
        <v>244</v>
      </c>
      <c r="C230" s="330">
        <v>27036</v>
      </c>
      <c r="D230" s="338">
        <v>-369450.3756098054</v>
      </c>
      <c r="E230" s="339">
        <f t="shared" si="18"/>
        <v>-13.665127075373777</v>
      </c>
      <c r="F230" s="340">
        <f t="shared" si="19"/>
        <v>631.12515098328504</v>
      </c>
      <c r="G230" s="340">
        <f t="shared" si="20"/>
        <v>644.79027805865883</v>
      </c>
      <c r="H230" s="340"/>
      <c r="I230" s="331">
        <v>9513257.313497968</v>
      </c>
      <c r="J230" s="328">
        <v>7549842.2684861291</v>
      </c>
      <c r="K230" s="324">
        <f t="shared" si="21"/>
        <v>17063099.581984095</v>
      </c>
      <c r="L230" s="342">
        <f t="shared" si="22"/>
        <v>17432549.957593899</v>
      </c>
      <c r="M230" s="343">
        <f t="shared" si="23"/>
        <v>-2.1193134481675004E-2</v>
      </c>
      <c r="N230" s="332">
        <v>1</v>
      </c>
      <c r="O230" s="333">
        <v>33</v>
      </c>
    </row>
    <row r="231" spans="1:15" ht="15.75">
      <c r="A231" s="350">
        <v>729</v>
      </c>
      <c r="B231" s="352" t="s">
        <v>245</v>
      </c>
      <c r="C231" s="330">
        <v>8858</v>
      </c>
      <c r="D231" s="338">
        <v>-143795.13962321245</v>
      </c>
      <c r="E231" s="339">
        <f t="shared" si="18"/>
        <v>-16.233364148025789</v>
      </c>
      <c r="F231" s="340">
        <f t="shared" si="19"/>
        <v>749.73941642684576</v>
      </c>
      <c r="G231" s="340">
        <f t="shared" si="20"/>
        <v>765.97278057487165</v>
      </c>
      <c r="H231" s="340"/>
      <c r="I231" s="331">
        <v>1534801.2033510942</v>
      </c>
      <c r="J231" s="328">
        <v>5106390.5473579057</v>
      </c>
      <c r="K231" s="324">
        <f t="shared" si="21"/>
        <v>6641191.750709</v>
      </c>
      <c r="L231" s="342">
        <f t="shared" si="22"/>
        <v>6784986.8903322127</v>
      </c>
      <c r="M231" s="343">
        <f t="shared" si="23"/>
        <v>-2.1193134481675001E-2</v>
      </c>
      <c r="N231" s="332">
        <v>13</v>
      </c>
      <c r="O231" s="332">
        <v>13</v>
      </c>
    </row>
    <row r="232" spans="1:15" ht="15.75">
      <c r="A232" s="350">
        <v>732</v>
      </c>
      <c r="B232" s="352" t="s">
        <v>246</v>
      </c>
      <c r="C232" s="330">
        <v>3285</v>
      </c>
      <c r="D232" s="338">
        <v>-84655.139149006543</v>
      </c>
      <c r="E232" s="339">
        <f t="shared" si="18"/>
        <v>-25.770209786607776</v>
      </c>
      <c r="F232" s="340">
        <f t="shared" si="19"/>
        <v>1190.1995095057614</v>
      </c>
      <c r="G232" s="340">
        <f t="shared" si="20"/>
        <v>1215.9697192923691</v>
      </c>
      <c r="H232" s="340"/>
      <c r="I232" s="331">
        <v>2538379.5095111197</v>
      </c>
      <c r="J232" s="328">
        <v>1371425.8792153061</v>
      </c>
      <c r="K232" s="324">
        <f t="shared" si="21"/>
        <v>3909805.3887264258</v>
      </c>
      <c r="L232" s="342">
        <f t="shared" si="22"/>
        <v>3994460.5278754323</v>
      </c>
      <c r="M232" s="343">
        <f t="shared" si="23"/>
        <v>-2.1193134481675001E-2</v>
      </c>
      <c r="N232" s="332">
        <v>19</v>
      </c>
      <c r="O232" s="332">
        <v>19</v>
      </c>
    </row>
    <row r="233" spans="1:15" ht="15.75">
      <c r="A233" s="350">
        <v>734</v>
      </c>
      <c r="B233" s="352" t="s">
        <v>247</v>
      </c>
      <c r="C233" s="330">
        <v>50870</v>
      </c>
      <c r="D233" s="338">
        <v>-597958.77998899517</v>
      </c>
      <c r="E233" s="339">
        <f t="shared" si="18"/>
        <v>-11.754644780597507</v>
      </c>
      <c r="F233" s="340">
        <f t="shared" si="19"/>
        <v>542.88935046047254</v>
      </c>
      <c r="G233" s="340">
        <f t="shared" si="20"/>
        <v>554.64399524107</v>
      </c>
      <c r="H233" s="340"/>
      <c r="I233" s="331">
        <v>11992138.921922848</v>
      </c>
      <c r="J233" s="328">
        <v>15624642.336001391</v>
      </c>
      <c r="K233" s="324">
        <f t="shared" si="21"/>
        <v>27616781.257924236</v>
      </c>
      <c r="L233" s="342">
        <f t="shared" si="22"/>
        <v>28214740.037913233</v>
      </c>
      <c r="M233" s="343">
        <f t="shared" si="23"/>
        <v>-2.1193134481675001E-2</v>
      </c>
      <c r="N233" s="332">
        <v>2</v>
      </c>
      <c r="O233" s="332">
        <v>2</v>
      </c>
    </row>
    <row r="234" spans="1:15" ht="15.75">
      <c r="A234" s="350">
        <v>738</v>
      </c>
      <c r="B234" s="352" t="s">
        <v>248</v>
      </c>
      <c r="C234" s="330">
        <v>2965</v>
      </c>
      <c r="D234" s="338">
        <v>-44595.018276167961</v>
      </c>
      <c r="E234" s="339">
        <f t="shared" si="18"/>
        <v>-15.040478339348384</v>
      </c>
      <c r="F234" s="340">
        <f t="shared" si="19"/>
        <v>694.64587562369513</v>
      </c>
      <c r="G234" s="340">
        <f t="shared" si="20"/>
        <v>709.68635396304353</v>
      </c>
      <c r="H234" s="340"/>
      <c r="I234" s="331">
        <v>1255529.3223219637</v>
      </c>
      <c r="J234" s="328">
        <v>804095.69890229241</v>
      </c>
      <c r="K234" s="324">
        <f t="shared" si="21"/>
        <v>2059625.0212242561</v>
      </c>
      <c r="L234" s="342">
        <f t="shared" si="22"/>
        <v>2104220.0395004242</v>
      </c>
      <c r="M234" s="343">
        <f t="shared" si="23"/>
        <v>-2.1193134481674994E-2</v>
      </c>
      <c r="N234" s="332">
        <v>2</v>
      </c>
      <c r="O234" s="332">
        <v>2</v>
      </c>
    </row>
    <row r="235" spans="1:15" ht="15.75">
      <c r="A235" s="350">
        <v>739</v>
      </c>
      <c r="B235" s="352" t="s">
        <v>249</v>
      </c>
      <c r="C235" s="330">
        <v>3188</v>
      </c>
      <c r="D235" s="338">
        <v>-67802.867124551674</v>
      </c>
      <c r="E235" s="339">
        <f t="shared" si="18"/>
        <v>-21.268151544715082</v>
      </c>
      <c r="F235" s="340">
        <f t="shared" si="19"/>
        <v>982.27153547538808</v>
      </c>
      <c r="G235" s="340">
        <f t="shared" si="20"/>
        <v>1003.5396870201032</v>
      </c>
      <c r="H235" s="340"/>
      <c r="I235" s="331">
        <v>2115786.8083237316</v>
      </c>
      <c r="J235" s="328">
        <v>1015694.8467718058</v>
      </c>
      <c r="K235" s="324">
        <f t="shared" si="21"/>
        <v>3131481.6550955372</v>
      </c>
      <c r="L235" s="342">
        <f t="shared" si="22"/>
        <v>3199284.5222200891</v>
      </c>
      <c r="M235" s="343">
        <f t="shared" si="23"/>
        <v>-2.1193134481674994E-2</v>
      </c>
      <c r="N235" s="332">
        <v>9</v>
      </c>
      <c r="O235" s="332">
        <v>9</v>
      </c>
    </row>
    <row r="236" spans="1:15" ht="15.75">
      <c r="A236" s="350">
        <v>740</v>
      </c>
      <c r="B236" s="352" t="s">
        <v>250</v>
      </c>
      <c r="C236" s="330">
        <v>31460</v>
      </c>
      <c r="D236" s="338">
        <v>-72280.088256037634</v>
      </c>
      <c r="E236" s="339">
        <f t="shared" si="18"/>
        <v>-2.2975234664983355</v>
      </c>
      <c r="F236" s="340">
        <f t="shared" si="19"/>
        <v>106.11133264135718</v>
      </c>
      <c r="G236" s="340">
        <f t="shared" si="20"/>
        <v>108.40885610785551</v>
      </c>
      <c r="H236" s="340"/>
      <c r="I236" s="331">
        <v>-4876116.5071608331</v>
      </c>
      <c r="J236" s="328">
        <v>8214379.0320579298</v>
      </c>
      <c r="K236" s="324">
        <f t="shared" si="21"/>
        <v>3338262.5248970967</v>
      </c>
      <c r="L236" s="342">
        <f t="shared" si="22"/>
        <v>3410542.6131531345</v>
      </c>
      <c r="M236" s="343">
        <f t="shared" si="23"/>
        <v>-2.1193134481674994E-2</v>
      </c>
      <c r="N236" s="332">
        <v>10</v>
      </c>
      <c r="O236" s="332">
        <v>10</v>
      </c>
    </row>
    <row r="237" spans="1:15" ht="15.75">
      <c r="A237" s="350">
        <v>742</v>
      </c>
      <c r="B237" s="352" t="s">
        <v>251</v>
      </c>
      <c r="C237" s="330">
        <v>964</v>
      </c>
      <c r="D237" s="338">
        <v>-29049.701789859773</v>
      </c>
      <c r="E237" s="339">
        <f t="shared" si="18"/>
        <v>-30.13454542516574</v>
      </c>
      <c r="F237" s="340">
        <f t="shared" si="19"/>
        <v>1391.7667524325004</v>
      </c>
      <c r="G237" s="340">
        <f t="shared" si="20"/>
        <v>1421.9012978576661</v>
      </c>
      <c r="H237" s="340"/>
      <c r="I237" s="331">
        <v>1248370.1828812119</v>
      </c>
      <c r="J237" s="328">
        <v>93292.966463718534</v>
      </c>
      <c r="K237" s="324">
        <f t="shared" si="21"/>
        <v>1341663.1493449304</v>
      </c>
      <c r="L237" s="342">
        <f t="shared" si="22"/>
        <v>1370712.8511347901</v>
      </c>
      <c r="M237" s="343">
        <f t="shared" si="23"/>
        <v>-2.1193134481675001E-2</v>
      </c>
      <c r="N237" s="332">
        <v>19</v>
      </c>
      <c r="O237" s="332">
        <v>19</v>
      </c>
    </row>
    <row r="238" spans="1:15" ht="15.75">
      <c r="A238" s="350">
        <v>743</v>
      </c>
      <c r="B238" s="352" t="s">
        <v>252</v>
      </c>
      <c r="C238" s="330">
        <v>66611</v>
      </c>
      <c r="D238" s="338">
        <v>-669861.92390105582</v>
      </c>
      <c r="E238" s="339">
        <f t="shared" si="18"/>
        <v>-10.056325890634517</v>
      </c>
      <c r="F238" s="340">
        <f t="shared" si="19"/>
        <v>464.45233630512939</v>
      </c>
      <c r="G238" s="340">
        <f t="shared" si="20"/>
        <v>474.50866219576392</v>
      </c>
      <c r="H238" s="340"/>
      <c r="I238" s="331">
        <v>18582365.147210289</v>
      </c>
      <c r="J238" s="328">
        <v>12355269.426410684</v>
      </c>
      <c r="K238" s="324">
        <f t="shared" si="21"/>
        <v>30937634.573620975</v>
      </c>
      <c r="L238" s="342">
        <f t="shared" si="22"/>
        <v>31607496.49752203</v>
      </c>
      <c r="M238" s="343">
        <f t="shared" si="23"/>
        <v>-2.1193134481674997E-2</v>
      </c>
      <c r="N238" s="332">
        <v>14</v>
      </c>
      <c r="O238" s="332">
        <v>14</v>
      </c>
    </row>
    <row r="239" spans="1:15" ht="15.75">
      <c r="A239" s="350">
        <v>746</v>
      </c>
      <c r="B239" s="352" t="s">
        <v>253</v>
      </c>
      <c r="C239" s="330">
        <v>4603</v>
      </c>
      <c r="D239" s="338">
        <v>-154254.16128011371</v>
      </c>
      <c r="E239" s="339">
        <f t="shared" si="18"/>
        <v>-33.51165789270339</v>
      </c>
      <c r="F239" s="340">
        <f t="shared" si="19"/>
        <v>1547.739002394467</v>
      </c>
      <c r="G239" s="340">
        <f t="shared" si="20"/>
        <v>1581.2506602871704</v>
      </c>
      <c r="H239" s="340"/>
      <c r="I239" s="331">
        <v>4849563.8068487961</v>
      </c>
      <c r="J239" s="328">
        <v>2274678.8211729354</v>
      </c>
      <c r="K239" s="324">
        <f t="shared" si="21"/>
        <v>7124242.628021732</v>
      </c>
      <c r="L239" s="342">
        <f t="shared" si="22"/>
        <v>7278496.7893018452</v>
      </c>
      <c r="M239" s="343">
        <f t="shared" si="23"/>
        <v>-2.1193134481675001E-2</v>
      </c>
      <c r="N239" s="332">
        <v>17</v>
      </c>
      <c r="O239" s="332">
        <v>17</v>
      </c>
    </row>
    <row r="240" spans="1:15" ht="15.75">
      <c r="A240" s="350">
        <v>747</v>
      </c>
      <c r="B240" s="352" t="s">
        <v>254</v>
      </c>
      <c r="C240" s="330">
        <v>1264</v>
      </c>
      <c r="D240" s="338">
        <v>-36546.179646019773</v>
      </c>
      <c r="E240" s="339">
        <f t="shared" si="18"/>
        <v>-28.913116808559948</v>
      </c>
      <c r="F240" s="340">
        <f t="shared" si="19"/>
        <v>1335.3549594196243</v>
      </c>
      <c r="G240" s="340">
        <f t="shared" si="20"/>
        <v>1364.2680762281843</v>
      </c>
      <c r="H240" s="340"/>
      <c r="I240" s="331">
        <v>995359.68565276568</v>
      </c>
      <c r="J240" s="328">
        <v>692528.98305363953</v>
      </c>
      <c r="K240" s="324">
        <f t="shared" si="21"/>
        <v>1687888.6687064052</v>
      </c>
      <c r="L240" s="342">
        <f t="shared" si="22"/>
        <v>1724434.848352425</v>
      </c>
      <c r="M240" s="343">
        <f t="shared" si="23"/>
        <v>-2.1193134481674997E-2</v>
      </c>
      <c r="N240" s="332">
        <v>4</v>
      </c>
      <c r="O240" s="332">
        <v>4</v>
      </c>
    </row>
    <row r="241" spans="1:15" ht="15.75">
      <c r="A241" s="350">
        <v>748</v>
      </c>
      <c r="B241" s="352" t="s">
        <v>255</v>
      </c>
      <c r="C241" s="330">
        <v>4804</v>
      </c>
      <c r="D241" s="338">
        <v>-126080.77548691825</v>
      </c>
      <c r="E241" s="339">
        <f t="shared" si="18"/>
        <v>-26.244957428584151</v>
      </c>
      <c r="F241" s="340">
        <f t="shared" si="19"/>
        <v>1212.1257730208117</v>
      </c>
      <c r="G241" s="340">
        <f t="shared" si="20"/>
        <v>1238.370730449396</v>
      </c>
      <c r="H241" s="340"/>
      <c r="I241" s="331">
        <v>3070652.600826933</v>
      </c>
      <c r="J241" s="328">
        <v>2752399.6127650463</v>
      </c>
      <c r="K241" s="324">
        <f t="shared" si="21"/>
        <v>5823052.2135919798</v>
      </c>
      <c r="L241" s="342">
        <f t="shared" si="22"/>
        <v>5949132.989078898</v>
      </c>
      <c r="M241" s="343">
        <f t="shared" si="23"/>
        <v>-2.1193134481675001E-2</v>
      </c>
      <c r="N241" s="332">
        <v>17</v>
      </c>
      <c r="O241" s="332">
        <v>17</v>
      </c>
    </row>
    <row r="242" spans="1:15" ht="15.75">
      <c r="A242" s="350">
        <v>749</v>
      </c>
      <c r="B242" s="352" t="s">
        <v>256</v>
      </c>
      <c r="C242" s="330">
        <v>21269</v>
      </c>
      <c r="D242" s="338">
        <v>-182132.62607300258</v>
      </c>
      <c r="E242" s="339">
        <f t="shared" si="18"/>
        <v>-8.563290520146813</v>
      </c>
      <c r="F242" s="340">
        <f t="shared" si="19"/>
        <v>395.49636038006355</v>
      </c>
      <c r="G242" s="340">
        <f t="shared" si="20"/>
        <v>404.05965090021039</v>
      </c>
      <c r="H242" s="340"/>
      <c r="I242" s="331">
        <v>7909769.0082460791</v>
      </c>
      <c r="J242" s="328">
        <v>502043.08067749266</v>
      </c>
      <c r="K242" s="324">
        <f t="shared" si="21"/>
        <v>8411812.0889235716</v>
      </c>
      <c r="L242" s="342">
        <f t="shared" si="22"/>
        <v>8593944.7149965744</v>
      </c>
      <c r="M242" s="343">
        <f t="shared" si="23"/>
        <v>-2.1193134481675004E-2</v>
      </c>
      <c r="N242" s="332">
        <v>11</v>
      </c>
      <c r="O242" s="332">
        <v>11</v>
      </c>
    </row>
    <row r="243" spans="1:15" ht="15.75">
      <c r="A243" s="350">
        <v>751</v>
      </c>
      <c r="B243" s="352" t="s">
        <v>257</v>
      </c>
      <c r="C243" s="330">
        <v>2778</v>
      </c>
      <c r="D243" s="338">
        <v>-60799.423353660604</v>
      </c>
      <c r="E243" s="339">
        <f t="shared" si="18"/>
        <v>-21.8860415239959</v>
      </c>
      <c r="F243" s="340">
        <f t="shared" si="19"/>
        <v>1010.808841006006</v>
      </c>
      <c r="G243" s="340">
        <f t="shared" si="20"/>
        <v>1032.6948825300017</v>
      </c>
      <c r="H243" s="340"/>
      <c r="I243" s="331">
        <v>1597445.4296918411</v>
      </c>
      <c r="J243" s="328">
        <v>1210581.5306228434</v>
      </c>
      <c r="K243" s="324">
        <f t="shared" si="21"/>
        <v>2808026.9603146845</v>
      </c>
      <c r="L243" s="342">
        <f t="shared" si="22"/>
        <v>2868826.3836683449</v>
      </c>
      <c r="M243" s="343">
        <f t="shared" si="23"/>
        <v>-2.1193134481675004E-2</v>
      </c>
      <c r="N243" s="332">
        <v>19</v>
      </c>
      <c r="O243" s="332">
        <v>19</v>
      </c>
    </row>
    <row r="244" spans="1:15" ht="15.75">
      <c r="A244" s="350">
        <v>753</v>
      </c>
      <c r="B244" s="352" t="s">
        <v>258</v>
      </c>
      <c r="C244" s="330">
        <v>22826</v>
      </c>
      <c r="D244" s="338">
        <v>-490575.03395544708</v>
      </c>
      <c r="E244" s="339">
        <f t="shared" si="18"/>
        <v>-21.491940504488174</v>
      </c>
      <c r="F244" s="340">
        <f t="shared" si="19"/>
        <v>992.6072491680701</v>
      </c>
      <c r="G244" s="340">
        <f t="shared" si="20"/>
        <v>1014.0991896725583</v>
      </c>
      <c r="H244" s="340"/>
      <c r="I244" s="331">
        <v>23442136.544333193</v>
      </c>
      <c r="J244" s="328">
        <v>-784883.47482282703</v>
      </c>
      <c r="K244" s="324">
        <f t="shared" si="21"/>
        <v>22657253.069510367</v>
      </c>
      <c r="L244" s="342">
        <f t="shared" si="22"/>
        <v>23147828.103465814</v>
      </c>
      <c r="M244" s="343">
        <f t="shared" si="23"/>
        <v>-2.1193134481675004E-2</v>
      </c>
      <c r="N244" s="332">
        <v>1</v>
      </c>
      <c r="O244" s="333">
        <v>34</v>
      </c>
    </row>
    <row r="245" spans="1:15" ht="15.75">
      <c r="A245" s="350">
        <v>755</v>
      </c>
      <c r="B245" s="352" t="s">
        <v>259</v>
      </c>
      <c r="C245" s="330">
        <v>6182</v>
      </c>
      <c r="D245" s="338">
        <v>-110930.67876841759</v>
      </c>
      <c r="E245" s="339">
        <f t="shared" si="18"/>
        <v>-17.944140855454155</v>
      </c>
      <c r="F245" s="340">
        <f t="shared" si="19"/>
        <v>828.75179602777837</v>
      </c>
      <c r="G245" s="340">
        <f t="shared" si="20"/>
        <v>846.69593688323255</v>
      </c>
      <c r="H245" s="340"/>
      <c r="I245" s="331">
        <v>5154467.7972385921</v>
      </c>
      <c r="J245" s="328">
        <v>-31124.194194866152</v>
      </c>
      <c r="K245" s="324">
        <f t="shared" si="21"/>
        <v>5123343.6030437257</v>
      </c>
      <c r="L245" s="342">
        <f t="shared" si="22"/>
        <v>5234274.2818121435</v>
      </c>
      <c r="M245" s="343">
        <f t="shared" si="23"/>
        <v>-2.1193134481675001E-2</v>
      </c>
      <c r="N245" s="332">
        <v>1</v>
      </c>
      <c r="O245" s="333">
        <v>33</v>
      </c>
    </row>
    <row r="246" spans="1:15" ht="15.75">
      <c r="A246" s="350">
        <v>758</v>
      </c>
      <c r="B246" s="352" t="s">
        <v>260</v>
      </c>
      <c r="C246" s="330">
        <v>8127</v>
      </c>
      <c r="D246" s="338">
        <v>-111683.00838286948</v>
      </c>
      <c r="E246" s="339">
        <f t="shared" si="18"/>
        <v>-13.742218331840713</v>
      </c>
      <c r="F246" s="340">
        <f t="shared" si="19"/>
        <v>634.68561775456521</v>
      </c>
      <c r="G246" s="340">
        <f t="shared" si="20"/>
        <v>648.42783608640593</v>
      </c>
      <c r="H246" s="340"/>
      <c r="I246" s="331">
        <v>5719321.5921643181</v>
      </c>
      <c r="J246" s="328">
        <v>-561231.57667296682</v>
      </c>
      <c r="K246" s="324">
        <f t="shared" si="21"/>
        <v>5158090.0154913515</v>
      </c>
      <c r="L246" s="342">
        <f t="shared" si="22"/>
        <v>5269773.0238742214</v>
      </c>
      <c r="M246" s="343">
        <f t="shared" si="23"/>
        <v>-2.1193134481674997E-2</v>
      </c>
      <c r="N246" s="332">
        <v>19</v>
      </c>
      <c r="O246" s="332">
        <v>19</v>
      </c>
    </row>
    <row r="247" spans="1:15" ht="15.75">
      <c r="A247" s="350">
        <v>759</v>
      </c>
      <c r="B247" s="352" t="s">
        <v>261</v>
      </c>
      <c r="C247" s="330">
        <v>1800</v>
      </c>
      <c r="D247" s="338">
        <v>-39732.67840723697</v>
      </c>
      <c r="E247" s="339">
        <f t="shared" si="18"/>
        <v>-22.07371022624276</v>
      </c>
      <c r="F247" s="340">
        <f t="shared" si="19"/>
        <v>1019.4763372822637</v>
      </c>
      <c r="G247" s="340">
        <f t="shared" si="20"/>
        <v>1041.5500475085064</v>
      </c>
      <c r="H247" s="340"/>
      <c r="I247" s="331">
        <v>1050573.9011072333</v>
      </c>
      <c r="J247" s="328">
        <v>784483.50600084115</v>
      </c>
      <c r="K247" s="324">
        <f t="shared" si="21"/>
        <v>1835057.4071080745</v>
      </c>
      <c r="L247" s="342">
        <f t="shared" si="22"/>
        <v>1874790.0855153115</v>
      </c>
      <c r="M247" s="343">
        <f t="shared" si="23"/>
        <v>-2.1193134481675001E-2</v>
      </c>
      <c r="N247" s="332">
        <v>14</v>
      </c>
      <c r="O247" s="332">
        <v>14</v>
      </c>
    </row>
    <row r="248" spans="1:15" ht="15.75">
      <c r="A248" s="350">
        <v>761</v>
      </c>
      <c r="B248" s="352" t="s">
        <v>262</v>
      </c>
      <c r="C248" s="330">
        <v>8429</v>
      </c>
      <c r="D248" s="338">
        <v>-153672.87957311512</v>
      </c>
      <c r="E248" s="339">
        <f t="shared" si="18"/>
        <v>-18.231448519766889</v>
      </c>
      <c r="F248" s="340">
        <f t="shared" si="19"/>
        <v>842.02112693248705</v>
      </c>
      <c r="G248" s="340">
        <f t="shared" si="20"/>
        <v>860.25257545225395</v>
      </c>
      <c r="H248" s="340"/>
      <c r="I248" s="331">
        <v>2751565.5323768947</v>
      </c>
      <c r="J248" s="328">
        <v>4345830.5465370389</v>
      </c>
      <c r="K248" s="324">
        <f t="shared" si="21"/>
        <v>7097396.0789139336</v>
      </c>
      <c r="L248" s="342">
        <f t="shared" si="22"/>
        <v>7251068.9584870487</v>
      </c>
      <c r="M248" s="343">
        <f t="shared" si="23"/>
        <v>-2.1193134481675001E-2</v>
      </c>
      <c r="N248" s="332">
        <v>2</v>
      </c>
      <c r="O248" s="332">
        <v>2</v>
      </c>
    </row>
    <row r="249" spans="1:15" ht="15.75">
      <c r="A249" s="350">
        <v>762</v>
      </c>
      <c r="B249" s="352" t="s">
        <v>263</v>
      </c>
      <c r="C249" s="330">
        <v>3570</v>
      </c>
      <c r="D249" s="338">
        <v>-94183.718240320537</v>
      </c>
      <c r="E249" s="339">
        <f t="shared" si="18"/>
        <v>-26.38199390485169</v>
      </c>
      <c r="F249" s="340">
        <f t="shared" si="19"/>
        <v>1218.4548152827331</v>
      </c>
      <c r="G249" s="340">
        <f t="shared" si="20"/>
        <v>1244.836809187585</v>
      </c>
      <c r="H249" s="340"/>
      <c r="I249" s="331">
        <v>2793685.6549702371</v>
      </c>
      <c r="J249" s="328">
        <v>1556198.0355891206</v>
      </c>
      <c r="K249" s="324">
        <f t="shared" si="21"/>
        <v>4349883.6905593574</v>
      </c>
      <c r="L249" s="342">
        <f t="shared" si="22"/>
        <v>4444067.4087996781</v>
      </c>
      <c r="M249" s="343">
        <f t="shared" si="23"/>
        <v>-2.1193134481675001E-2</v>
      </c>
      <c r="N249" s="332">
        <v>11</v>
      </c>
      <c r="O249" s="332">
        <v>11</v>
      </c>
    </row>
    <row r="250" spans="1:15" ht="15.75">
      <c r="A250" s="350">
        <v>765</v>
      </c>
      <c r="B250" s="352" t="s">
        <v>264</v>
      </c>
      <c r="C250" s="330">
        <v>10185</v>
      </c>
      <c r="D250" s="338">
        <v>-124509.82598577112</v>
      </c>
      <c r="E250" s="339">
        <f t="shared" si="18"/>
        <v>-12.224823366300551</v>
      </c>
      <c r="F250" s="340">
        <f t="shared" si="19"/>
        <v>564.60459169124806</v>
      </c>
      <c r="G250" s="340">
        <f t="shared" si="20"/>
        <v>576.82941505754854</v>
      </c>
      <c r="H250" s="340"/>
      <c r="I250" s="331">
        <v>4033179.1511803744</v>
      </c>
      <c r="J250" s="328">
        <v>1717318.6151949863</v>
      </c>
      <c r="K250" s="324">
        <f t="shared" si="21"/>
        <v>5750497.766375361</v>
      </c>
      <c r="L250" s="342">
        <f t="shared" si="22"/>
        <v>5875007.5923611317</v>
      </c>
      <c r="M250" s="343">
        <f t="shared" si="23"/>
        <v>-2.1193134481675001E-2</v>
      </c>
      <c r="N250" s="332">
        <v>18</v>
      </c>
      <c r="O250" s="332">
        <v>18</v>
      </c>
    </row>
    <row r="251" spans="1:15" ht="15.75">
      <c r="A251" s="350">
        <v>768</v>
      </c>
      <c r="B251" s="352" t="s">
        <v>265</v>
      </c>
      <c r="C251" s="330">
        <v>2361</v>
      </c>
      <c r="D251" s="338">
        <v>-60961.955376089631</v>
      </c>
      <c r="E251" s="339">
        <f t="shared" si="18"/>
        <v>-25.820396177928686</v>
      </c>
      <c r="F251" s="340">
        <f t="shared" si="19"/>
        <v>1192.5173726053877</v>
      </c>
      <c r="G251" s="340">
        <f t="shared" si="20"/>
        <v>1218.3377687833163</v>
      </c>
      <c r="H251" s="340"/>
      <c r="I251" s="331">
        <v>1859650.5570093277</v>
      </c>
      <c r="J251" s="328">
        <v>955882.95971199288</v>
      </c>
      <c r="K251" s="324">
        <f t="shared" si="21"/>
        <v>2815533.5167213203</v>
      </c>
      <c r="L251" s="342">
        <f t="shared" si="22"/>
        <v>2876495.4720974099</v>
      </c>
      <c r="M251" s="343">
        <f t="shared" si="23"/>
        <v>-2.1193134481675001E-2</v>
      </c>
      <c r="N251" s="332">
        <v>10</v>
      </c>
      <c r="O251" s="332">
        <v>10</v>
      </c>
    </row>
    <row r="252" spans="1:15" ht="15.75">
      <c r="A252" s="350">
        <v>777</v>
      </c>
      <c r="B252" s="352" t="s">
        <v>266</v>
      </c>
      <c r="C252" s="330">
        <v>7038</v>
      </c>
      <c r="D252" s="338">
        <v>-175009.30406706291</v>
      </c>
      <c r="E252" s="339">
        <f t="shared" si="18"/>
        <v>-24.866340447153014</v>
      </c>
      <c r="F252" s="340">
        <f t="shared" si="19"/>
        <v>1148.4542209192703</v>
      </c>
      <c r="G252" s="340">
        <f t="shared" si="20"/>
        <v>1173.3205613664234</v>
      </c>
      <c r="H252" s="340"/>
      <c r="I252" s="331">
        <v>4308827.9514463181</v>
      </c>
      <c r="J252" s="328">
        <v>3773992.855383506</v>
      </c>
      <c r="K252" s="324">
        <f t="shared" si="21"/>
        <v>8082820.8068298241</v>
      </c>
      <c r="L252" s="342">
        <f t="shared" si="22"/>
        <v>8257830.1108968873</v>
      </c>
      <c r="M252" s="343">
        <f t="shared" si="23"/>
        <v>-2.1193134481675001E-2</v>
      </c>
      <c r="N252" s="332">
        <v>18</v>
      </c>
      <c r="O252" s="332">
        <v>18</v>
      </c>
    </row>
    <row r="253" spans="1:15" ht="15.75">
      <c r="A253" s="350">
        <v>778</v>
      </c>
      <c r="B253" s="352" t="s">
        <v>267</v>
      </c>
      <c r="C253" s="330">
        <v>6632</v>
      </c>
      <c r="D253" s="338">
        <v>-77831.123733198227</v>
      </c>
      <c r="E253" s="339">
        <f t="shared" si="18"/>
        <v>-11.735694169661976</v>
      </c>
      <c r="F253" s="340">
        <f t="shared" si="19"/>
        <v>542.01411475121472</v>
      </c>
      <c r="G253" s="340">
        <f t="shared" si="20"/>
        <v>553.74980892087672</v>
      </c>
      <c r="H253" s="340"/>
      <c r="I253" s="331">
        <v>1722008.3362907558</v>
      </c>
      <c r="J253" s="328">
        <v>1872629.2727393005</v>
      </c>
      <c r="K253" s="324">
        <f t="shared" si="21"/>
        <v>3594637.6090300563</v>
      </c>
      <c r="L253" s="342">
        <f t="shared" si="22"/>
        <v>3672468.7327632545</v>
      </c>
      <c r="M253" s="343">
        <f t="shared" si="23"/>
        <v>-2.1193134481675001E-2</v>
      </c>
      <c r="N253" s="332">
        <v>11</v>
      </c>
      <c r="O253" s="332">
        <v>11</v>
      </c>
    </row>
    <row r="254" spans="1:15" ht="15.75">
      <c r="A254" s="350">
        <v>781</v>
      </c>
      <c r="B254" s="352" t="s">
        <v>268</v>
      </c>
      <c r="C254" s="330">
        <v>3428</v>
      </c>
      <c r="D254" s="338">
        <v>-74667.489454757408</v>
      </c>
      <c r="E254" s="339">
        <f t="shared" si="18"/>
        <v>-21.781648032309629</v>
      </c>
      <c r="F254" s="340">
        <f t="shared" si="19"/>
        <v>1005.9874179896844</v>
      </c>
      <c r="G254" s="340">
        <f t="shared" si="20"/>
        <v>1027.7690660219941</v>
      </c>
      <c r="H254" s="340"/>
      <c r="I254" s="331">
        <v>2571094.6043347996</v>
      </c>
      <c r="J254" s="328">
        <v>877430.26453383872</v>
      </c>
      <c r="K254" s="324">
        <f t="shared" si="21"/>
        <v>3448524.8688686383</v>
      </c>
      <c r="L254" s="342">
        <f t="shared" si="22"/>
        <v>3523192.3583233957</v>
      </c>
      <c r="M254" s="343">
        <f t="shared" si="23"/>
        <v>-2.1193134481674997E-2</v>
      </c>
      <c r="N254" s="332">
        <v>7</v>
      </c>
      <c r="O254" s="332">
        <v>7</v>
      </c>
    </row>
    <row r="255" spans="1:15" ht="15.75">
      <c r="A255" s="350">
        <v>783</v>
      </c>
      <c r="B255" s="352" t="s">
        <v>269</v>
      </c>
      <c r="C255" s="330">
        <v>6256</v>
      </c>
      <c r="D255" s="338">
        <v>-49393.365433926643</v>
      </c>
      <c r="E255" s="339">
        <f t="shared" si="18"/>
        <v>-7.895358924860397</v>
      </c>
      <c r="F255" s="340">
        <f t="shared" si="19"/>
        <v>364.64787821107393</v>
      </c>
      <c r="G255" s="340">
        <f t="shared" si="20"/>
        <v>372.54323713593436</v>
      </c>
      <c r="H255" s="340"/>
      <c r="I255" s="331">
        <v>442472.76257668156</v>
      </c>
      <c r="J255" s="328">
        <v>1838764.363511797</v>
      </c>
      <c r="K255" s="324">
        <f t="shared" si="21"/>
        <v>2281237.1260884786</v>
      </c>
      <c r="L255" s="342">
        <f t="shared" si="22"/>
        <v>2330630.4915224053</v>
      </c>
      <c r="M255" s="343">
        <f t="shared" si="23"/>
        <v>-2.1193134481675001E-2</v>
      </c>
      <c r="N255" s="332">
        <v>4</v>
      </c>
      <c r="O255" s="332">
        <v>4</v>
      </c>
    </row>
    <row r="256" spans="1:15" ht="15.75">
      <c r="A256" s="350">
        <v>785</v>
      </c>
      <c r="B256" s="352" t="s">
        <v>270</v>
      </c>
      <c r="C256" s="330">
        <v>2581</v>
      </c>
      <c r="D256" s="338">
        <v>-113241.31564496149</v>
      </c>
      <c r="E256" s="339">
        <f t="shared" si="18"/>
        <v>-43.874977003084652</v>
      </c>
      <c r="F256" s="340">
        <f t="shared" si="19"/>
        <v>2026.3698487928298</v>
      </c>
      <c r="G256" s="340">
        <f t="shared" si="20"/>
        <v>2070.2448257959145</v>
      </c>
      <c r="H256" s="340"/>
      <c r="I256" s="331">
        <v>3924141.4548657797</v>
      </c>
      <c r="J256" s="328">
        <v>1305919.124868514</v>
      </c>
      <c r="K256" s="324">
        <f t="shared" si="21"/>
        <v>5230060.5797342937</v>
      </c>
      <c r="L256" s="342">
        <f t="shared" si="22"/>
        <v>5343301.8953792555</v>
      </c>
      <c r="M256" s="343">
        <f t="shared" si="23"/>
        <v>-2.1193134481675001E-2</v>
      </c>
      <c r="N256" s="332">
        <v>17</v>
      </c>
      <c r="O256" s="332">
        <v>17</v>
      </c>
    </row>
    <row r="257" spans="1:15" ht="15.75">
      <c r="A257" s="350">
        <v>790</v>
      </c>
      <c r="B257" s="352" t="s">
        <v>271</v>
      </c>
      <c r="C257" s="330">
        <v>23464</v>
      </c>
      <c r="D257" s="338">
        <v>-340741.41914121638</v>
      </c>
      <c r="E257" s="339">
        <f t="shared" si="18"/>
        <v>-14.521881143079456</v>
      </c>
      <c r="F257" s="340">
        <f t="shared" si="19"/>
        <v>670.69441641007597</v>
      </c>
      <c r="G257" s="340">
        <f t="shared" si="20"/>
        <v>685.21629755315541</v>
      </c>
      <c r="H257" s="340"/>
      <c r="I257" s="331">
        <v>5777142.8641162999</v>
      </c>
      <c r="J257" s="328">
        <v>9960030.9225297235</v>
      </c>
      <c r="K257" s="324">
        <f t="shared" si="21"/>
        <v>15737173.786646023</v>
      </c>
      <c r="L257" s="342">
        <f t="shared" si="22"/>
        <v>16077915.20578724</v>
      </c>
      <c r="M257" s="343">
        <f t="shared" si="23"/>
        <v>-2.1193134481675001E-2</v>
      </c>
      <c r="N257" s="332">
        <v>6</v>
      </c>
      <c r="O257" s="332">
        <v>6</v>
      </c>
    </row>
    <row r="258" spans="1:15" ht="15.75">
      <c r="A258" s="350">
        <v>791</v>
      </c>
      <c r="B258" s="352" t="s">
        <v>272</v>
      </c>
      <c r="C258" s="330">
        <v>4938</v>
      </c>
      <c r="D258" s="338">
        <v>-146476.7985907055</v>
      </c>
      <c r="E258" s="339">
        <f t="shared" si="18"/>
        <v>-29.663183189693296</v>
      </c>
      <c r="F258" s="340">
        <f t="shared" si="19"/>
        <v>1369.9968442282459</v>
      </c>
      <c r="G258" s="340">
        <f t="shared" si="20"/>
        <v>1399.6600274179391</v>
      </c>
      <c r="H258" s="340"/>
      <c r="I258" s="331">
        <v>3864795.4907138241</v>
      </c>
      <c r="J258" s="328">
        <v>2900248.9260852532</v>
      </c>
      <c r="K258" s="324">
        <f t="shared" si="21"/>
        <v>6765044.4167990778</v>
      </c>
      <c r="L258" s="342">
        <f t="shared" si="22"/>
        <v>6911521.2153897835</v>
      </c>
      <c r="M258" s="343">
        <f t="shared" si="23"/>
        <v>-2.1193134481674997E-2</v>
      </c>
      <c r="N258" s="332">
        <v>17</v>
      </c>
      <c r="O258" s="332">
        <v>17</v>
      </c>
    </row>
    <row r="259" spans="1:15" ht="15.75">
      <c r="A259" s="350">
        <v>831</v>
      </c>
      <c r="B259" s="352" t="s">
        <v>273</v>
      </c>
      <c r="C259" s="330">
        <v>4596</v>
      </c>
      <c r="D259" s="338">
        <v>-66763.083882415362</v>
      </c>
      <c r="E259" s="339">
        <f t="shared" si="18"/>
        <v>-14.526345492257477</v>
      </c>
      <c r="F259" s="340">
        <f t="shared" si="19"/>
        <v>670.90060278752276</v>
      </c>
      <c r="G259" s="340">
        <f t="shared" si="20"/>
        <v>685.42694827978016</v>
      </c>
      <c r="H259" s="340"/>
      <c r="I259" s="331">
        <v>2313950.1815812537</v>
      </c>
      <c r="J259" s="328">
        <v>769508.98883020075</v>
      </c>
      <c r="K259" s="324">
        <f t="shared" si="21"/>
        <v>3083459.1704114545</v>
      </c>
      <c r="L259" s="342">
        <f t="shared" si="22"/>
        <v>3150222.2542938697</v>
      </c>
      <c r="M259" s="343">
        <f t="shared" si="23"/>
        <v>-2.1193134481675001E-2</v>
      </c>
      <c r="N259" s="332">
        <v>9</v>
      </c>
      <c r="O259" s="332">
        <v>9</v>
      </c>
    </row>
    <row r="260" spans="1:15" ht="15.75">
      <c r="A260" s="350">
        <v>832</v>
      </c>
      <c r="B260" s="352" t="s">
        <v>274</v>
      </c>
      <c r="C260" s="330">
        <v>3657</v>
      </c>
      <c r="D260" s="338">
        <v>-184293.42813394361</v>
      </c>
      <c r="E260" s="339">
        <f t="shared" si="18"/>
        <v>-50.394702798453274</v>
      </c>
      <c r="F260" s="340">
        <f t="shared" si="19"/>
        <v>2327.4839843786558</v>
      </c>
      <c r="G260" s="340">
        <f t="shared" si="20"/>
        <v>2377.878687177109</v>
      </c>
      <c r="H260" s="340"/>
      <c r="I260" s="331">
        <v>6475209.0629234323</v>
      </c>
      <c r="J260" s="328">
        <v>2036399.8679493109</v>
      </c>
      <c r="K260" s="324">
        <f t="shared" si="21"/>
        <v>8511608.9308727439</v>
      </c>
      <c r="L260" s="342">
        <f t="shared" si="22"/>
        <v>8695902.359006688</v>
      </c>
      <c r="M260" s="343">
        <f t="shared" si="23"/>
        <v>-2.1193134481675001E-2</v>
      </c>
      <c r="N260" s="332">
        <v>17</v>
      </c>
      <c r="O260" s="332">
        <v>17</v>
      </c>
    </row>
    <row r="261" spans="1:15" ht="15.75">
      <c r="A261" s="350">
        <v>833</v>
      </c>
      <c r="B261" s="352" t="s">
        <v>275</v>
      </c>
      <c r="C261" s="330">
        <v>1692</v>
      </c>
      <c r="D261" s="338">
        <v>-38536.801579720879</v>
      </c>
      <c r="E261" s="339">
        <f t="shared" si="18"/>
        <v>-22.775887458463878</v>
      </c>
      <c r="F261" s="340">
        <f t="shared" si="19"/>
        <v>1051.9064573432186</v>
      </c>
      <c r="G261" s="340">
        <f t="shared" si="20"/>
        <v>1074.6823448016823</v>
      </c>
      <c r="H261" s="340"/>
      <c r="I261" s="331">
        <v>1390395.2424229668</v>
      </c>
      <c r="J261" s="328">
        <v>389430.48340175895</v>
      </c>
      <c r="K261" s="324">
        <f t="shared" si="21"/>
        <v>1779825.7258247258</v>
      </c>
      <c r="L261" s="342">
        <f t="shared" si="22"/>
        <v>1818362.5274044466</v>
      </c>
      <c r="M261" s="343">
        <f t="shared" si="23"/>
        <v>-2.1193134481675001E-2</v>
      </c>
      <c r="N261" s="332">
        <v>2</v>
      </c>
      <c r="O261" s="332">
        <v>2</v>
      </c>
    </row>
    <row r="262" spans="1:15" ht="15.75">
      <c r="A262" s="350">
        <v>834</v>
      </c>
      <c r="B262" s="352" t="s">
        <v>276</v>
      </c>
      <c r="C262" s="330">
        <v>5832</v>
      </c>
      <c r="D262" s="338">
        <v>-119653.02962268895</v>
      </c>
      <c r="E262" s="339">
        <f t="shared" si="18"/>
        <v>-20.516637452450095</v>
      </c>
      <c r="F262" s="340">
        <f t="shared" si="19"/>
        <v>947.56278799498193</v>
      </c>
      <c r="G262" s="340">
        <f t="shared" si="20"/>
        <v>968.07942544743196</v>
      </c>
      <c r="H262" s="340"/>
      <c r="I262" s="331">
        <v>3610623.2546627391</v>
      </c>
      <c r="J262" s="328">
        <v>1915562.924923996</v>
      </c>
      <c r="K262" s="324">
        <f t="shared" si="21"/>
        <v>5526186.1795867346</v>
      </c>
      <c r="L262" s="342">
        <f t="shared" si="22"/>
        <v>5645839.2092094235</v>
      </c>
      <c r="M262" s="343">
        <f t="shared" si="23"/>
        <v>-2.1193134481675001E-2</v>
      </c>
      <c r="N262" s="332">
        <v>5</v>
      </c>
      <c r="O262" s="332">
        <v>5</v>
      </c>
    </row>
    <row r="263" spans="1:15" ht="15.75">
      <c r="A263" s="350">
        <v>837</v>
      </c>
      <c r="B263" s="352" t="s">
        <v>277</v>
      </c>
      <c r="C263" s="330">
        <v>260180</v>
      </c>
      <c r="D263" s="338">
        <v>-413606.19905155856</v>
      </c>
      <c r="E263" s="339">
        <f t="shared" si="18"/>
        <v>-1.5896925169173595</v>
      </c>
      <c r="F263" s="340">
        <f t="shared" si="19"/>
        <v>73.420095124071452</v>
      </c>
      <c r="G263" s="340">
        <f t="shared" si="20"/>
        <v>75.009787640988819</v>
      </c>
      <c r="H263" s="340"/>
      <c r="I263" s="331">
        <v>19167883.679130785</v>
      </c>
      <c r="J263" s="328">
        <v>-65443.329749875673</v>
      </c>
      <c r="K263" s="324">
        <f t="shared" si="21"/>
        <v>19102440.34938091</v>
      </c>
      <c r="L263" s="342">
        <f t="shared" si="22"/>
        <v>19516046.548432469</v>
      </c>
      <c r="M263" s="343">
        <f t="shared" si="23"/>
        <v>-2.1193134481675001E-2</v>
      </c>
      <c r="N263" s="332">
        <v>6</v>
      </c>
      <c r="O263" s="332">
        <v>6</v>
      </c>
    </row>
    <row r="264" spans="1:15" ht="15.75">
      <c r="A264" s="350">
        <v>844</v>
      </c>
      <c r="B264" s="352" t="s">
        <v>278</v>
      </c>
      <c r="C264" s="330">
        <v>1388</v>
      </c>
      <c r="D264" s="338">
        <v>-25325.914772525179</v>
      </c>
      <c r="E264" s="339">
        <f t="shared" si="18"/>
        <v>-18.246336291444653</v>
      </c>
      <c r="F264" s="340">
        <f t="shared" si="19"/>
        <v>842.7087200368984</v>
      </c>
      <c r="G264" s="340">
        <f t="shared" si="20"/>
        <v>860.95505632834306</v>
      </c>
      <c r="H264" s="340"/>
      <c r="I264" s="331">
        <v>287856.39463031408</v>
      </c>
      <c r="J264" s="328">
        <v>881823.30878090102</v>
      </c>
      <c r="K264" s="324">
        <f t="shared" si="21"/>
        <v>1169679.703411215</v>
      </c>
      <c r="L264" s="342">
        <f t="shared" si="22"/>
        <v>1195005.6181837402</v>
      </c>
      <c r="M264" s="343">
        <f t="shared" si="23"/>
        <v>-2.1193134481675004E-2</v>
      </c>
      <c r="N264" s="332">
        <v>11</v>
      </c>
      <c r="O264" s="332">
        <v>11</v>
      </c>
    </row>
    <row r="265" spans="1:15" ht="15.75">
      <c r="A265" s="350">
        <v>845</v>
      </c>
      <c r="B265" s="352" t="s">
        <v>279</v>
      </c>
      <c r="C265" s="330">
        <v>2826</v>
      </c>
      <c r="D265" s="338">
        <v>-80175.657460177463</v>
      </c>
      <c r="E265" s="339">
        <f t="shared" si="18"/>
        <v>-28.37072096963109</v>
      </c>
      <c r="F265" s="340">
        <f t="shared" si="19"/>
        <v>1310.3043577056028</v>
      </c>
      <c r="G265" s="340">
        <f t="shared" si="20"/>
        <v>1338.6750786752339</v>
      </c>
      <c r="H265" s="340"/>
      <c r="I265" s="331">
        <v>2666318.4005187717</v>
      </c>
      <c r="J265" s="328">
        <v>1036601.7143572617</v>
      </c>
      <c r="K265" s="324">
        <f t="shared" si="21"/>
        <v>3702920.1148760333</v>
      </c>
      <c r="L265" s="342">
        <f t="shared" si="22"/>
        <v>3783095.7723362106</v>
      </c>
      <c r="M265" s="343">
        <f t="shared" si="23"/>
        <v>-2.1193134481675001E-2</v>
      </c>
      <c r="N265" s="332">
        <v>19</v>
      </c>
      <c r="O265" s="332">
        <v>19</v>
      </c>
    </row>
    <row r="266" spans="1:15" ht="15.75">
      <c r="A266" s="350">
        <v>846</v>
      </c>
      <c r="B266" s="352" t="s">
        <v>280</v>
      </c>
      <c r="C266" s="330">
        <v>4662</v>
      </c>
      <c r="D266" s="338">
        <v>-118836.83241141998</v>
      </c>
      <c r="E266" s="339">
        <f t="shared" ref="E266:E302" si="24">D266/C266</f>
        <v>-25.490526042775628</v>
      </c>
      <c r="F266" s="340">
        <f t="shared" ref="F266:F302" si="25">K266/C266</f>
        <v>1177.2822900697458</v>
      </c>
      <c r="G266" s="340">
        <f t="shared" ref="G266:G302" si="26">L266/C266</f>
        <v>1202.7728161125215</v>
      </c>
      <c r="H266" s="340"/>
      <c r="I266" s="331">
        <v>2501087.4606766952</v>
      </c>
      <c r="J266" s="328">
        <v>2987402.5756284609</v>
      </c>
      <c r="K266" s="324">
        <f t="shared" ref="K266:K302" si="27">SUM(I266:J266)</f>
        <v>5488490.0363051556</v>
      </c>
      <c r="L266" s="342">
        <f t="shared" ref="L266:L302" si="28">K266-D266</f>
        <v>5607326.8687165752</v>
      </c>
      <c r="M266" s="343">
        <f t="shared" ref="M266:M302" si="29">D266/L266</f>
        <v>-2.1193134481675004E-2</v>
      </c>
      <c r="N266" s="332">
        <v>14</v>
      </c>
      <c r="O266" s="332">
        <v>14</v>
      </c>
    </row>
    <row r="267" spans="1:15" ht="15.75">
      <c r="A267" s="350">
        <v>848</v>
      </c>
      <c r="B267" s="352" t="s">
        <v>281</v>
      </c>
      <c r="C267" s="330">
        <v>3976</v>
      </c>
      <c r="D267" s="338">
        <v>-100593.41523456297</v>
      </c>
      <c r="E267" s="339">
        <f t="shared" si="24"/>
        <v>-25.300154737063121</v>
      </c>
      <c r="F267" s="340">
        <f t="shared" si="25"/>
        <v>1168.4899738038248</v>
      </c>
      <c r="G267" s="340">
        <f t="shared" si="26"/>
        <v>1193.7901285408877</v>
      </c>
      <c r="H267" s="340"/>
      <c r="I267" s="331">
        <v>1864632.0387337452</v>
      </c>
      <c r="J267" s="328">
        <v>2781284.0971102617</v>
      </c>
      <c r="K267" s="324">
        <f t="shared" si="27"/>
        <v>4645916.1358440071</v>
      </c>
      <c r="L267" s="342">
        <f t="shared" si="28"/>
        <v>4746509.5510785701</v>
      </c>
      <c r="M267" s="343">
        <f t="shared" si="29"/>
        <v>-2.1193134481675001E-2</v>
      </c>
      <c r="N267" s="332">
        <v>12</v>
      </c>
      <c r="O267" s="332">
        <v>12</v>
      </c>
    </row>
    <row r="268" spans="1:15" ht="15.75">
      <c r="A268" s="350">
        <v>849</v>
      </c>
      <c r="B268" s="352" t="s">
        <v>282</v>
      </c>
      <c r="C268" s="330">
        <v>2799</v>
      </c>
      <c r="D268" s="338">
        <v>-97301.199389606714</v>
      </c>
      <c r="E268" s="339">
        <f t="shared" si="24"/>
        <v>-34.76284365473623</v>
      </c>
      <c r="F268" s="340">
        <f t="shared" si="25"/>
        <v>1605.5251319061467</v>
      </c>
      <c r="G268" s="340">
        <f t="shared" si="26"/>
        <v>1640.2879755608831</v>
      </c>
      <c r="H268" s="340"/>
      <c r="I268" s="331">
        <v>2720172.2188566597</v>
      </c>
      <c r="J268" s="328">
        <v>1773692.6253486453</v>
      </c>
      <c r="K268" s="324">
        <f t="shared" si="27"/>
        <v>4493864.844205305</v>
      </c>
      <c r="L268" s="342">
        <f t="shared" si="28"/>
        <v>4591166.0435949117</v>
      </c>
      <c r="M268" s="343">
        <f t="shared" si="29"/>
        <v>-2.1193134481675001E-2</v>
      </c>
      <c r="N268" s="332">
        <v>16</v>
      </c>
      <c r="O268" s="332">
        <v>16</v>
      </c>
    </row>
    <row r="269" spans="1:15" ht="15.75">
      <c r="A269" s="350">
        <v>850</v>
      </c>
      <c r="B269" s="352" t="s">
        <v>283</v>
      </c>
      <c r="C269" s="330">
        <v>2349</v>
      </c>
      <c r="D269" s="338">
        <v>-64232.147931307874</v>
      </c>
      <c r="E269" s="339">
        <f t="shared" si="24"/>
        <v>-27.34446484942864</v>
      </c>
      <c r="F269" s="340">
        <f t="shared" si="25"/>
        <v>1262.9066243923487</v>
      </c>
      <c r="G269" s="340">
        <f t="shared" si="26"/>
        <v>1290.2510892417772</v>
      </c>
      <c r="H269" s="340"/>
      <c r="I269" s="331">
        <v>1906847.7225961678</v>
      </c>
      <c r="J269" s="328">
        <v>1059719.9381014593</v>
      </c>
      <c r="K269" s="324">
        <f t="shared" si="27"/>
        <v>2966567.6606976269</v>
      </c>
      <c r="L269" s="342">
        <f t="shared" si="28"/>
        <v>3030799.8086289349</v>
      </c>
      <c r="M269" s="343">
        <f t="shared" si="29"/>
        <v>-2.1193134481675001E-2</v>
      </c>
      <c r="N269" s="332">
        <v>13</v>
      </c>
      <c r="O269" s="332">
        <v>13</v>
      </c>
    </row>
    <row r="270" spans="1:15" ht="15.75">
      <c r="A270" s="350">
        <v>851</v>
      </c>
      <c r="B270" s="352" t="s">
        <v>284</v>
      </c>
      <c r="C270" s="330">
        <v>20959</v>
      </c>
      <c r="D270" s="338">
        <v>-172391.44574886825</v>
      </c>
      <c r="E270" s="339">
        <f t="shared" si="24"/>
        <v>-8.2251751395041861</v>
      </c>
      <c r="F270" s="340">
        <f t="shared" si="25"/>
        <v>379.88047042303509</v>
      </c>
      <c r="G270" s="340">
        <f t="shared" si="26"/>
        <v>388.10564556253928</v>
      </c>
      <c r="H270" s="340"/>
      <c r="I270" s="331">
        <v>3814130.0725410627</v>
      </c>
      <c r="J270" s="328">
        <v>4147784.7070553289</v>
      </c>
      <c r="K270" s="324">
        <f t="shared" si="27"/>
        <v>7961914.7795963921</v>
      </c>
      <c r="L270" s="342">
        <f t="shared" si="28"/>
        <v>8134306.2253452605</v>
      </c>
      <c r="M270" s="343">
        <f t="shared" si="29"/>
        <v>-2.1193134481675001E-2</v>
      </c>
      <c r="N270" s="332">
        <v>19</v>
      </c>
      <c r="O270" s="332">
        <v>19</v>
      </c>
    </row>
    <row r="271" spans="1:15" ht="15.75">
      <c r="A271" s="350">
        <v>853</v>
      </c>
      <c r="B271" s="352" t="s">
        <v>285</v>
      </c>
      <c r="C271" s="330">
        <v>206073</v>
      </c>
      <c r="D271" s="338">
        <v>-919333.68005539093</v>
      </c>
      <c r="E271" s="339">
        <f t="shared" si="24"/>
        <v>-4.4612039425610872</v>
      </c>
      <c r="F271" s="340">
        <f t="shared" si="25"/>
        <v>206.04111445769928</v>
      </c>
      <c r="G271" s="340">
        <f t="shared" si="26"/>
        <v>210.50231840026035</v>
      </c>
      <c r="H271" s="340"/>
      <c r="I271" s="331">
        <v>43670436.192080729</v>
      </c>
      <c r="J271" s="328">
        <v>-1210925.612439268</v>
      </c>
      <c r="K271" s="324">
        <f t="shared" si="27"/>
        <v>42459510.579641461</v>
      </c>
      <c r="L271" s="342">
        <f t="shared" si="28"/>
        <v>43378844.259696849</v>
      </c>
      <c r="M271" s="343">
        <f t="shared" si="29"/>
        <v>-2.1193134481675001E-2</v>
      </c>
      <c r="N271" s="332">
        <v>2</v>
      </c>
      <c r="O271" s="332">
        <v>2</v>
      </c>
    </row>
    <row r="272" spans="1:15" ht="15.75">
      <c r="A272" s="350">
        <v>854</v>
      </c>
      <c r="B272" s="352" t="s">
        <v>286</v>
      </c>
      <c r="C272" s="330">
        <v>3191</v>
      </c>
      <c r="D272" s="338">
        <v>-49647.307943528576</v>
      </c>
      <c r="E272" s="339">
        <f t="shared" si="24"/>
        <v>-15.558542132099209</v>
      </c>
      <c r="F272" s="340">
        <f t="shared" si="25"/>
        <v>718.57269954676451</v>
      </c>
      <c r="G272" s="340">
        <f t="shared" si="26"/>
        <v>734.13124167886372</v>
      </c>
      <c r="H272" s="340"/>
      <c r="I272" s="331">
        <v>1236991.82144247</v>
      </c>
      <c r="J272" s="328">
        <v>1055973.6628112555</v>
      </c>
      <c r="K272" s="324">
        <f t="shared" si="27"/>
        <v>2292965.4842537255</v>
      </c>
      <c r="L272" s="342">
        <f t="shared" si="28"/>
        <v>2342612.792197254</v>
      </c>
      <c r="M272" s="343">
        <f t="shared" si="29"/>
        <v>-2.1193134481675001E-2</v>
      </c>
      <c r="N272" s="332">
        <v>19</v>
      </c>
      <c r="O272" s="332">
        <v>19</v>
      </c>
    </row>
    <row r="273" spans="1:15" ht="15.75">
      <c r="A273" s="350">
        <v>857</v>
      </c>
      <c r="B273" s="352" t="s">
        <v>287</v>
      </c>
      <c r="C273" s="330">
        <v>2311</v>
      </c>
      <c r="D273" s="338">
        <v>0</v>
      </c>
      <c r="E273" s="339">
        <f t="shared" si="24"/>
        <v>0</v>
      </c>
      <c r="F273" s="340">
        <f t="shared" si="25"/>
        <v>-206.39799651860145</v>
      </c>
      <c r="G273" s="340">
        <f t="shared" si="26"/>
        <v>-206.39799651860145</v>
      </c>
      <c r="H273" s="340"/>
      <c r="I273" s="331">
        <v>-1629094.3424073318</v>
      </c>
      <c r="J273" s="328">
        <v>1152108.5724528439</v>
      </c>
      <c r="K273" s="324">
        <f t="shared" si="27"/>
        <v>-476985.76995448791</v>
      </c>
      <c r="L273" s="342">
        <f t="shared" si="28"/>
        <v>-476985.76995448791</v>
      </c>
      <c r="M273" s="343">
        <f t="shared" si="29"/>
        <v>0</v>
      </c>
      <c r="N273" s="332">
        <v>11</v>
      </c>
      <c r="O273" s="332">
        <v>11</v>
      </c>
    </row>
    <row r="274" spans="1:15" ht="15.75">
      <c r="A274" s="350">
        <v>858</v>
      </c>
      <c r="B274" s="352" t="s">
        <v>288</v>
      </c>
      <c r="C274" s="330">
        <v>42225</v>
      </c>
      <c r="D274" s="338">
        <v>-668681.89443951682</v>
      </c>
      <c r="E274" s="339">
        <f t="shared" si="24"/>
        <v>-15.836160910349717</v>
      </c>
      <c r="F274" s="340">
        <f t="shared" si="25"/>
        <v>731.39454835744266</v>
      </c>
      <c r="G274" s="340">
        <f t="shared" si="26"/>
        <v>747.23070926779235</v>
      </c>
      <c r="H274" s="340"/>
      <c r="I274" s="331">
        <v>32310476.402993828</v>
      </c>
      <c r="J274" s="328">
        <v>-1427341.5986008123</v>
      </c>
      <c r="K274" s="324">
        <f t="shared" si="27"/>
        <v>30883134.804393016</v>
      </c>
      <c r="L274" s="342">
        <f t="shared" si="28"/>
        <v>31551816.698832534</v>
      </c>
      <c r="M274" s="343">
        <f t="shared" si="29"/>
        <v>-2.1193134481674997E-2</v>
      </c>
      <c r="N274" s="332">
        <v>1</v>
      </c>
      <c r="O274" s="333">
        <v>35</v>
      </c>
    </row>
    <row r="275" spans="1:15" ht="15.75">
      <c r="A275" s="350">
        <v>859</v>
      </c>
      <c r="B275" s="352" t="s">
        <v>289</v>
      </c>
      <c r="C275" s="330">
        <v>6501</v>
      </c>
      <c r="D275" s="338">
        <v>-255521.01214679392</v>
      </c>
      <c r="E275" s="339">
        <f t="shared" si="24"/>
        <v>-39.304878041346548</v>
      </c>
      <c r="F275" s="340">
        <f t="shared" si="25"/>
        <v>1815.2994078575691</v>
      </c>
      <c r="G275" s="340">
        <f t="shared" si="26"/>
        <v>1854.6042858989156</v>
      </c>
      <c r="H275" s="340"/>
      <c r="I275" s="331">
        <v>6820016.4181595445</v>
      </c>
      <c r="J275" s="328">
        <v>4981245.0323225129</v>
      </c>
      <c r="K275" s="324">
        <f t="shared" si="27"/>
        <v>11801261.450482057</v>
      </c>
      <c r="L275" s="342">
        <f t="shared" si="28"/>
        <v>12056782.462628851</v>
      </c>
      <c r="M275" s="343">
        <f t="shared" si="29"/>
        <v>-2.1193134481675001E-2</v>
      </c>
      <c r="N275" s="332">
        <v>17</v>
      </c>
      <c r="O275" s="332">
        <v>17</v>
      </c>
    </row>
    <row r="276" spans="1:15" ht="15.75">
      <c r="A276" s="350">
        <v>886</v>
      </c>
      <c r="B276" s="352" t="s">
        <v>290</v>
      </c>
      <c r="C276" s="330">
        <v>12382</v>
      </c>
      <c r="D276" s="338">
        <v>-172879.77735941284</v>
      </c>
      <c r="E276" s="339">
        <f t="shared" si="24"/>
        <v>-13.962185217203427</v>
      </c>
      <c r="F276" s="340">
        <f t="shared" si="25"/>
        <v>644.84480858902509</v>
      </c>
      <c r="G276" s="340">
        <f t="shared" si="26"/>
        <v>658.80699380622843</v>
      </c>
      <c r="H276" s="340"/>
      <c r="I276" s="331">
        <v>3682578.0962990816</v>
      </c>
      <c r="J276" s="328">
        <v>4301890.323650226</v>
      </c>
      <c r="K276" s="324">
        <f t="shared" si="27"/>
        <v>7984468.419949308</v>
      </c>
      <c r="L276" s="342">
        <f t="shared" si="28"/>
        <v>8157348.197308721</v>
      </c>
      <c r="M276" s="343">
        <f t="shared" si="29"/>
        <v>-2.1193134481674997E-2</v>
      </c>
      <c r="N276" s="332">
        <v>4</v>
      </c>
      <c r="O276" s="332">
        <v>4</v>
      </c>
    </row>
    <row r="277" spans="1:15" ht="15.75">
      <c r="A277" s="350">
        <v>887</v>
      </c>
      <c r="B277" s="352" t="s">
        <v>291</v>
      </c>
      <c r="C277" s="330">
        <v>4493</v>
      </c>
      <c r="D277" s="338">
        <v>-53298.99657702227</v>
      </c>
      <c r="E277" s="339">
        <f t="shared" si="24"/>
        <v>-11.862674510799526</v>
      </c>
      <c r="F277" s="340">
        <f t="shared" si="25"/>
        <v>547.87871348712906</v>
      </c>
      <c r="G277" s="340">
        <f t="shared" si="26"/>
        <v>559.74138799792854</v>
      </c>
      <c r="H277" s="340"/>
      <c r="I277" s="331">
        <v>-131275.72441817645</v>
      </c>
      <c r="J277" s="328">
        <v>2592894.7841158472</v>
      </c>
      <c r="K277" s="324">
        <f t="shared" si="27"/>
        <v>2461619.0596976709</v>
      </c>
      <c r="L277" s="342">
        <f t="shared" si="28"/>
        <v>2514918.056274693</v>
      </c>
      <c r="M277" s="343">
        <f t="shared" si="29"/>
        <v>-2.1193134481675001E-2</v>
      </c>
      <c r="N277" s="332">
        <v>6</v>
      </c>
      <c r="O277" s="332">
        <v>6</v>
      </c>
    </row>
    <row r="278" spans="1:15" ht="15.75">
      <c r="A278" s="350">
        <v>889</v>
      </c>
      <c r="B278" s="352" t="s">
        <v>292</v>
      </c>
      <c r="C278" s="330">
        <v>2466</v>
      </c>
      <c r="D278" s="338">
        <v>-109142.18617203596</v>
      </c>
      <c r="E278" s="339">
        <f t="shared" si="24"/>
        <v>-44.2587940681411</v>
      </c>
      <c r="F278" s="340">
        <f t="shared" si="25"/>
        <v>2044.096475248449</v>
      </c>
      <c r="G278" s="340">
        <f t="shared" si="26"/>
        <v>2088.3552693165898</v>
      </c>
      <c r="H278" s="340"/>
      <c r="I278" s="331">
        <v>3715804.9298060983</v>
      </c>
      <c r="J278" s="328">
        <v>1324936.9781565766</v>
      </c>
      <c r="K278" s="324">
        <f t="shared" si="27"/>
        <v>5040741.9079626752</v>
      </c>
      <c r="L278" s="342">
        <f t="shared" si="28"/>
        <v>5149884.0941347107</v>
      </c>
      <c r="M278" s="343">
        <f t="shared" si="29"/>
        <v>-2.1193134481675001E-2</v>
      </c>
      <c r="N278" s="332">
        <v>17</v>
      </c>
      <c r="O278" s="332">
        <v>17</v>
      </c>
    </row>
    <row r="279" spans="1:15" ht="15.75">
      <c r="A279" s="350">
        <v>890</v>
      </c>
      <c r="B279" s="352" t="s">
        <v>293</v>
      </c>
      <c r="C279" s="330">
        <v>1137</v>
      </c>
      <c r="D279" s="338">
        <v>-56768.214375847325</v>
      </c>
      <c r="E279" s="339">
        <f t="shared" si="24"/>
        <v>-49.928068932143645</v>
      </c>
      <c r="F279" s="340">
        <f t="shared" si="25"/>
        <v>2305.932456339131</v>
      </c>
      <c r="G279" s="340">
        <f t="shared" si="26"/>
        <v>2355.860525271275</v>
      </c>
      <c r="H279" s="340"/>
      <c r="I279" s="331">
        <v>2206976.124643242</v>
      </c>
      <c r="J279" s="328">
        <v>414869.07821435039</v>
      </c>
      <c r="K279" s="324">
        <f t="shared" si="27"/>
        <v>2621845.2028575921</v>
      </c>
      <c r="L279" s="342">
        <f t="shared" si="28"/>
        <v>2678613.4172334396</v>
      </c>
      <c r="M279" s="343">
        <f t="shared" si="29"/>
        <v>-2.1193134481675004E-2</v>
      </c>
      <c r="N279" s="332">
        <v>19</v>
      </c>
      <c r="O279" s="332">
        <v>19</v>
      </c>
    </row>
    <row r="280" spans="1:15" ht="15.75">
      <c r="A280" s="350">
        <v>892</v>
      </c>
      <c r="B280" s="352" t="s">
        <v>294</v>
      </c>
      <c r="C280" s="330">
        <v>3657</v>
      </c>
      <c r="D280" s="338">
        <v>-161817.03291248018</v>
      </c>
      <c r="E280" s="339">
        <f t="shared" si="24"/>
        <v>-44.248573396904618</v>
      </c>
      <c r="F280" s="340">
        <f t="shared" si="25"/>
        <v>2043.6244326072276</v>
      </c>
      <c r="G280" s="340">
        <f t="shared" si="26"/>
        <v>2087.8730060041321</v>
      </c>
      <c r="H280" s="340"/>
      <c r="I280" s="331">
        <v>5040338.9872975294</v>
      </c>
      <c r="J280" s="328">
        <v>2433195.5627471022</v>
      </c>
      <c r="K280" s="324">
        <f t="shared" si="27"/>
        <v>7473534.5500446316</v>
      </c>
      <c r="L280" s="342">
        <f t="shared" si="28"/>
        <v>7635351.5829571113</v>
      </c>
      <c r="M280" s="343">
        <f t="shared" si="29"/>
        <v>-2.1193134481675004E-2</v>
      </c>
      <c r="N280" s="332">
        <v>13</v>
      </c>
      <c r="O280" s="332">
        <v>13</v>
      </c>
    </row>
    <row r="281" spans="1:15" ht="15.75">
      <c r="A281" s="350">
        <v>893</v>
      </c>
      <c r="B281" s="352" t="s">
        <v>295</v>
      </c>
      <c r="C281" s="330">
        <v>7439</v>
      </c>
      <c r="D281" s="338">
        <v>-193600.52084260478</v>
      </c>
      <c r="E281" s="339">
        <f t="shared" si="24"/>
        <v>-26.025073375803842</v>
      </c>
      <c r="F281" s="340">
        <f t="shared" si="25"/>
        <v>1201.9704078167899</v>
      </c>
      <c r="G281" s="340">
        <f t="shared" si="26"/>
        <v>1227.9954811925936</v>
      </c>
      <c r="H281" s="340"/>
      <c r="I281" s="331">
        <v>6484668.4470755281</v>
      </c>
      <c r="J281" s="328">
        <v>2456789.4166735723</v>
      </c>
      <c r="K281" s="324">
        <f t="shared" si="27"/>
        <v>8941457.8637490999</v>
      </c>
      <c r="L281" s="342">
        <f t="shared" si="28"/>
        <v>9135058.3845917042</v>
      </c>
      <c r="M281" s="343">
        <f t="shared" si="29"/>
        <v>-2.1193134481675001E-2</v>
      </c>
      <c r="N281" s="332">
        <v>15</v>
      </c>
      <c r="O281" s="332">
        <v>15</v>
      </c>
    </row>
    <row r="282" spans="1:15" ht="15.75">
      <c r="A282" s="350">
        <v>895</v>
      </c>
      <c r="B282" s="352" t="s">
        <v>296</v>
      </c>
      <c r="C282" s="330">
        <v>14814</v>
      </c>
      <c r="D282" s="338">
        <v>-116958.8866655085</v>
      </c>
      <c r="E282" s="339">
        <f t="shared" si="24"/>
        <v>-7.8951590836714258</v>
      </c>
      <c r="F282" s="340">
        <f t="shared" si="25"/>
        <v>364.63864852737862</v>
      </c>
      <c r="G282" s="340">
        <f t="shared" si="26"/>
        <v>372.53380761105007</v>
      </c>
      <c r="H282" s="340"/>
      <c r="I282" s="331">
        <v>5176610.5245129494</v>
      </c>
      <c r="J282" s="328">
        <v>225146.41477163741</v>
      </c>
      <c r="K282" s="324">
        <f t="shared" si="27"/>
        <v>5401756.9392845873</v>
      </c>
      <c r="L282" s="342">
        <f t="shared" si="28"/>
        <v>5518715.8259500954</v>
      </c>
      <c r="M282" s="343">
        <f t="shared" si="29"/>
        <v>-2.1193134481675001E-2</v>
      </c>
      <c r="N282" s="332">
        <v>2</v>
      </c>
      <c r="O282" s="332">
        <v>2</v>
      </c>
    </row>
    <row r="283" spans="1:15" ht="15.75">
      <c r="A283" s="350">
        <v>905</v>
      </c>
      <c r="B283" s="352" t="s">
        <v>297</v>
      </c>
      <c r="C283" s="330">
        <v>70361</v>
      </c>
      <c r="D283" s="338">
        <v>-434902.30729822931</v>
      </c>
      <c r="E283" s="339">
        <f t="shared" si="24"/>
        <v>-6.1810137334351314</v>
      </c>
      <c r="F283" s="340">
        <f t="shared" si="25"/>
        <v>285.47068784849222</v>
      </c>
      <c r="G283" s="340">
        <f t="shared" si="26"/>
        <v>291.65170158192734</v>
      </c>
      <c r="H283" s="340"/>
      <c r="I283" s="331">
        <v>14061324.985973276</v>
      </c>
      <c r="J283" s="328">
        <v>6024678.0817344841</v>
      </c>
      <c r="K283" s="324">
        <f t="shared" si="27"/>
        <v>20086003.067707762</v>
      </c>
      <c r="L283" s="342">
        <f t="shared" si="28"/>
        <v>20520905.37500599</v>
      </c>
      <c r="M283" s="343">
        <f t="shared" si="29"/>
        <v>-2.1193134481675001E-2</v>
      </c>
      <c r="N283" s="332">
        <v>15</v>
      </c>
      <c r="O283" s="332">
        <v>15</v>
      </c>
    </row>
    <row r="284" spans="1:15" ht="15.75">
      <c r="A284" s="350">
        <v>908</v>
      </c>
      <c r="B284" s="352" t="s">
        <v>298</v>
      </c>
      <c r="C284" s="330">
        <v>20847</v>
      </c>
      <c r="D284" s="338">
        <v>-182797.13599171929</v>
      </c>
      <c r="E284" s="339">
        <f t="shared" si="24"/>
        <v>-8.7685103847901029</v>
      </c>
      <c r="F284" s="340">
        <f t="shared" si="25"/>
        <v>404.97445870607015</v>
      </c>
      <c r="G284" s="340">
        <f t="shared" si="26"/>
        <v>413.74296909086024</v>
      </c>
      <c r="H284" s="340"/>
      <c r="I284" s="331">
        <v>4262459.2731543388</v>
      </c>
      <c r="J284" s="328">
        <v>4180043.2674911059</v>
      </c>
      <c r="K284" s="324">
        <f t="shared" si="27"/>
        <v>8442502.5406454448</v>
      </c>
      <c r="L284" s="342">
        <f t="shared" si="28"/>
        <v>8625299.6766371634</v>
      </c>
      <c r="M284" s="343">
        <f t="shared" si="29"/>
        <v>-2.1193134481675001E-2</v>
      </c>
      <c r="N284" s="332">
        <v>6</v>
      </c>
      <c r="O284" s="332">
        <v>6</v>
      </c>
    </row>
    <row r="285" spans="1:15" ht="15.75">
      <c r="A285" s="350">
        <v>915</v>
      </c>
      <c r="B285" s="352" t="s">
        <v>299</v>
      </c>
      <c r="C285" s="330">
        <v>19669</v>
      </c>
      <c r="D285" s="338">
        <v>-145428.59513565031</v>
      </c>
      <c r="E285" s="339">
        <f t="shared" si="24"/>
        <v>-7.3937970987671111</v>
      </c>
      <c r="F285" s="340">
        <f t="shared" si="25"/>
        <v>341.48319913604098</v>
      </c>
      <c r="G285" s="340">
        <f t="shared" si="26"/>
        <v>348.87699623480813</v>
      </c>
      <c r="H285" s="340"/>
      <c r="I285" s="331">
        <v>436442.34574134252</v>
      </c>
      <c r="J285" s="328">
        <v>6280190.6980654476</v>
      </c>
      <c r="K285" s="324">
        <f t="shared" si="27"/>
        <v>6716633.0438067904</v>
      </c>
      <c r="L285" s="342">
        <f t="shared" si="28"/>
        <v>6862061.638942441</v>
      </c>
      <c r="M285" s="343">
        <f t="shared" si="29"/>
        <v>-2.1193134481675001E-2</v>
      </c>
      <c r="N285" s="332">
        <v>11</v>
      </c>
      <c r="O285" s="332">
        <v>11</v>
      </c>
    </row>
    <row r="286" spans="1:15" ht="15.75">
      <c r="A286" s="350">
        <v>918</v>
      </c>
      <c r="B286" s="352" t="s">
        <v>300</v>
      </c>
      <c r="C286" s="330">
        <v>2246</v>
      </c>
      <c r="D286" s="338">
        <v>-41751.848422874376</v>
      </c>
      <c r="E286" s="339">
        <f t="shared" si="24"/>
        <v>-18.589424943399099</v>
      </c>
      <c r="F286" s="340">
        <f t="shared" si="25"/>
        <v>858.55430098693728</v>
      </c>
      <c r="G286" s="340">
        <f t="shared" si="26"/>
        <v>877.14372593033636</v>
      </c>
      <c r="H286" s="340"/>
      <c r="I286" s="331">
        <v>586191.16860246332</v>
      </c>
      <c r="J286" s="328">
        <v>1342121.7914141978</v>
      </c>
      <c r="K286" s="324">
        <f t="shared" si="27"/>
        <v>1928312.9600166611</v>
      </c>
      <c r="L286" s="342">
        <f t="shared" si="28"/>
        <v>1970064.8084395356</v>
      </c>
      <c r="M286" s="343">
        <f t="shared" si="29"/>
        <v>-2.1193134481675001E-2</v>
      </c>
      <c r="N286" s="332">
        <v>2</v>
      </c>
      <c r="O286" s="332">
        <v>2</v>
      </c>
    </row>
    <row r="287" spans="1:15" ht="15.75">
      <c r="A287" s="350">
        <v>921</v>
      </c>
      <c r="B287" s="352" t="s">
        <v>301</v>
      </c>
      <c r="C287" s="330">
        <v>1851</v>
      </c>
      <c r="D287" s="338">
        <v>-48063.388127732556</v>
      </c>
      <c r="E287" s="339">
        <f t="shared" si="24"/>
        <v>-25.966174029028934</v>
      </c>
      <c r="F287" s="340">
        <f t="shared" si="25"/>
        <v>1199.250136068046</v>
      </c>
      <c r="G287" s="340">
        <f t="shared" si="26"/>
        <v>1225.2163100970749</v>
      </c>
      <c r="H287" s="340"/>
      <c r="I287" s="331">
        <v>1077984.5724815074</v>
      </c>
      <c r="J287" s="328">
        <v>1141827.429380446</v>
      </c>
      <c r="K287" s="324">
        <f t="shared" si="27"/>
        <v>2219812.0018619532</v>
      </c>
      <c r="L287" s="342">
        <f t="shared" si="28"/>
        <v>2267875.3899896857</v>
      </c>
      <c r="M287" s="343">
        <f t="shared" si="29"/>
        <v>-2.1193134481675004E-2</v>
      </c>
      <c r="N287" s="332">
        <v>11</v>
      </c>
      <c r="O287" s="332">
        <v>11</v>
      </c>
    </row>
    <row r="288" spans="1:15" ht="15.75">
      <c r="A288" s="350">
        <v>922</v>
      </c>
      <c r="B288" s="352" t="s">
        <v>302</v>
      </c>
      <c r="C288" s="330">
        <v>4511</v>
      </c>
      <c r="D288" s="338">
        <v>-84530.670594929135</v>
      </c>
      <c r="E288" s="339">
        <f t="shared" si="24"/>
        <v>-18.738787540440953</v>
      </c>
      <c r="F288" s="340">
        <f t="shared" si="25"/>
        <v>865.45262627065722</v>
      </c>
      <c r="G288" s="340">
        <f t="shared" si="26"/>
        <v>884.19141381109819</v>
      </c>
      <c r="H288" s="340"/>
      <c r="I288" s="331">
        <v>3061160.1676021507</v>
      </c>
      <c r="J288" s="328">
        <v>842896.62950478378</v>
      </c>
      <c r="K288" s="324">
        <f t="shared" si="27"/>
        <v>3904056.7971069347</v>
      </c>
      <c r="L288" s="342">
        <f t="shared" si="28"/>
        <v>3988587.467701864</v>
      </c>
      <c r="M288" s="343">
        <f t="shared" si="29"/>
        <v>-2.1193134481674997E-2</v>
      </c>
      <c r="N288" s="332">
        <v>6</v>
      </c>
      <c r="O288" s="332">
        <v>6</v>
      </c>
    </row>
    <row r="289" spans="1:15" ht="15.75">
      <c r="A289" s="350">
        <v>924</v>
      </c>
      <c r="B289" s="352" t="s">
        <v>303</v>
      </c>
      <c r="C289" s="330">
        <v>2931</v>
      </c>
      <c r="D289" s="338">
        <v>-66390.446592257082</v>
      </c>
      <c r="E289" s="339">
        <f t="shared" si="24"/>
        <v>-22.651124732943391</v>
      </c>
      <c r="F289" s="340">
        <f t="shared" si="25"/>
        <v>1046.144279388569</v>
      </c>
      <c r="G289" s="340">
        <f t="shared" si="26"/>
        <v>1068.7954041215123</v>
      </c>
      <c r="H289" s="340"/>
      <c r="I289" s="331">
        <v>1266808.7879371822</v>
      </c>
      <c r="J289" s="328">
        <v>1799440.0949507135</v>
      </c>
      <c r="K289" s="324">
        <f t="shared" si="27"/>
        <v>3066248.8828878957</v>
      </c>
      <c r="L289" s="342">
        <f t="shared" si="28"/>
        <v>3132639.3294801526</v>
      </c>
      <c r="M289" s="343">
        <f t="shared" si="29"/>
        <v>-2.1193134481675004E-2</v>
      </c>
      <c r="N289" s="332">
        <v>16</v>
      </c>
      <c r="O289" s="332">
        <v>16</v>
      </c>
    </row>
    <row r="290" spans="1:15" ht="15.75">
      <c r="A290" s="350">
        <v>925</v>
      </c>
      <c r="B290" s="352" t="s">
        <v>304</v>
      </c>
      <c r="C290" s="330">
        <v>3352</v>
      </c>
      <c r="D290" s="338">
        <v>-85893.163953077034</v>
      </c>
      <c r="E290" s="339">
        <f t="shared" si="24"/>
        <v>-25.624452253304604</v>
      </c>
      <c r="F290" s="340">
        <f t="shared" si="25"/>
        <v>1183.4676844224296</v>
      </c>
      <c r="G290" s="340">
        <f t="shared" si="26"/>
        <v>1209.0921366757341</v>
      </c>
      <c r="H290" s="340"/>
      <c r="I290" s="331">
        <v>3822658.0770094348</v>
      </c>
      <c r="J290" s="328">
        <v>144325.60117454879</v>
      </c>
      <c r="K290" s="324">
        <f t="shared" si="27"/>
        <v>3966983.6781839835</v>
      </c>
      <c r="L290" s="342">
        <f t="shared" si="28"/>
        <v>4052876.8421370606</v>
      </c>
      <c r="M290" s="343">
        <f t="shared" si="29"/>
        <v>-2.1193134481675001E-2</v>
      </c>
      <c r="N290" s="332">
        <v>11</v>
      </c>
      <c r="O290" s="332">
        <v>11</v>
      </c>
    </row>
    <row r="291" spans="1:15" ht="15.75">
      <c r="A291" s="350">
        <v>927</v>
      </c>
      <c r="B291" s="352" t="s">
        <v>305</v>
      </c>
      <c r="C291" s="330">
        <v>28799</v>
      </c>
      <c r="D291" s="338">
        <v>-421500.47957585938</v>
      </c>
      <c r="E291" s="339">
        <f t="shared" si="24"/>
        <v>-14.635941511019805</v>
      </c>
      <c r="F291" s="340">
        <f t="shared" si="25"/>
        <v>675.96230499541457</v>
      </c>
      <c r="G291" s="340">
        <f t="shared" si="26"/>
        <v>690.59824650643441</v>
      </c>
      <c r="H291" s="340"/>
      <c r="I291" s="331">
        <v>15766536.642512746</v>
      </c>
      <c r="J291" s="328">
        <v>3700501.7790501984</v>
      </c>
      <c r="K291" s="324">
        <f t="shared" si="27"/>
        <v>19467038.421562944</v>
      </c>
      <c r="L291" s="342">
        <f t="shared" si="28"/>
        <v>19888538.901138805</v>
      </c>
      <c r="M291" s="343">
        <f t="shared" si="29"/>
        <v>-2.1193134481674997E-2</v>
      </c>
      <c r="N291" s="332">
        <v>1</v>
      </c>
      <c r="O291" s="333">
        <v>33</v>
      </c>
    </row>
    <row r="292" spans="1:15" ht="15.75">
      <c r="A292" s="350">
        <v>931</v>
      </c>
      <c r="B292" s="352" t="s">
        <v>306</v>
      </c>
      <c r="C292" s="330">
        <v>5764</v>
      </c>
      <c r="D292" s="338">
        <v>-146028.50376250327</v>
      </c>
      <c r="E292" s="339">
        <f t="shared" si="24"/>
        <v>-25.334577335618196</v>
      </c>
      <c r="F292" s="340">
        <f t="shared" si="25"/>
        <v>1170.0797846845048</v>
      </c>
      <c r="G292" s="340">
        <f t="shared" si="26"/>
        <v>1195.414362020123</v>
      </c>
      <c r="H292" s="340"/>
      <c r="I292" s="331">
        <v>4962743.4584348928</v>
      </c>
      <c r="J292" s="328">
        <v>1781596.4204865925</v>
      </c>
      <c r="K292" s="324">
        <f t="shared" si="27"/>
        <v>6744339.8789214855</v>
      </c>
      <c r="L292" s="342">
        <f t="shared" si="28"/>
        <v>6890368.3826839887</v>
      </c>
      <c r="M292" s="343">
        <f t="shared" si="29"/>
        <v>-2.1193134481675004E-2</v>
      </c>
      <c r="N292" s="332">
        <v>13</v>
      </c>
      <c r="O292" s="332">
        <v>13</v>
      </c>
    </row>
    <row r="293" spans="1:15" ht="15.75">
      <c r="A293" s="350">
        <v>934</v>
      </c>
      <c r="B293" s="352" t="s">
        <v>307</v>
      </c>
      <c r="C293" s="330">
        <v>2607</v>
      </c>
      <c r="D293" s="338">
        <v>-40996.931724482056</v>
      </c>
      <c r="E293" s="339">
        <f t="shared" si="24"/>
        <v>-15.725712207319546</v>
      </c>
      <c r="F293" s="340">
        <f t="shared" si="25"/>
        <v>726.29346484820496</v>
      </c>
      <c r="G293" s="340">
        <f t="shared" si="26"/>
        <v>742.01917705552444</v>
      </c>
      <c r="H293" s="340"/>
      <c r="I293" s="331">
        <v>738386.10584053583</v>
      </c>
      <c r="J293" s="328">
        <v>1155060.9570187344</v>
      </c>
      <c r="K293" s="324">
        <f t="shared" si="27"/>
        <v>1893447.0628592703</v>
      </c>
      <c r="L293" s="342">
        <f t="shared" si="28"/>
        <v>1934443.9945837522</v>
      </c>
      <c r="M293" s="343">
        <f t="shared" si="29"/>
        <v>-2.1193134481675004E-2</v>
      </c>
      <c r="N293" s="332">
        <v>14</v>
      </c>
      <c r="O293" s="332">
        <v>14</v>
      </c>
    </row>
    <row r="294" spans="1:15" ht="15.75">
      <c r="A294" s="350">
        <v>935</v>
      </c>
      <c r="B294" s="352" t="s">
        <v>308</v>
      </c>
      <c r="C294" s="330">
        <v>2831</v>
      </c>
      <c r="D294" s="338">
        <v>-32429.529646943574</v>
      </c>
      <c r="E294" s="339">
        <f t="shared" si="24"/>
        <v>-11.455149998920373</v>
      </c>
      <c r="F294" s="340">
        <f t="shared" si="25"/>
        <v>529.05715641923882</v>
      </c>
      <c r="G294" s="340">
        <f t="shared" si="26"/>
        <v>540.51230641815914</v>
      </c>
      <c r="H294" s="340"/>
      <c r="I294" s="331">
        <v>346327.48068711901</v>
      </c>
      <c r="J294" s="328">
        <v>1151433.329135746</v>
      </c>
      <c r="K294" s="324">
        <f t="shared" si="27"/>
        <v>1497760.8098228651</v>
      </c>
      <c r="L294" s="342">
        <f t="shared" si="28"/>
        <v>1530190.3394698086</v>
      </c>
      <c r="M294" s="343">
        <f t="shared" si="29"/>
        <v>-2.1193134481675001E-2</v>
      </c>
      <c r="N294" s="332">
        <v>8</v>
      </c>
      <c r="O294" s="332">
        <v>8</v>
      </c>
    </row>
    <row r="295" spans="1:15" ht="15.75">
      <c r="A295" s="350">
        <v>936</v>
      </c>
      <c r="B295" s="352" t="s">
        <v>309</v>
      </c>
      <c r="C295" s="330">
        <v>6190</v>
      </c>
      <c r="D295" s="338">
        <v>-136540.03281923369</v>
      </c>
      <c r="E295" s="339">
        <f t="shared" si="24"/>
        <v>-22.058163621847122</v>
      </c>
      <c r="F295" s="340">
        <f t="shared" si="25"/>
        <v>1018.7583159281735</v>
      </c>
      <c r="G295" s="340">
        <f t="shared" si="26"/>
        <v>1040.8164795500206</v>
      </c>
      <c r="H295" s="340"/>
      <c r="I295" s="331">
        <v>3878543.3919670493</v>
      </c>
      <c r="J295" s="328">
        <v>2427570.5836283443</v>
      </c>
      <c r="K295" s="324">
        <f t="shared" si="27"/>
        <v>6306113.9755953941</v>
      </c>
      <c r="L295" s="342">
        <f t="shared" si="28"/>
        <v>6442654.008414628</v>
      </c>
      <c r="M295" s="343">
        <f t="shared" si="29"/>
        <v>-2.1193134481674997E-2</v>
      </c>
      <c r="N295" s="332">
        <v>6</v>
      </c>
      <c r="O295" s="332">
        <v>6</v>
      </c>
    </row>
    <row r="296" spans="1:15" ht="15.75">
      <c r="A296" s="350">
        <v>946</v>
      </c>
      <c r="B296" s="352" t="s">
        <v>310</v>
      </c>
      <c r="C296" s="330">
        <v>6210</v>
      </c>
      <c r="D296" s="338">
        <v>-171225.48736491223</v>
      </c>
      <c r="E296" s="339">
        <f t="shared" si="24"/>
        <v>-27.572542248778138</v>
      </c>
      <c r="F296" s="340">
        <f t="shared" si="25"/>
        <v>1273.4404000613458</v>
      </c>
      <c r="G296" s="340">
        <f t="shared" si="26"/>
        <v>1301.0129423101239</v>
      </c>
      <c r="H296" s="340"/>
      <c r="I296" s="331">
        <v>5477370.869617017</v>
      </c>
      <c r="J296" s="328">
        <v>2430694.0147639397</v>
      </c>
      <c r="K296" s="324">
        <f t="shared" si="27"/>
        <v>7908064.8843809571</v>
      </c>
      <c r="L296" s="342">
        <f t="shared" si="28"/>
        <v>8079290.3717458695</v>
      </c>
      <c r="M296" s="343">
        <f t="shared" si="29"/>
        <v>-2.1193134481675001E-2</v>
      </c>
      <c r="N296" s="332">
        <v>15</v>
      </c>
      <c r="O296" s="332">
        <v>15</v>
      </c>
    </row>
    <row r="297" spans="1:15" ht="15.75">
      <c r="A297" s="350">
        <v>976</v>
      </c>
      <c r="B297" s="352" t="s">
        <v>311</v>
      </c>
      <c r="C297" s="330">
        <v>3721</v>
      </c>
      <c r="D297" s="338">
        <v>-92820.887630400815</v>
      </c>
      <c r="E297" s="339">
        <f t="shared" si="24"/>
        <v>-24.945145829185922</v>
      </c>
      <c r="F297" s="340">
        <f t="shared" si="25"/>
        <v>1152.0938547374908</v>
      </c>
      <c r="G297" s="340">
        <f t="shared" si="26"/>
        <v>1177.0390005666768</v>
      </c>
      <c r="H297" s="340"/>
      <c r="I297" s="331">
        <v>2430746.7614758983</v>
      </c>
      <c r="J297" s="328">
        <v>1856194.4720023056</v>
      </c>
      <c r="K297" s="324">
        <f t="shared" si="27"/>
        <v>4286941.2334782034</v>
      </c>
      <c r="L297" s="342">
        <f t="shared" si="28"/>
        <v>4379762.1211086046</v>
      </c>
      <c r="M297" s="343">
        <f t="shared" si="29"/>
        <v>-2.1193134481675001E-2</v>
      </c>
      <c r="N297" s="332">
        <v>19</v>
      </c>
      <c r="O297" s="332">
        <v>19</v>
      </c>
    </row>
    <row r="298" spans="1:15" ht="15.75">
      <c r="A298" s="350">
        <v>977</v>
      </c>
      <c r="B298" s="352" t="s">
        <v>312</v>
      </c>
      <c r="C298" s="330">
        <v>15406</v>
      </c>
      <c r="D298" s="338">
        <v>-354875.93172391632</v>
      </c>
      <c r="E298" s="339">
        <f t="shared" si="24"/>
        <v>-23.034917027386495</v>
      </c>
      <c r="F298" s="340">
        <f t="shared" si="25"/>
        <v>1063.8697618111316</v>
      </c>
      <c r="G298" s="340">
        <f t="shared" si="26"/>
        <v>1086.9046788385183</v>
      </c>
      <c r="H298" s="340"/>
      <c r="I298" s="331">
        <v>9990297.2910930309</v>
      </c>
      <c r="J298" s="328">
        <v>6399680.2593692644</v>
      </c>
      <c r="K298" s="324">
        <f t="shared" si="27"/>
        <v>16389977.550462294</v>
      </c>
      <c r="L298" s="342">
        <f t="shared" si="28"/>
        <v>16744853.482186211</v>
      </c>
      <c r="M298" s="343">
        <f t="shared" si="29"/>
        <v>-2.1193134481675001E-2</v>
      </c>
      <c r="N298" s="332">
        <v>17</v>
      </c>
      <c r="O298" s="332">
        <v>17</v>
      </c>
    </row>
    <row r="299" spans="1:15" ht="15.75">
      <c r="A299" s="350">
        <v>980</v>
      </c>
      <c r="B299" s="352" t="s">
        <v>313</v>
      </c>
      <c r="C299" s="330">
        <v>33704</v>
      </c>
      <c r="D299" s="338">
        <v>-654240.34192141623</v>
      </c>
      <c r="E299" s="339">
        <f t="shared" si="24"/>
        <v>-19.41135597915429</v>
      </c>
      <c r="F299" s="340">
        <f t="shared" si="25"/>
        <v>896.51526147984634</v>
      </c>
      <c r="G299" s="340">
        <f t="shared" si="26"/>
        <v>915.92661745900057</v>
      </c>
      <c r="H299" s="340"/>
      <c r="I299" s="331">
        <v>24606444.444824938</v>
      </c>
      <c r="J299" s="328">
        <v>5609705.9280918026</v>
      </c>
      <c r="K299" s="324">
        <f t="shared" si="27"/>
        <v>30216150.372916739</v>
      </c>
      <c r="L299" s="342">
        <f t="shared" si="28"/>
        <v>30870390.714838155</v>
      </c>
      <c r="M299" s="343">
        <f t="shared" si="29"/>
        <v>-2.1193134481675001E-2</v>
      </c>
      <c r="N299" s="332">
        <v>6</v>
      </c>
      <c r="O299" s="332">
        <v>6</v>
      </c>
    </row>
    <row r="300" spans="1:15" ht="15.75">
      <c r="A300" s="350">
        <v>981</v>
      </c>
      <c r="B300" s="352" t="s">
        <v>314</v>
      </c>
      <c r="C300" s="330">
        <v>2193</v>
      </c>
      <c r="D300" s="338">
        <v>-45623.779229125626</v>
      </c>
      <c r="E300" s="339">
        <f t="shared" si="24"/>
        <v>-20.804276894266131</v>
      </c>
      <c r="F300" s="340">
        <f t="shared" si="25"/>
        <v>960.84744207419953</v>
      </c>
      <c r="G300" s="340">
        <f t="shared" si="26"/>
        <v>981.65171896846562</v>
      </c>
      <c r="H300" s="340"/>
      <c r="I300" s="331">
        <v>752889.02398332278</v>
      </c>
      <c r="J300" s="328">
        <v>1354249.4164853969</v>
      </c>
      <c r="K300" s="324">
        <f t="shared" si="27"/>
        <v>2107138.4404687197</v>
      </c>
      <c r="L300" s="342">
        <f t="shared" si="28"/>
        <v>2152762.2196978452</v>
      </c>
      <c r="M300" s="343">
        <f t="shared" si="29"/>
        <v>-2.1193134481675004E-2</v>
      </c>
      <c r="N300" s="332">
        <v>5</v>
      </c>
      <c r="O300" s="332">
        <v>5</v>
      </c>
    </row>
    <row r="301" spans="1:15" ht="15.75">
      <c r="A301" s="350">
        <v>989</v>
      </c>
      <c r="B301" s="352" t="s">
        <v>315</v>
      </c>
      <c r="C301" s="330">
        <v>5220</v>
      </c>
      <c r="D301" s="338">
        <v>-43052.997085015726</v>
      </c>
      <c r="E301" s="339">
        <f t="shared" si="24"/>
        <v>-8.2477005909991821</v>
      </c>
      <c r="F301" s="340">
        <f t="shared" si="25"/>
        <v>380.92081047236871</v>
      </c>
      <c r="G301" s="340">
        <f t="shared" si="26"/>
        <v>389.16851106336787</v>
      </c>
      <c r="H301" s="340"/>
      <c r="I301" s="331">
        <v>-359295.28504593577</v>
      </c>
      <c r="J301" s="328">
        <v>2347701.9157117005</v>
      </c>
      <c r="K301" s="324">
        <f t="shared" si="27"/>
        <v>1988406.6306657647</v>
      </c>
      <c r="L301" s="342">
        <f t="shared" si="28"/>
        <v>2031459.6277507804</v>
      </c>
      <c r="M301" s="343">
        <f t="shared" si="29"/>
        <v>-2.1193134481675001E-2</v>
      </c>
      <c r="N301" s="332">
        <v>14</v>
      </c>
      <c r="O301" s="332">
        <v>14</v>
      </c>
    </row>
    <row r="302" spans="1:15" ht="15.75">
      <c r="A302" s="350">
        <v>992</v>
      </c>
      <c r="B302" s="352" t="s">
        <v>316</v>
      </c>
      <c r="C302" s="330">
        <v>17740</v>
      </c>
      <c r="D302" s="338">
        <v>-204990.24456343966</v>
      </c>
      <c r="E302" s="339">
        <f t="shared" si="24"/>
        <v>-11.555256176067624</v>
      </c>
      <c r="F302" s="340">
        <f t="shared" si="25"/>
        <v>533.68056941920099</v>
      </c>
      <c r="G302" s="340">
        <f t="shared" si="26"/>
        <v>545.23582559526858</v>
      </c>
      <c r="H302" s="340"/>
      <c r="I302" s="331">
        <v>5480434.0241148435</v>
      </c>
      <c r="J302" s="328">
        <v>3987059.277381782</v>
      </c>
      <c r="K302" s="324">
        <f t="shared" si="27"/>
        <v>9467493.3014966249</v>
      </c>
      <c r="L302" s="342">
        <f t="shared" si="28"/>
        <v>9672483.5460600648</v>
      </c>
      <c r="M302" s="343">
        <f t="shared" si="29"/>
        <v>-2.1193134481675001E-2</v>
      </c>
      <c r="N302" s="332">
        <v>13</v>
      </c>
      <c r="O302" s="332">
        <v>13</v>
      </c>
    </row>
    <row r="303" spans="1:15">
      <c r="I303" s="21"/>
      <c r="J303" s="21"/>
    </row>
  </sheetData>
  <autoFilter ref="A10:O10" xr:uid="{1D0556A2-DE42-4A8D-B1D5-EF49E105F7DE}">
    <sortState xmlns:xlrd2="http://schemas.microsoft.com/office/spreadsheetml/2017/richdata2" ref="A11:O302">
      <sortCondition ref="A10"/>
    </sortState>
  </autoFilter>
  <conditionalFormatting sqref="C11:C301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0E0E-9C26-4964-BD74-F8514E893F4F}">
  <dimension ref="A1:AI309"/>
  <sheetViews>
    <sheetView zoomScale="110" zoomScaleNormal="110"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28" sqref="A28:XFD28"/>
    </sheetView>
  </sheetViews>
  <sheetFormatPr defaultRowHeight="15"/>
  <cols>
    <col min="1" max="1" width="6.85546875" style="33" customWidth="1"/>
    <col min="2" max="2" width="7.85546875" style="1" customWidth="1"/>
    <col min="3" max="3" width="6.5703125" style="1" bestFit="1" customWidth="1"/>
    <col min="4" max="4" width="20.140625" style="234" bestFit="1" customWidth="1"/>
    <col min="5" max="6" width="10.5703125" style="41" bestFit="1" customWidth="1"/>
    <col min="7" max="8" width="13.42578125" style="39" bestFit="1" customWidth="1"/>
    <col min="9" max="9" width="9.140625" style="39" bestFit="1" customWidth="1"/>
    <col min="10" max="10" width="11" style="39" bestFit="1" customWidth="1"/>
    <col min="11" max="14" width="9.140625" style="39" bestFit="1" customWidth="1"/>
    <col min="15" max="15" width="11" style="39" bestFit="1" customWidth="1"/>
    <col min="16" max="16" width="11" style="33" bestFit="1" customWidth="1"/>
    <col min="17" max="17" width="10.140625" bestFit="1" customWidth="1"/>
    <col min="18" max="18" width="10.140625" style="39" bestFit="1" customWidth="1"/>
    <col min="19" max="19" width="12.5703125" style="42" bestFit="1" customWidth="1"/>
    <col min="20" max="21" width="14.28515625" style="33" bestFit="1" customWidth="1"/>
    <col min="22" max="23" width="12.42578125" style="33" bestFit="1" customWidth="1"/>
    <col min="24" max="27" width="14.28515625" style="33" bestFit="1" customWidth="1"/>
    <col min="28" max="30" width="12.42578125" style="33" bestFit="1" customWidth="1"/>
    <col min="31" max="31" width="12.42578125" bestFit="1" customWidth="1"/>
    <col min="32" max="33" width="15.28515625" style="33" bestFit="1" customWidth="1"/>
    <col min="34" max="34" width="13.140625" style="241" bestFit="1" customWidth="1"/>
    <col min="35" max="35" width="9.140625" style="39"/>
  </cols>
  <sheetData>
    <row r="1" spans="1:35" ht="30.75">
      <c r="A1" s="312" t="s">
        <v>542</v>
      </c>
      <c r="D1" s="232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33"/>
      <c r="R1" s="33"/>
      <c r="T1" s="41"/>
      <c r="U1" s="41"/>
      <c r="X1" s="37"/>
      <c r="Y1" s="37"/>
      <c r="Z1" s="37"/>
      <c r="AA1" s="37"/>
      <c r="AB1" s="37"/>
      <c r="AC1" s="37"/>
      <c r="AD1" s="37"/>
      <c r="AE1" s="37"/>
      <c r="AF1" s="35"/>
      <c r="AG1" s="35"/>
      <c r="AH1" s="249"/>
    </row>
    <row r="2" spans="1:35" s="365" customFormat="1" ht="36">
      <c r="A2" s="355" t="s">
        <v>583</v>
      </c>
      <c r="B2" s="1"/>
      <c r="C2" s="1"/>
      <c r="D2" s="356"/>
      <c r="E2" s="357"/>
      <c r="F2" s="357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9"/>
      <c r="R2" s="359"/>
      <c r="S2" s="360"/>
      <c r="T2" s="361" t="s">
        <v>531</v>
      </c>
      <c r="U2" s="361" t="s">
        <v>531</v>
      </c>
      <c r="V2" s="361" t="s">
        <v>532</v>
      </c>
      <c r="W2" s="361" t="s">
        <v>532</v>
      </c>
      <c r="X2" s="361" t="s">
        <v>533</v>
      </c>
      <c r="Y2" s="361" t="s">
        <v>533</v>
      </c>
      <c r="Z2" s="361" t="s">
        <v>534</v>
      </c>
      <c r="AA2" s="361" t="s">
        <v>534</v>
      </c>
      <c r="AB2" s="361" t="s">
        <v>489</v>
      </c>
      <c r="AC2" s="361" t="s">
        <v>489</v>
      </c>
      <c r="AD2" s="361" t="s">
        <v>490</v>
      </c>
      <c r="AE2" s="361" t="s">
        <v>490</v>
      </c>
      <c r="AF2" s="362"/>
      <c r="AG2" s="362"/>
      <c r="AH2" s="363"/>
      <c r="AI2" s="364"/>
    </row>
    <row r="3" spans="1:35">
      <c r="A3" s="43"/>
      <c r="E3" s="235"/>
      <c r="F3" s="235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33"/>
      <c r="R3" s="33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1"/>
      <c r="AG3" s="241"/>
      <c r="AH3" s="249"/>
    </row>
    <row r="4" spans="1:35" s="291" customFormat="1" ht="18.75">
      <c r="A4" s="280"/>
      <c r="B4" s="1"/>
      <c r="C4" s="1"/>
      <c r="D4" s="281"/>
      <c r="E4" s="282"/>
      <c r="F4" s="282"/>
      <c r="G4" s="283"/>
      <c r="H4" s="284"/>
      <c r="I4" s="284"/>
      <c r="J4" s="284"/>
      <c r="K4" s="284"/>
      <c r="L4" s="284"/>
      <c r="M4" s="284"/>
      <c r="N4" s="284"/>
      <c r="O4" s="283"/>
      <c r="P4" s="283"/>
      <c r="Q4" s="285"/>
      <c r="R4" s="285"/>
      <c r="S4" s="286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8"/>
      <c r="AG4" s="288"/>
      <c r="AH4" s="289"/>
      <c r="AI4" s="290"/>
    </row>
    <row r="5" spans="1:35">
      <c r="A5" s="43"/>
      <c r="E5" s="235"/>
      <c r="F5" s="235"/>
      <c r="G5" s="236"/>
      <c r="I5" s="236"/>
      <c r="J5" s="236"/>
      <c r="K5" s="236"/>
      <c r="L5" s="236"/>
      <c r="M5" s="236"/>
      <c r="N5" s="35"/>
      <c r="O5" s="35"/>
      <c r="P5" s="35"/>
      <c r="Q5" s="35"/>
      <c r="R5" s="35"/>
      <c r="T5" s="240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1"/>
      <c r="AG5" s="241"/>
      <c r="AH5" s="249"/>
    </row>
    <row r="6" spans="1:35">
      <c r="A6" s="43"/>
      <c r="E6" s="235"/>
      <c r="F6" s="235"/>
      <c r="G6" s="236"/>
      <c r="H6" s="249"/>
      <c r="I6" s="249"/>
      <c r="J6" s="249"/>
      <c r="K6" s="249"/>
      <c r="L6" s="249"/>
      <c r="M6" s="249"/>
      <c r="N6" s="249"/>
      <c r="O6" s="236"/>
      <c r="P6" s="35"/>
      <c r="Q6" s="45"/>
      <c r="R6" s="35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1"/>
      <c r="AG6" s="241"/>
      <c r="AH6" s="249"/>
    </row>
    <row r="7" spans="1:35">
      <c r="A7" s="43"/>
      <c r="D7" s="32"/>
      <c r="E7" s="36"/>
      <c r="F7" s="36"/>
      <c r="G7" s="36"/>
      <c r="H7" s="279"/>
      <c r="I7" s="36"/>
      <c r="J7" s="279"/>
      <c r="K7" s="36"/>
      <c r="L7" s="279"/>
      <c r="M7" s="36"/>
      <c r="N7" s="279"/>
      <c r="O7" s="36"/>
      <c r="P7" s="279"/>
      <c r="Q7" s="33"/>
      <c r="R7" s="279"/>
      <c r="S7" s="42" t="s">
        <v>547</v>
      </c>
      <c r="T7" s="237">
        <v>8449.9500000000007</v>
      </c>
      <c r="U7" s="237">
        <v>8779.61</v>
      </c>
      <c r="V7" s="237">
        <v>8975.6</v>
      </c>
      <c r="W7" s="237">
        <v>9335.8799999999992</v>
      </c>
      <c r="X7" s="237">
        <v>7564.89</v>
      </c>
      <c r="Y7" s="237">
        <v>8001.13</v>
      </c>
      <c r="Z7" s="237">
        <v>12944.95</v>
      </c>
      <c r="AA7" s="237">
        <v>13556.58</v>
      </c>
      <c r="AB7" s="237">
        <v>66.14</v>
      </c>
      <c r="AC7" s="237">
        <v>68.72</v>
      </c>
      <c r="AD7" s="237">
        <v>83.48</v>
      </c>
      <c r="AE7" s="237">
        <v>86.63</v>
      </c>
      <c r="AF7" s="242"/>
      <c r="AG7" s="242"/>
      <c r="AH7" s="249"/>
    </row>
    <row r="8" spans="1:35" s="247" customFormat="1">
      <c r="A8" s="246"/>
      <c r="B8" s="1"/>
      <c r="C8" s="1"/>
      <c r="D8" s="42" t="s">
        <v>546</v>
      </c>
      <c r="E8" s="246">
        <v>2023</v>
      </c>
      <c r="F8" s="246">
        <v>2024</v>
      </c>
      <c r="G8" s="246">
        <v>2023</v>
      </c>
      <c r="H8" s="246">
        <v>2024</v>
      </c>
      <c r="I8" s="246">
        <v>2023</v>
      </c>
      <c r="J8" s="246">
        <v>2024</v>
      </c>
      <c r="K8" s="246">
        <v>2023</v>
      </c>
      <c r="L8" s="246">
        <v>2024</v>
      </c>
      <c r="M8" s="246">
        <v>2023</v>
      </c>
      <c r="N8" s="246">
        <v>2024</v>
      </c>
      <c r="O8" s="246">
        <v>2023</v>
      </c>
      <c r="P8" s="246">
        <v>2024</v>
      </c>
      <c r="Q8" s="246">
        <v>2023</v>
      </c>
      <c r="R8" s="246">
        <v>2024</v>
      </c>
      <c r="S8" s="42" t="s">
        <v>546</v>
      </c>
      <c r="T8" s="255">
        <v>2025</v>
      </c>
      <c r="U8" s="255">
        <v>2026</v>
      </c>
      <c r="V8" s="255">
        <v>2025</v>
      </c>
      <c r="W8" s="255">
        <v>2026</v>
      </c>
      <c r="X8" s="255">
        <v>2025</v>
      </c>
      <c r="Y8" s="255">
        <v>2026</v>
      </c>
      <c r="Z8" s="255">
        <v>2025</v>
      </c>
      <c r="AA8" s="255">
        <v>2026</v>
      </c>
      <c r="AB8" s="255">
        <v>2025</v>
      </c>
      <c r="AC8" s="255">
        <v>2026</v>
      </c>
      <c r="AD8" s="255">
        <v>2025</v>
      </c>
      <c r="AE8" s="255">
        <v>2026</v>
      </c>
      <c r="AF8" s="255">
        <v>2025</v>
      </c>
      <c r="AG8" s="255">
        <v>2026</v>
      </c>
      <c r="AH8" s="250"/>
      <c r="AI8" s="251"/>
    </row>
    <row r="9" spans="1:35" ht="75">
      <c r="A9"/>
      <c r="D9" s="257" t="s">
        <v>548</v>
      </c>
      <c r="E9" s="245" t="s">
        <v>324</v>
      </c>
      <c r="F9" s="245" t="s">
        <v>324</v>
      </c>
      <c r="G9" s="239" t="s">
        <v>535</v>
      </c>
      <c r="H9" s="239" t="s">
        <v>535</v>
      </c>
      <c r="I9" s="239" t="s">
        <v>541</v>
      </c>
      <c r="J9" s="239" t="s">
        <v>541</v>
      </c>
      <c r="K9" s="239" t="s">
        <v>536</v>
      </c>
      <c r="L9" s="239" t="s">
        <v>536</v>
      </c>
      <c r="M9" s="239" t="s">
        <v>537</v>
      </c>
      <c r="N9" s="239" t="s">
        <v>537</v>
      </c>
      <c r="O9" s="239" t="s">
        <v>538</v>
      </c>
      <c r="P9" s="239" t="s">
        <v>538</v>
      </c>
      <c r="Q9" s="239" t="s">
        <v>539</v>
      </c>
      <c r="R9" s="239" t="s">
        <v>539</v>
      </c>
      <c r="T9" s="239" t="s">
        <v>531</v>
      </c>
      <c r="U9" s="239" t="s">
        <v>531</v>
      </c>
      <c r="V9" s="239" t="s">
        <v>532</v>
      </c>
      <c r="W9" s="239" t="s">
        <v>532</v>
      </c>
      <c r="X9" s="239" t="s">
        <v>533</v>
      </c>
      <c r="Y9" s="239" t="s">
        <v>533</v>
      </c>
      <c r="Z9" s="239" t="s">
        <v>534</v>
      </c>
      <c r="AA9" s="239" t="s">
        <v>534</v>
      </c>
      <c r="AB9" s="239" t="s">
        <v>489</v>
      </c>
      <c r="AC9" s="239" t="s">
        <v>489</v>
      </c>
      <c r="AD9" s="239" t="s">
        <v>490</v>
      </c>
      <c r="AE9" s="239" t="s">
        <v>490</v>
      </c>
      <c r="AF9" s="245" t="s">
        <v>540</v>
      </c>
      <c r="AG9" s="245" t="s">
        <v>540</v>
      </c>
      <c r="AH9" s="252" t="s">
        <v>544</v>
      </c>
      <c r="AI9" s="253" t="s">
        <v>545</v>
      </c>
    </row>
    <row r="10" spans="1:35" s="168" customFormat="1" ht="44.25" customHeight="1">
      <c r="A10" s="417" t="s">
        <v>11</v>
      </c>
      <c r="B10" s="418" t="s">
        <v>601</v>
      </c>
      <c r="C10" s="418" t="s">
        <v>600</v>
      </c>
      <c r="D10" s="243" t="s">
        <v>319</v>
      </c>
      <c r="E10" s="244">
        <v>5573310</v>
      </c>
      <c r="F10" s="244">
        <v>5605317</v>
      </c>
      <c r="G10" s="244">
        <v>283842</v>
      </c>
      <c r="H10" s="244">
        <v>280783</v>
      </c>
      <c r="I10" s="244">
        <v>52740</v>
      </c>
      <c r="J10" s="244">
        <v>50320</v>
      </c>
      <c r="K10" s="244">
        <v>362111</v>
      </c>
      <c r="L10" s="244">
        <v>355267</v>
      </c>
      <c r="M10" s="244">
        <v>191944</v>
      </c>
      <c r="N10" s="244">
        <v>193794</v>
      </c>
      <c r="O10" s="244">
        <v>4682673</v>
      </c>
      <c r="P10" s="244">
        <v>4725153</v>
      </c>
      <c r="Q10" s="244">
        <v>3255053</v>
      </c>
      <c r="R10" s="244">
        <v>3276639</v>
      </c>
      <c r="S10" s="256"/>
      <c r="T10" s="244">
        <v>2398450707.9000006</v>
      </c>
      <c r="U10" s="244">
        <v>2465165234.6300006</v>
      </c>
      <c r="V10" s="244">
        <v>473373144.00000083</v>
      </c>
      <c r="W10" s="244">
        <v>469781481.60000032</v>
      </c>
      <c r="X10" s="244">
        <v>2739329882.7900004</v>
      </c>
      <c r="Y10" s="244">
        <v>2842537451.7100015</v>
      </c>
      <c r="Z10" s="244">
        <v>2484705482.7999988</v>
      </c>
      <c r="AA10" s="244">
        <v>2627183864.5200014</v>
      </c>
      <c r="AB10" s="244">
        <v>309711992.21999991</v>
      </c>
      <c r="AC10" s="244">
        <v>324712514.15999985</v>
      </c>
      <c r="AD10" s="244">
        <v>271731824.43999994</v>
      </c>
      <c r="AE10" s="244">
        <v>283855236.56999987</v>
      </c>
      <c r="AF10" s="244">
        <v>8677303034.1500034</v>
      </c>
      <c r="AG10" s="244">
        <v>9013235783.1900063</v>
      </c>
      <c r="AH10" s="254">
        <f t="shared" ref="AH10" si="0">AG10-AF10</f>
        <v>335932749.04000282</v>
      </c>
      <c r="AI10" s="254">
        <f t="shared" ref="AI10" si="1">AH10/F10</f>
        <v>59.931088471892458</v>
      </c>
    </row>
    <row r="11" spans="1:35" ht="16.5">
      <c r="A11" s="33">
        <v>5</v>
      </c>
      <c r="B11" s="414">
        <v>14</v>
      </c>
      <c r="C11" s="414">
        <v>14</v>
      </c>
      <c r="D11" s="234" t="s">
        <v>24</v>
      </c>
      <c r="E11" s="238">
        <v>9113</v>
      </c>
      <c r="F11" s="238">
        <v>9078</v>
      </c>
      <c r="G11" s="35">
        <v>454</v>
      </c>
      <c r="H11" s="35">
        <v>439</v>
      </c>
      <c r="I11" s="35">
        <v>99</v>
      </c>
      <c r="J11" s="35">
        <v>90</v>
      </c>
      <c r="K11" s="35">
        <v>659</v>
      </c>
      <c r="L11" s="35">
        <v>647</v>
      </c>
      <c r="M11" s="35">
        <v>395</v>
      </c>
      <c r="N11" s="35">
        <v>383</v>
      </c>
      <c r="O11" s="35">
        <v>7506</v>
      </c>
      <c r="P11" s="35">
        <v>7519</v>
      </c>
      <c r="Q11" s="35">
        <v>4453</v>
      </c>
      <c r="R11" s="35">
        <v>4385</v>
      </c>
      <c r="T11" s="45">
        <v>3836277.3000000003</v>
      </c>
      <c r="U11" s="45">
        <v>3854248.79</v>
      </c>
      <c r="V11" s="45">
        <v>888584.4</v>
      </c>
      <c r="W11" s="45">
        <v>840229.2</v>
      </c>
      <c r="X11" s="45">
        <v>4985262.51</v>
      </c>
      <c r="Y11" s="45">
        <v>5176731.1100000003</v>
      </c>
      <c r="Z11" s="45">
        <v>5113255.25</v>
      </c>
      <c r="AA11" s="45">
        <v>5192170.1399999997</v>
      </c>
      <c r="AB11" s="45">
        <v>496446.84</v>
      </c>
      <c r="AC11" s="45">
        <v>516705.68</v>
      </c>
      <c r="AD11" s="45">
        <v>371736.44</v>
      </c>
      <c r="AE11" s="45">
        <v>379872.55</v>
      </c>
      <c r="AF11" s="232">
        <v>15691562.74</v>
      </c>
      <c r="AG11" s="232">
        <v>15959957.470000003</v>
      </c>
      <c r="AH11" s="249">
        <f>AG11-AF11</f>
        <v>268394.73000000231</v>
      </c>
      <c r="AI11" s="249">
        <f>AH11/F11</f>
        <v>29.56540317250521</v>
      </c>
    </row>
    <row r="12" spans="1:35" ht="16.5">
      <c r="A12" s="33">
        <v>9</v>
      </c>
      <c r="B12" s="414">
        <v>17</v>
      </c>
      <c r="C12" s="414">
        <v>17</v>
      </c>
      <c r="D12" s="234" t="s">
        <v>25</v>
      </c>
      <c r="E12" s="238">
        <v>2437</v>
      </c>
      <c r="F12" s="238">
        <v>2410</v>
      </c>
      <c r="G12" s="35">
        <v>140</v>
      </c>
      <c r="H12" s="35">
        <v>139</v>
      </c>
      <c r="I12" s="35">
        <v>29</v>
      </c>
      <c r="J12" s="35">
        <v>35</v>
      </c>
      <c r="K12" s="35">
        <v>206</v>
      </c>
      <c r="L12" s="35">
        <v>195</v>
      </c>
      <c r="M12" s="35">
        <v>115</v>
      </c>
      <c r="N12" s="35">
        <v>106</v>
      </c>
      <c r="O12" s="35">
        <v>1947</v>
      </c>
      <c r="P12" s="35">
        <v>1935</v>
      </c>
      <c r="Q12" s="35">
        <v>1225</v>
      </c>
      <c r="R12" s="35">
        <v>1211</v>
      </c>
      <c r="T12" s="45">
        <v>1182993</v>
      </c>
      <c r="U12" s="45">
        <v>1220365.79</v>
      </c>
      <c r="V12" s="45">
        <v>260292.40000000002</v>
      </c>
      <c r="W12" s="45">
        <v>326755.8</v>
      </c>
      <c r="X12" s="45">
        <v>1558367.34</v>
      </c>
      <c r="Y12" s="45">
        <v>1560220.35</v>
      </c>
      <c r="Z12" s="45">
        <v>1488669.25</v>
      </c>
      <c r="AA12" s="45">
        <v>1436997.48</v>
      </c>
      <c r="AB12" s="45">
        <v>128774.58</v>
      </c>
      <c r="AC12" s="45">
        <v>132973.20000000001</v>
      </c>
      <c r="AD12" s="45">
        <v>102263</v>
      </c>
      <c r="AE12" s="45">
        <v>104908.93</v>
      </c>
      <c r="AF12" s="232">
        <v>4721359.57</v>
      </c>
      <c r="AG12" s="232">
        <v>4782221.55</v>
      </c>
      <c r="AH12" s="249">
        <f>AG12-AF12</f>
        <v>60861.979999999516</v>
      </c>
      <c r="AI12" s="249">
        <f>AH12/F12</f>
        <v>25.253933609958306</v>
      </c>
    </row>
    <row r="13" spans="1:35" ht="16.5">
      <c r="A13" s="33">
        <v>10</v>
      </c>
      <c r="B13" s="414">
        <v>14</v>
      </c>
      <c r="C13" s="414">
        <v>14</v>
      </c>
      <c r="D13" s="234" t="s">
        <v>26</v>
      </c>
      <c r="E13" s="238">
        <v>10933</v>
      </c>
      <c r="F13" s="238">
        <v>10780</v>
      </c>
      <c r="G13" s="35">
        <v>564</v>
      </c>
      <c r="H13" s="35">
        <v>539</v>
      </c>
      <c r="I13" s="35">
        <v>129</v>
      </c>
      <c r="J13" s="35">
        <v>100</v>
      </c>
      <c r="K13" s="35">
        <v>764</v>
      </c>
      <c r="L13" s="35">
        <v>763</v>
      </c>
      <c r="M13" s="35">
        <v>421</v>
      </c>
      <c r="N13" s="35">
        <v>393</v>
      </c>
      <c r="O13" s="35">
        <v>9055</v>
      </c>
      <c r="P13" s="35">
        <v>8985</v>
      </c>
      <c r="Q13" s="35">
        <v>5510</v>
      </c>
      <c r="R13" s="35">
        <v>5392</v>
      </c>
      <c r="T13" s="45">
        <v>4765771.8000000007</v>
      </c>
      <c r="U13" s="45">
        <v>4732209.79</v>
      </c>
      <c r="V13" s="45">
        <v>1157852.4000000001</v>
      </c>
      <c r="W13" s="45">
        <v>933587.99999999988</v>
      </c>
      <c r="X13" s="45">
        <v>5779575.96</v>
      </c>
      <c r="Y13" s="45">
        <v>6104862.1900000004</v>
      </c>
      <c r="Z13" s="45">
        <v>5449823.9500000002</v>
      </c>
      <c r="AA13" s="45">
        <v>5327735.9400000004</v>
      </c>
      <c r="AB13" s="45">
        <v>598897.69999999995</v>
      </c>
      <c r="AC13" s="45">
        <v>617449.19999999995</v>
      </c>
      <c r="AD13" s="45">
        <v>459974.80000000005</v>
      </c>
      <c r="AE13" s="45">
        <v>467108.95999999996</v>
      </c>
      <c r="AF13" s="232">
        <v>18211896.609999999</v>
      </c>
      <c r="AG13" s="232">
        <v>18182954.080000002</v>
      </c>
      <c r="AH13" s="249">
        <f>AG13-AF13</f>
        <v>-28942.529999997467</v>
      </c>
      <c r="AI13" s="249">
        <f>AH13/F13</f>
        <v>-2.6848358070498577</v>
      </c>
    </row>
    <row r="14" spans="1:35" ht="16.5">
      <c r="A14" s="33">
        <v>16</v>
      </c>
      <c r="B14" s="414">
        <v>7</v>
      </c>
      <c r="C14" s="414">
        <v>7</v>
      </c>
      <c r="D14" s="234" t="s">
        <v>27</v>
      </c>
      <c r="E14" s="238">
        <v>7968</v>
      </c>
      <c r="F14" s="238">
        <v>7889</v>
      </c>
      <c r="G14" s="35">
        <v>330</v>
      </c>
      <c r="H14" s="35">
        <v>302</v>
      </c>
      <c r="I14" s="35">
        <v>63</v>
      </c>
      <c r="J14" s="35">
        <v>68</v>
      </c>
      <c r="K14" s="35">
        <v>456</v>
      </c>
      <c r="L14" s="35">
        <v>439</v>
      </c>
      <c r="M14" s="35">
        <v>271</v>
      </c>
      <c r="N14" s="35">
        <v>259</v>
      </c>
      <c r="O14" s="35">
        <v>6848</v>
      </c>
      <c r="P14" s="35">
        <v>6821</v>
      </c>
      <c r="Q14" s="35">
        <v>3847</v>
      </c>
      <c r="R14" s="35">
        <v>3803</v>
      </c>
      <c r="T14" s="45">
        <v>2788483.5000000005</v>
      </c>
      <c r="U14" s="45">
        <v>2651442.2200000002</v>
      </c>
      <c r="V14" s="45">
        <v>565462.80000000005</v>
      </c>
      <c r="W14" s="45">
        <v>634839.84</v>
      </c>
      <c r="X14" s="45">
        <v>3449589.8400000003</v>
      </c>
      <c r="Y14" s="45">
        <v>3512496.07</v>
      </c>
      <c r="Z14" s="45">
        <v>3508081.45</v>
      </c>
      <c r="AA14" s="45">
        <v>3511154.22</v>
      </c>
      <c r="AB14" s="45">
        <v>452926.72000000003</v>
      </c>
      <c r="AC14" s="45">
        <v>468739.12</v>
      </c>
      <c r="AD14" s="45">
        <v>321147.56</v>
      </c>
      <c r="AE14" s="45">
        <v>329453.88999999996</v>
      </c>
      <c r="AF14" s="232">
        <v>11085691.870000001</v>
      </c>
      <c r="AG14" s="232">
        <v>11108125.359999999</v>
      </c>
      <c r="AH14" s="249">
        <f>AG14-AF14</f>
        <v>22433.489999998361</v>
      </c>
      <c r="AI14" s="249">
        <f>AH14/F14</f>
        <v>2.8436417796930358</v>
      </c>
    </row>
    <row r="15" spans="1:35" ht="16.5">
      <c r="A15" s="33">
        <v>18</v>
      </c>
      <c r="B15" s="414">
        <v>1</v>
      </c>
      <c r="C15" s="415">
        <v>34</v>
      </c>
      <c r="D15" s="234" t="s">
        <v>28</v>
      </c>
      <c r="E15" s="238">
        <v>4700</v>
      </c>
      <c r="F15" s="238">
        <v>4651</v>
      </c>
      <c r="G15" s="35">
        <v>230</v>
      </c>
      <c r="H15" s="35">
        <v>215</v>
      </c>
      <c r="I15" s="35">
        <v>44</v>
      </c>
      <c r="J15" s="35">
        <v>47</v>
      </c>
      <c r="K15" s="35">
        <v>385</v>
      </c>
      <c r="L15" s="35">
        <v>364</v>
      </c>
      <c r="M15" s="35">
        <v>226</v>
      </c>
      <c r="N15" s="35">
        <v>219</v>
      </c>
      <c r="O15" s="35">
        <v>3815</v>
      </c>
      <c r="P15" s="35">
        <v>3806</v>
      </c>
      <c r="Q15" s="35">
        <v>2648</v>
      </c>
      <c r="R15" s="35">
        <v>2609</v>
      </c>
      <c r="T15" s="45">
        <v>1943488.5000000002</v>
      </c>
      <c r="U15" s="45">
        <v>1887616.1500000001</v>
      </c>
      <c r="V15" s="45">
        <v>394926.4</v>
      </c>
      <c r="W15" s="45">
        <v>438786.36</v>
      </c>
      <c r="X15" s="45">
        <v>2912482.65</v>
      </c>
      <c r="Y15" s="45">
        <v>2912411.32</v>
      </c>
      <c r="Z15" s="45">
        <v>2925558.7</v>
      </c>
      <c r="AA15" s="45">
        <v>2968891.02</v>
      </c>
      <c r="AB15" s="45">
        <v>252324.1</v>
      </c>
      <c r="AC15" s="45">
        <v>261548.32</v>
      </c>
      <c r="AD15" s="45">
        <v>221055.04</v>
      </c>
      <c r="AE15" s="45">
        <v>226017.66999999998</v>
      </c>
      <c r="AF15" s="232">
        <v>8649835.3900000006</v>
      </c>
      <c r="AG15" s="232">
        <v>8695270.8399999999</v>
      </c>
      <c r="AH15" s="249">
        <f>AG15-AF15</f>
        <v>45435.449999999255</v>
      </c>
      <c r="AI15" s="249">
        <f>AH15/F15</f>
        <v>9.768963663728071</v>
      </c>
    </row>
    <row r="16" spans="1:35" ht="16.5">
      <c r="A16" s="33">
        <v>19</v>
      </c>
      <c r="B16" s="414">
        <v>2</v>
      </c>
      <c r="C16" s="414">
        <v>2</v>
      </c>
      <c r="D16" s="234" t="s">
        <v>29</v>
      </c>
      <c r="E16" s="238">
        <v>3961</v>
      </c>
      <c r="F16" s="238">
        <v>3966</v>
      </c>
      <c r="G16" s="35">
        <v>259</v>
      </c>
      <c r="H16" s="35">
        <v>250</v>
      </c>
      <c r="I16" s="35">
        <v>41</v>
      </c>
      <c r="J16" s="35">
        <v>45</v>
      </c>
      <c r="K16" s="35">
        <v>305</v>
      </c>
      <c r="L16" s="35">
        <v>292</v>
      </c>
      <c r="M16" s="35">
        <v>162</v>
      </c>
      <c r="N16" s="35">
        <v>164</v>
      </c>
      <c r="O16" s="35">
        <v>3194</v>
      </c>
      <c r="P16" s="35">
        <v>3215</v>
      </c>
      <c r="Q16" s="35">
        <v>2192</v>
      </c>
      <c r="R16" s="35">
        <v>2189</v>
      </c>
      <c r="T16" s="45">
        <v>2188537.0500000003</v>
      </c>
      <c r="U16" s="45">
        <v>2194902.5</v>
      </c>
      <c r="V16" s="45">
        <v>367999.60000000003</v>
      </c>
      <c r="W16" s="45">
        <v>420114.6</v>
      </c>
      <c r="X16" s="45">
        <v>2307291.4500000002</v>
      </c>
      <c r="Y16" s="45">
        <v>2336329.96</v>
      </c>
      <c r="Z16" s="45">
        <v>2097081.9000000001</v>
      </c>
      <c r="AA16" s="45">
        <v>2223279.12</v>
      </c>
      <c r="AB16" s="45">
        <v>211251.16</v>
      </c>
      <c r="AC16" s="45">
        <v>220934.8</v>
      </c>
      <c r="AD16" s="45">
        <v>182988.16</v>
      </c>
      <c r="AE16" s="45">
        <v>189633.06999999998</v>
      </c>
      <c r="AF16" s="232">
        <v>7355149.3200000012</v>
      </c>
      <c r="AG16" s="232">
        <v>7585194.0500000007</v>
      </c>
      <c r="AH16" s="249">
        <f>AG16-AF16</f>
        <v>230044.72999999952</v>
      </c>
      <c r="AI16" s="249">
        <f>AH16/F16</f>
        <v>58.004218356026101</v>
      </c>
    </row>
    <row r="17" spans="1:35" ht="16.5">
      <c r="A17" s="33">
        <v>20</v>
      </c>
      <c r="B17" s="414">
        <v>6</v>
      </c>
      <c r="C17" s="414">
        <v>6</v>
      </c>
      <c r="D17" s="234" t="s">
        <v>30</v>
      </c>
      <c r="E17" s="238">
        <v>16405</v>
      </c>
      <c r="F17" s="238">
        <v>16387</v>
      </c>
      <c r="G17" s="35">
        <v>769</v>
      </c>
      <c r="H17" s="35">
        <v>794</v>
      </c>
      <c r="I17" s="35">
        <v>148</v>
      </c>
      <c r="J17" s="35">
        <v>122</v>
      </c>
      <c r="K17" s="35">
        <v>1155</v>
      </c>
      <c r="L17" s="35">
        <v>1101</v>
      </c>
      <c r="M17" s="35">
        <v>650</v>
      </c>
      <c r="N17" s="35">
        <v>661</v>
      </c>
      <c r="O17" s="35">
        <v>13683</v>
      </c>
      <c r="P17" s="35">
        <v>13709</v>
      </c>
      <c r="Q17" s="35">
        <v>9032</v>
      </c>
      <c r="R17" s="35">
        <v>9049</v>
      </c>
      <c r="T17" s="45">
        <v>6498011.5500000007</v>
      </c>
      <c r="U17" s="45">
        <v>6971010.3400000008</v>
      </c>
      <c r="V17" s="45">
        <v>1328388.8</v>
      </c>
      <c r="W17" s="45">
        <v>1138977.3599999999</v>
      </c>
      <c r="X17" s="45">
        <v>8737447.9500000011</v>
      </c>
      <c r="Y17" s="45">
        <v>8809244.1300000008</v>
      </c>
      <c r="Z17" s="45">
        <v>8414217.5</v>
      </c>
      <c r="AA17" s="45">
        <v>8960899.3800000008</v>
      </c>
      <c r="AB17" s="45">
        <v>904993.62</v>
      </c>
      <c r="AC17" s="45">
        <v>942082.48</v>
      </c>
      <c r="AD17" s="45">
        <v>753991.36</v>
      </c>
      <c r="AE17" s="45">
        <v>783914.87</v>
      </c>
      <c r="AF17" s="232">
        <v>26637050.780000001</v>
      </c>
      <c r="AG17" s="232">
        <v>27606128.560000002</v>
      </c>
      <c r="AH17" s="249">
        <f>AG17-AF17</f>
        <v>969077.78000000119</v>
      </c>
      <c r="AI17" s="249">
        <f>AH17/F17</f>
        <v>59.136985415268271</v>
      </c>
    </row>
    <row r="18" spans="1:35" ht="16.5">
      <c r="A18" s="33">
        <v>46</v>
      </c>
      <c r="B18" s="414">
        <v>10</v>
      </c>
      <c r="C18" s="414">
        <v>10</v>
      </c>
      <c r="D18" s="234" t="s">
        <v>31</v>
      </c>
      <c r="E18" s="238">
        <v>1320</v>
      </c>
      <c r="F18" s="238">
        <v>1288</v>
      </c>
      <c r="G18" s="35">
        <v>50</v>
      </c>
      <c r="H18" s="35">
        <v>53</v>
      </c>
      <c r="I18" s="35">
        <v>8</v>
      </c>
      <c r="J18" s="35">
        <v>5</v>
      </c>
      <c r="K18" s="35">
        <v>78</v>
      </c>
      <c r="L18" s="35">
        <v>67</v>
      </c>
      <c r="M18" s="35">
        <v>38</v>
      </c>
      <c r="N18" s="35">
        <v>41</v>
      </c>
      <c r="O18" s="35">
        <v>1146</v>
      </c>
      <c r="P18" s="35">
        <v>1122</v>
      </c>
      <c r="Q18" s="35">
        <v>611</v>
      </c>
      <c r="R18" s="35">
        <v>589</v>
      </c>
      <c r="T18" s="45">
        <v>422497.50000000006</v>
      </c>
      <c r="U18" s="45">
        <v>465319.33</v>
      </c>
      <c r="V18" s="45">
        <v>71804.800000000003</v>
      </c>
      <c r="W18" s="45">
        <v>46679.399999999994</v>
      </c>
      <c r="X18" s="45">
        <v>590061.42000000004</v>
      </c>
      <c r="Y18" s="45">
        <v>536075.71</v>
      </c>
      <c r="Z18" s="45">
        <v>491908.10000000003</v>
      </c>
      <c r="AA18" s="45">
        <v>555819.78</v>
      </c>
      <c r="AB18" s="45">
        <v>75796.44</v>
      </c>
      <c r="AC18" s="45">
        <v>77103.839999999997</v>
      </c>
      <c r="AD18" s="45">
        <v>51006.28</v>
      </c>
      <c r="AE18" s="45">
        <v>51025.07</v>
      </c>
      <c r="AF18" s="232">
        <v>1703074.5400000003</v>
      </c>
      <c r="AG18" s="232">
        <v>1732023.1300000001</v>
      </c>
      <c r="AH18" s="249">
        <f>AG18-AF18</f>
        <v>28948.589999999851</v>
      </c>
      <c r="AI18" s="249">
        <f>AH18/F18</f>
        <v>22.475613354037151</v>
      </c>
    </row>
    <row r="19" spans="1:35" ht="16.5">
      <c r="A19" s="33">
        <v>47</v>
      </c>
      <c r="B19" s="414">
        <v>19</v>
      </c>
      <c r="C19" s="414">
        <v>19</v>
      </c>
      <c r="D19" s="234" t="s">
        <v>32</v>
      </c>
      <c r="E19" s="238">
        <v>1771</v>
      </c>
      <c r="F19" s="238">
        <v>1762</v>
      </c>
      <c r="G19" s="35">
        <v>61</v>
      </c>
      <c r="H19" s="35">
        <v>60</v>
      </c>
      <c r="I19" s="35">
        <v>10</v>
      </c>
      <c r="J19" s="35">
        <v>7</v>
      </c>
      <c r="K19" s="35">
        <v>95</v>
      </c>
      <c r="L19" s="35">
        <v>85</v>
      </c>
      <c r="M19" s="35">
        <v>57</v>
      </c>
      <c r="N19" s="35">
        <v>63</v>
      </c>
      <c r="O19" s="35">
        <v>1548</v>
      </c>
      <c r="P19" s="35">
        <v>1547</v>
      </c>
      <c r="Q19" s="35">
        <v>957</v>
      </c>
      <c r="R19" s="35">
        <v>956</v>
      </c>
      <c r="T19" s="45">
        <v>515446.95000000007</v>
      </c>
      <c r="U19" s="45">
        <v>526776.60000000009</v>
      </c>
      <c r="V19" s="45">
        <v>89756</v>
      </c>
      <c r="W19" s="45">
        <v>65351.159999999996</v>
      </c>
      <c r="X19" s="45">
        <v>718664.55</v>
      </c>
      <c r="Y19" s="45">
        <v>680096.05</v>
      </c>
      <c r="Z19" s="45">
        <v>737862.15</v>
      </c>
      <c r="AA19" s="45">
        <v>854064.54</v>
      </c>
      <c r="AB19" s="45">
        <v>102384.72</v>
      </c>
      <c r="AC19" s="45">
        <v>106309.84</v>
      </c>
      <c r="AD19" s="45">
        <v>79890.36</v>
      </c>
      <c r="AE19" s="45">
        <v>82818.28</v>
      </c>
      <c r="AF19" s="232">
        <v>2244004.73</v>
      </c>
      <c r="AG19" s="232">
        <v>2315416.4699999997</v>
      </c>
      <c r="AH19" s="249">
        <f>AG19-AF19</f>
        <v>71411.739999999758</v>
      </c>
      <c r="AI19" s="249">
        <f>AH19/F19</f>
        <v>40.528796821793279</v>
      </c>
    </row>
    <row r="20" spans="1:35" ht="16.5">
      <c r="A20" s="33">
        <v>49</v>
      </c>
      <c r="B20" s="414">
        <v>1</v>
      </c>
      <c r="C20" s="415">
        <v>33</v>
      </c>
      <c r="D20" s="234" t="s">
        <v>33</v>
      </c>
      <c r="E20" s="238">
        <v>314024</v>
      </c>
      <c r="F20" s="238">
        <v>320931</v>
      </c>
      <c r="G20" s="35">
        <v>20404</v>
      </c>
      <c r="H20" s="35">
        <v>20732</v>
      </c>
      <c r="I20" s="35">
        <v>3591</v>
      </c>
      <c r="J20" s="35">
        <v>3531</v>
      </c>
      <c r="K20" s="35">
        <v>23660</v>
      </c>
      <c r="L20" s="35">
        <v>23553</v>
      </c>
      <c r="M20" s="35">
        <v>11989</v>
      </c>
      <c r="N20" s="35">
        <v>12331</v>
      </c>
      <c r="O20" s="35">
        <v>254380</v>
      </c>
      <c r="P20" s="35">
        <v>260784</v>
      </c>
      <c r="Q20" s="35">
        <v>199024</v>
      </c>
      <c r="R20" s="35">
        <v>204100</v>
      </c>
      <c r="T20" s="45">
        <v>172412779.80000001</v>
      </c>
      <c r="U20" s="45">
        <v>182018874.52000001</v>
      </c>
      <c r="V20" s="45">
        <v>32231379.600000001</v>
      </c>
      <c r="W20" s="45">
        <v>32964992.279999997</v>
      </c>
      <c r="X20" s="45">
        <v>178985297.40000001</v>
      </c>
      <c r="Y20" s="45">
        <v>188450614.89000002</v>
      </c>
      <c r="Z20" s="45">
        <v>155197005.55000001</v>
      </c>
      <c r="AA20" s="45">
        <v>167166187.97999999</v>
      </c>
      <c r="AB20" s="45">
        <v>16824693.199999999</v>
      </c>
      <c r="AC20" s="45">
        <v>17921076.48</v>
      </c>
      <c r="AD20" s="45">
        <v>16614523.520000001</v>
      </c>
      <c r="AE20" s="45">
        <v>17681183</v>
      </c>
      <c r="AF20" s="232">
        <v>572265679.07000005</v>
      </c>
      <c r="AG20" s="232">
        <v>606202929.1500001</v>
      </c>
      <c r="AH20" s="249">
        <f>AG20-AF20</f>
        <v>33937250.080000043</v>
      </c>
      <c r="AI20" s="249">
        <f>AH20/F20</f>
        <v>105.74625100099412</v>
      </c>
    </row>
    <row r="21" spans="1:35" ht="16.5">
      <c r="A21" s="33">
        <v>50</v>
      </c>
      <c r="B21" s="414">
        <v>4</v>
      </c>
      <c r="C21" s="414">
        <v>4</v>
      </c>
      <c r="D21" s="234" t="s">
        <v>34</v>
      </c>
      <c r="E21" s="238">
        <v>11184</v>
      </c>
      <c r="F21" s="238">
        <v>11084</v>
      </c>
      <c r="G21" s="35">
        <v>484</v>
      </c>
      <c r="H21" s="35">
        <v>485</v>
      </c>
      <c r="I21" s="35">
        <v>93</v>
      </c>
      <c r="J21" s="35">
        <v>88</v>
      </c>
      <c r="K21" s="35">
        <v>750</v>
      </c>
      <c r="L21" s="35">
        <v>720</v>
      </c>
      <c r="M21" s="35">
        <v>409</v>
      </c>
      <c r="N21" s="35">
        <v>415</v>
      </c>
      <c r="O21" s="35">
        <v>9448</v>
      </c>
      <c r="P21" s="35">
        <v>9376</v>
      </c>
      <c r="Q21" s="35">
        <v>5891</v>
      </c>
      <c r="R21" s="35">
        <v>5826</v>
      </c>
      <c r="T21" s="45">
        <v>4089775.8000000003</v>
      </c>
      <c r="U21" s="45">
        <v>4258110.8500000006</v>
      </c>
      <c r="V21" s="45">
        <v>834730.8</v>
      </c>
      <c r="W21" s="45">
        <v>821557.44</v>
      </c>
      <c r="X21" s="45">
        <v>5673667.5</v>
      </c>
      <c r="Y21" s="45">
        <v>5760813.5999999996</v>
      </c>
      <c r="Z21" s="45">
        <v>5294484.5500000007</v>
      </c>
      <c r="AA21" s="45">
        <v>5625980.7000000002</v>
      </c>
      <c r="AB21" s="45">
        <v>624890.72</v>
      </c>
      <c r="AC21" s="45">
        <v>644318.71999999997</v>
      </c>
      <c r="AD21" s="45">
        <v>491780.68000000005</v>
      </c>
      <c r="AE21" s="45">
        <v>504706.37999999995</v>
      </c>
      <c r="AF21" s="232">
        <v>17009330.050000004</v>
      </c>
      <c r="AG21" s="232">
        <v>17615487.689999998</v>
      </c>
      <c r="AH21" s="249">
        <f>AG21-AF21</f>
        <v>606157.63999999315</v>
      </c>
      <c r="AI21" s="249">
        <f>AH21/F21</f>
        <v>54.687625405989998</v>
      </c>
    </row>
    <row r="22" spans="1:35" ht="16.5">
      <c r="A22" s="33">
        <v>51</v>
      </c>
      <c r="B22" s="414">
        <v>4</v>
      </c>
      <c r="C22" s="414">
        <v>4</v>
      </c>
      <c r="D22" s="234" t="s">
        <v>35</v>
      </c>
      <c r="E22" s="238">
        <v>9143</v>
      </c>
      <c r="F22" s="238">
        <v>9052</v>
      </c>
      <c r="G22" s="35">
        <v>429</v>
      </c>
      <c r="H22" s="35">
        <v>404</v>
      </c>
      <c r="I22" s="35">
        <v>85</v>
      </c>
      <c r="J22" s="35">
        <v>93</v>
      </c>
      <c r="K22" s="35">
        <v>670</v>
      </c>
      <c r="L22" s="35">
        <v>634</v>
      </c>
      <c r="M22" s="35">
        <v>388</v>
      </c>
      <c r="N22" s="35">
        <v>375</v>
      </c>
      <c r="O22" s="35">
        <v>7571</v>
      </c>
      <c r="P22" s="35">
        <v>7546</v>
      </c>
      <c r="Q22" s="35">
        <v>4852</v>
      </c>
      <c r="R22" s="35">
        <v>4804</v>
      </c>
      <c r="T22" s="45">
        <v>3625028.5500000003</v>
      </c>
      <c r="U22" s="45">
        <v>3546962.4400000004</v>
      </c>
      <c r="V22" s="45">
        <v>762926</v>
      </c>
      <c r="W22" s="45">
        <v>868236.84</v>
      </c>
      <c r="X22" s="45">
        <v>5068476.3</v>
      </c>
      <c r="Y22" s="45">
        <v>5072716.42</v>
      </c>
      <c r="Z22" s="45">
        <v>5022640.6000000006</v>
      </c>
      <c r="AA22" s="45">
        <v>5083717.5</v>
      </c>
      <c r="AB22" s="45">
        <v>500745.94</v>
      </c>
      <c r="AC22" s="45">
        <v>518561.12</v>
      </c>
      <c r="AD22" s="45">
        <v>405044.96</v>
      </c>
      <c r="AE22" s="45">
        <v>416170.51999999996</v>
      </c>
      <c r="AF22" s="232">
        <v>15384862.350000003</v>
      </c>
      <c r="AG22" s="232">
        <v>15506364.839999998</v>
      </c>
      <c r="AH22" s="249">
        <f>AG22-AF22</f>
        <v>121502.48999999464</v>
      </c>
      <c r="AI22" s="249">
        <f>AH22/F22</f>
        <v>13.422723155103252</v>
      </c>
    </row>
    <row r="23" spans="1:35" ht="16.5">
      <c r="A23" s="33">
        <v>52</v>
      </c>
      <c r="B23" s="414">
        <v>14</v>
      </c>
      <c r="C23" s="414">
        <v>14</v>
      </c>
      <c r="D23" s="234" t="s">
        <v>36</v>
      </c>
      <c r="E23" s="238">
        <v>2292</v>
      </c>
      <c r="F23" s="238">
        <v>2272</v>
      </c>
      <c r="G23" s="35">
        <v>107</v>
      </c>
      <c r="H23" s="35">
        <v>90</v>
      </c>
      <c r="I23" s="35">
        <v>23</v>
      </c>
      <c r="J23" s="35">
        <v>26</v>
      </c>
      <c r="K23" s="35">
        <v>161</v>
      </c>
      <c r="L23" s="35">
        <v>151</v>
      </c>
      <c r="M23" s="35">
        <v>97</v>
      </c>
      <c r="N23" s="35">
        <v>101</v>
      </c>
      <c r="O23" s="35">
        <v>1904</v>
      </c>
      <c r="P23" s="35">
        <v>1904</v>
      </c>
      <c r="Q23" s="35">
        <v>1135</v>
      </c>
      <c r="R23" s="35">
        <v>1149</v>
      </c>
      <c r="T23" s="45">
        <v>904144.65</v>
      </c>
      <c r="U23" s="45">
        <v>790164.9</v>
      </c>
      <c r="V23" s="45">
        <v>206438.80000000002</v>
      </c>
      <c r="W23" s="45">
        <v>242732.87999999998</v>
      </c>
      <c r="X23" s="45">
        <v>1217947.29</v>
      </c>
      <c r="Y23" s="45">
        <v>1208170.6300000001</v>
      </c>
      <c r="Z23" s="45">
        <v>1255660.1500000001</v>
      </c>
      <c r="AA23" s="45">
        <v>1369214.58</v>
      </c>
      <c r="AB23" s="45">
        <v>125930.56</v>
      </c>
      <c r="AC23" s="45">
        <v>130842.88</v>
      </c>
      <c r="AD23" s="45">
        <v>94749.8</v>
      </c>
      <c r="AE23" s="45">
        <v>99537.87</v>
      </c>
      <c r="AF23" s="232">
        <v>3804871.2500000005</v>
      </c>
      <c r="AG23" s="232">
        <v>3840663.74</v>
      </c>
      <c r="AH23" s="249">
        <f>AG23-AF23</f>
        <v>35792.489999999758</v>
      </c>
      <c r="AI23" s="249">
        <f>AH23/F23</f>
        <v>15.753736795774541</v>
      </c>
    </row>
    <row r="24" spans="1:35" ht="16.5">
      <c r="A24" s="33">
        <v>61</v>
      </c>
      <c r="B24" s="414">
        <v>5</v>
      </c>
      <c r="C24" s="414">
        <v>5</v>
      </c>
      <c r="D24" s="234" t="s">
        <v>37</v>
      </c>
      <c r="E24" s="238">
        <v>16469</v>
      </c>
      <c r="F24" s="238">
        <v>16478</v>
      </c>
      <c r="G24" s="35">
        <v>620</v>
      </c>
      <c r="H24" s="35">
        <v>573</v>
      </c>
      <c r="I24" s="35">
        <v>118</v>
      </c>
      <c r="J24" s="35">
        <v>119</v>
      </c>
      <c r="K24" s="35">
        <v>806</v>
      </c>
      <c r="L24" s="35">
        <v>789</v>
      </c>
      <c r="M24" s="35">
        <v>476</v>
      </c>
      <c r="N24" s="35">
        <v>475</v>
      </c>
      <c r="O24" s="35">
        <v>14449</v>
      </c>
      <c r="P24" s="35">
        <v>14522</v>
      </c>
      <c r="Q24" s="35">
        <v>8649</v>
      </c>
      <c r="R24" s="35">
        <v>8637</v>
      </c>
      <c r="T24" s="45">
        <v>5238969</v>
      </c>
      <c r="U24" s="45">
        <v>5030716.53</v>
      </c>
      <c r="V24" s="45">
        <v>1059120.8</v>
      </c>
      <c r="W24" s="45">
        <v>1110969.72</v>
      </c>
      <c r="X24" s="45">
        <v>6097301.3399999999</v>
      </c>
      <c r="Y24" s="45">
        <v>6312891.5700000003</v>
      </c>
      <c r="Z24" s="45">
        <v>6161796.2000000002</v>
      </c>
      <c r="AA24" s="45">
        <v>6439375.5</v>
      </c>
      <c r="AB24" s="45">
        <v>955656.86</v>
      </c>
      <c r="AC24" s="45">
        <v>997951.84</v>
      </c>
      <c r="AD24" s="45">
        <v>722018.52</v>
      </c>
      <c r="AE24" s="45">
        <v>748223.30999999994</v>
      </c>
      <c r="AF24" s="232">
        <v>20234862.719999999</v>
      </c>
      <c r="AG24" s="232">
        <v>20640128.469999999</v>
      </c>
      <c r="AH24" s="249">
        <f>AG24-AF24</f>
        <v>405265.75</v>
      </c>
      <c r="AI24" s="249">
        <f>AH24/F24</f>
        <v>24.594353076829712</v>
      </c>
    </row>
    <row r="25" spans="1:35" ht="16.5">
      <c r="A25" s="33">
        <v>69</v>
      </c>
      <c r="B25" s="414">
        <v>17</v>
      </c>
      <c r="C25" s="414">
        <v>17</v>
      </c>
      <c r="D25" s="234" t="s">
        <v>38</v>
      </c>
      <c r="E25" s="238">
        <v>6558</v>
      </c>
      <c r="F25" s="238">
        <v>6492</v>
      </c>
      <c r="G25" s="35">
        <v>364</v>
      </c>
      <c r="H25" s="35">
        <v>352</v>
      </c>
      <c r="I25" s="35">
        <v>76</v>
      </c>
      <c r="J25" s="35">
        <v>72</v>
      </c>
      <c r="K25" s="35">
        <v>483</v>
      </c>
      <c r="L25" s="35">
        <v>473</v>
      </c>
      <c r="M25" s="35">
        <v>278</v>
      </c>
      <c r="N25" s="35">
        <v>284</v>
      </c>
      <c r="O25" s="35">
        <v>5357</v>
      </c>
      <c r="P25" s="35">
        <v>5311</v>
      </c>
      <c r="Q25" s="35">
        <v>3355</v>
      </c>
      <c r="R25" s="35">
        <v>3304</v>
      </c>
      <c r="T25" s="45">
        <v>3075781.8000000003</v>
      </c>
      <c r="U25" s="45">
        <v>3090422.72</v>
      </c>
      <c r="V25" s="45">
        <v>682145.6</v>
      </c>
      <c r="W25" s="45">
        <v>672183.36</v>
      </c>
      <c r="X25" s="45">
        <v>3653841.87</v>
      </c>
      <c r="Y25" s="45">
        <v>3784534.49</v>
      </c>
      <c r="Z25" s="45">
        <v>3598696.1</v>
      </c>
      <c r="AA25" s="45">
        <v>3850068.72</v>
      </c>
      <c r="AB25" s="45">
        <v>354311.98</v>
      </c>
      <c r="AC25" s="45">
        <v>364971.92</v>
      </c>
      <c r="AD25" s="45">
        <v>280075.40000000002</v>
      </c>
      <c r="AE25" s="45">
        <v>286225.51999999996</v>
      </c>
      <c r="AF25" s="232">
        <v>11644852.750000002</v>
      </c>
      <c r="AG25" s="232">
        <v>12048406.73</v>
      </c>
      <c r="AH25" s="249">
        <f>AG25-AF25</f>
        <v>403553.97999999858</v>
      </c>
      <c r="AI25" s="249">
        <f>AH25/F25</f>
        <v>62.161734442390419</v>
      </c>
    </row>
    <row r="26" spans="1:35" ht="16.5">
      <c r="A26" s="33">
        <v>71</v>
      </c>
      <c r="B26" s="414">
        <v>17</v>
      </c>
      <c r="C26" s="414">
        <v>17</v>
      </c>
      <c r="D26" s="234" t="s">
        <v>39</v>
      </c>
      <c r="E26" s="238">
        <v>6473</v>
      </c>
      <c r="F26" s="238">
        <v>6365</v>
      </c>
      <c r="G26" s="35">
        <v>363</v>
      </c>
      <c r="H26" s="35">
        <v>348</v>
      </c>
      <c r="I26" s="35">
        <v>77</v>
      </c>
      <c r="J26" s="35">
        <v>64</v>
      </c>
      <c r="K26" s="35">
        <v>577</v>
      </c>
      <c r="L26" s="35">
        <v>559</v>
      </c>
      <c r="M26" s="35">
        <v>286</v>
      </c>
      <c r="N26" s="35">
        <v>288</v>
      </c>
      <c r="O26" s="35">
        <v>5170</v>
      </c>
      <c r="P26" s="35">
        <v>5106</v>
      </c>
      <c r="Q26" s="35">
        <v>3303</v>
      </c>
      <c r="R26" s="35">
        <v>3223</v>
      </c>
      <c r="T26" s="45">
        <v>3067331.85</v>
      </c>
      <c r="U26" s="45">
        <v>3055304.2800000003</v>
      </c>
      <c r="V26" s="45">
        <v>691121.20000000007</v>
      </c>
      <c r="W26" s="45">
        <v>597496.31999999995</v>
      </c>
      <c r="X26" s="45">
        <v>4364941.53</v>
      </c>
      <c r="Y26" s="45">
        <v>4472631.67</v>
      </c>
      <c r="Z26" s="45">
        <v>3702255.7</v>
      </c>
      <c r="AA26" s="45">
        <v>3904295.04</v>
      </c>
      <c r="AB26" s="45">
        <v>341943.8</v>
      </c>
      <c r="AC26" s="45">
        <v>350884.32</v>
      </c>
      <c r="AD26" s="45">
        <v>275734.44</v>
      </c>
      <c r="AE26" s="45">
        <v>279208.49</v>
      </c>
      <c r="AF26" s="232">
        <v>12443328.520000001</v>
      </c>
      <c r="AG26" s="232">
        <v>12659820.119999999</v>
      </c>
      <c r="AH26" s="249">
        <f>AG26-AF26</f>
        <v>216491.59999999776</v>
      </c>
      <c r="AI26" s="249">
        <f>AH26/F26</f>
        <v>34.012820109976083</v>
      </c>
    </row>
    <row r="27" spans="1:35" ht="16.5">
      <c r="A27" s="33">
        <v>72</v>
      </c>
      <c r="B27" s="414">
        <v>17</v>
      </c>
      <c r="C27" s="414">
        <v>17</v>
      </c>
      <c r="D27" s="234" t="s">
        <v>40</v>
      </c>
      <c r="E27" s="238">
        <v>948</v>
      </c>
      <c r="F27" s="238">
        <v>927</v>
      </c>
      <c r="G27" s="35">
        <v>31</v>
      </c>
      <c r="H27" s="35">
        <v>18</v>
      </c>
      <c r="I27" s="35">
        <v>8</v>
      </c>
      <c r="J27" s="35">
        <v>13</v>
      </c>
      <c r="K27" s="35">
        <v>54</v>
      </c>
      <c r="L27" s="35">
        <v>52</v>
      </c>
      <c r="M27" s="35">
        <v>30</v>
      </c>
      <c r="N27" s="35">
        <v>29</v>
      </c>
      <c r="O27" s="35">
        <v>825</v>
      </c>
      <c r="P27" s="35">
        <v>815</v>
      </c>
      <c r="Q27" s="35">
        <v>425</v>
      </c>
      <c r="R27" s="35">
        <v>404</v>
      </c>
      <c r="T27" s="45">
        <v>261948.45</v>
      </c>
      <c r="U27" s="45">
        <v>158032.98000000001</v>
      </c>
      <c r="V27" s="45">
        <v>71804.800000000003</v>
      </c>
      <c r="W27" s="45">
        <v>121366.43999999999</v>
      </c>
      <c r="X27" s="45">
        <v>408504.06</v>
      </c>
      <c r="Y27" s="45">
        <v>416058.76</v>
      </c>
      <c r="Z27" s="45">
        <v>388348.5</v>
      </c>
      <c r="AA27" s="45">
        <v>393140.82</v>
      </c>
      <c r="AB27" s="45">
        <v>54565.5</v>
      </c>
      <c r="AC27" s="45">
        <v>56006.799999999996</v>
      </c>
      <c r="AD27" s="45">
        <v>35479</v>
      </c>
      <c r="AE27" s="45">
        <v>34998.519999999997</v>
      </c>
      <c r="AF27" s="232">
        <v>1220650.31</v>
      </c>
      <c r="AG27" s="232">
        <v>1179604.32</v>
      </c>
      <c r="AH27" s="249">
        <f>AG27-AF27</f>
        <v>-41045.989999999991</v>
      </c>
      <c r="AI27" s="249">
        <f>AH27/F27</f>
        <v>-44.278306364617038</v>
      </c>
    </row>
    <row r="28" spans="1:35" ht="16.5">
      <c r="A28" s="33">
        <v>74</v>
      </c>
      <c r="B28" s="414">
        <v>16</v>
      </c>
      <c r="C28" s="414">
        <v>16</v>
      </c>
      <c r="D28" s="234" t="s">
        <v>41</v>
      </c>
      <c r="E28" s="238">
        <v>1013</v>
      </c>
      <c r="F28" s="238">
        <v>985</v>
      </c>
      <c r="G28" s="35">
        <v>39</v>
      </c>
      <c r="H28" s="35">
        <v>39</v>
      </c>
      <c r="I28" s="35">
        <v>13</v>
      </c>
      <c r="J28" s="35">
        <v>5</v>
      </c>
      <c r="K28" s="35">
        <v>63</v>
      </c>
      <c r="L28" s="35">
        <v>67</v>
      </c>
      <c r="M28" s="35">
        <v>31</v>
      </c>
      <c r="N28" s="35">
        <v>33</v>
      </c>
      <c r="O28" s="35">
        <v>867</v>
      </c>
      <c r="P28" s="35">
        <v>841</v>
      </c>
      <c r="Q28" s="35">
        <v>475</v>
      </c>
      <c r="R28" s="35">
        <v>451</v>
      </c>
      <c r="T28" s="45">
        <v>329548.05000000005</v>
      </c>
      <c r="U28" s="45">
        <v>342404.79000000004</v>
      </c>
      <c r="V28" s="45">
        <v>116682.8</v>
      </c>
      <c r="W28" s="45">
        <v>46679.399999999994</v>
      </c>
      <c r="X28" s="45">
        <v>476588.07</v>
      </c>
      <c r="Y28" s="45">
        <v>536075.71</v>
      </c>
      <c r="Z28" s="45">
        <v>401293.45</v>
      </c>
      <c r="AA28" s="45">
        <v>447367.14</v>
      </c>
      <c r="AB28" s="45">
        <v>57343.38</v>
      </c>
      <c r="AC28" s="45">
        <v>57793.52</v>
      </c>
      <c r="AD28" s="45">
        <v>39653</v>
      </c>
      <c r="AE28" s="45">
        <v>39070.129999999997</v>
      </c>
      <c r="AF28" s="232">
        <v>1421108.75</v>
      </c>
      <c r="AG28" s="232">
        <v>1469390.69</v>
      </c>
      <c r="AH28" s="249">
        <f>AG28-AF28</f>
        <v>48281.939999999944</v>
      </c>
      <c r="AI28" s="249">
        <f>AH28/F28</f>
        <v>49.017197969543091</v>
      </c>
    </row>
    <row r="29" spans="1:35" ht="16.5">
      <c r="A29" s="33">
        <v>75</v>
      </c>
      <c r="B29" s="414">
        <v>8</v>
      </c>
      <c r="C29" s="414">
        <v>8</v>
      </c>
      <c r="D29" s="234" t="s">
        <v>42</v>
      </c>
      <c r="E29" s="238">
        <v>19534</v>
      </c>
      <c r="F29" s="238">
        <v>19311</v>
      </c>
      <c r="G29" s="35">
        <v>710</v>
      </c>
      <c r="H29" s="35">
        <v>670</v>
      </c>
      <c r="I29" s="35">
        <v>126</v>
      </c>
      <c r="J29" s="35">
        <v>134</v>
      </c>
      <c r="K29" s="35">
        <v>1114</v>
      </c>
      <c r="L29" s="35">
        <v>1030</v>
      </c>
      <c r="M29" s="35">
        <v>624</v>
      </c>
      <c r="N29" s="35">
        <v>641</v>
      </c>
      <c r="O29" s="35">
        <v>16960</v>
      </c>
      <c r="P29" s="35">
        <v>16836</v>
      </c>
      <c r="Q29" s="35">
        <v>10434</v>
      </c>
      <c r="R29" s="35">
        <v>10263</v>
      </c>
      <c r="T29" s="45">
        <v>5999464.5000000009</v>
      </c>
      <c r="U29" s="45">
        <v>5882338.7000000002</v>
      </c>
      <c r="V29" s="45">
        <v>1130925.6000000001</v>
      </c>
      <c r="W29" s="45">
        <v>1251007.92</v>
      </c>
      <c r="X29" s="45">
        <v>8427287.4600000009</v>
      </c>
      <c r="Y29" s="45">
        <v>8241163.9000000004</v>
      </c>
      <c r="Z29" s="45">
        <v>8077648.8000000007</v>
      </c>
      <c r="AA29" s="45">
        <v>8689767.7799999993</v>
      </c>
      <c r="AB29" s="45">
        <v>1121734.3999999999</v>
      </c>
      <c r="AC29" s="45">
        <v>1156969.92</v>
      </c>
      <c r="AD29" s="45">
        <v>871030.32000000007</v>
      </c>
      <c r="AE29" s="45">
        <v>889083.69</v>
      </c>
      <c r="AF29" s="232">
        <v>25628091.080000002</v>
      </c>
      <c r="AG29" s="232">
        <v>26110331.91</v>
      </c>
      <c r="AH29" s="249">
        <f>AG29-AF29</f>
        <v>482240.82999999821</v>
      </c>
      <c r="AI29" s="249">
        <f>AH29/F29</f>
        <v>24.972338563512931</v>
      </c>
    </row>
    <row r="30" spans="1:35" ht="16.5">
      <c r="A30" s="33">
        <v>77</v>
      </c>
      <c r="B30" s="414">
        <v>13</v>
      </c>
      <c r="C30" s="414">
        <v>13</v>
      </c>
      <c r="D30" s="234" t="s">
        <v>43</v>
      </c>
      <c r="E30" s="238">
        <v>4549</v>
      </c>
      <c r="F30" s="238">
        <v>4509</v>
      </c>
      <c r="G30" s="35">
        <v>149</v>
      </c>
      <c r="H30" s="35">
        <v>155</v>
      </c>
      <c r="I30" s="35">
        <v>34</v>
      </c>
      <c r="J30" s="35">
        <v>27</v>
      </c>
      <c r="K30" s="35">
        <v>286</v>
      </c>
      <c r="L30" s="35">
        <v>273</v>
      </c>
      <c r="M30" s="35">
        <v>177</v>
      </c>
      <c r="N30" s="35">
        <v>161</v>
      </c>
      <c r="O30" s="35">
        <v>3903</v>
      </c>
      <c r="P30" s="35">
        <v>3893</v>
      </c>
      <c r="Q30" s="35">
        <v>2215</v>
      </c>
      <c r="R30" s="35">
        <v>2183</v>
      </c>
      <c r="T30" s="45">
        <v>1259042.55</v>
      </c>
      <c r="U30" s="45">
        <v>1360839.55</v>
      </c>
      <c r="V30" s="45">
        <v>305170.40000000002</v>
      </c>
      <c r="W30" s="45">
        <v>252068.75999999998</v>
      </c>
      <c r="X30" s="45">
        <v>2163558.54</v>
      </c>
      <c r="Y30" s="45">
        <v>2184308.4900000002</v>
      </c>
      <c r="Z30" s="45">
        <v>2291256.15</v>
      </c>
      <c r="AA30" s="45">
        <v>2182609.38</v>
      </c>
      <c r="AB30" s="45">
        <v>258144.42</v>
      </c>
      <c r="AC30" s="45">
        <v>267526.96000000002</v>
      </c>
      <c r="AD30" s="45">
        <v>184908.2</v>
      </c>
      <c r="AE30" s="45">
        <v>189113.28999999998</v>
      </c>
      <c r="AF30" s="232">
        <v>6462080.2600000007</v>
      </c>
      <c r="AG30" s="232">
        <v>6436466.4299999997</v>
      </c>
      <c r="AH30" s="249">
        <f>AG30-AF30</f>
        <v>-25613.830000001006</v>
      </c>
      <c r="AI30" s="249">
        <f>AH30/F30</f>
        <v>-5.680601020182082</v>
      </c>
    </row>
    <row r="31" spans="1:35" ht="16.5">
      <c r="A31" s="33">
        <v>78</v>
      </c>
      <c r="B31" s="414">
        <v>1</v>
      </c>
      <c r="C31" s="415">
        <v>33</v>
      </c>
      <c r="D31" s="234" t="s">
        <v>44</v>
      </c>
      <c r="E31" s="238">
        <v>7721</v>
      </c>
      <c r="F31" s="238">
        <v>7702</v>
      </c>
      <c r="G31" s="35">
        <v>238</v>
      </c>
      <c r="H31" s="35">
        <v>225</v>
      </c>
      <c r="I31" s="35">
        <v>50</v>
      </c>
      <c r="J31" s="35">
        <v>45</v>
      </c>
      <c r="K31" s="35">
        <v>372</v>
      </c>
      <c r="L31" s="35">
        <v>368</v>
      </c>
      <c r="M31" s="35">
        <v>253</v>
      </c>
      <c r="N31" s="35">
        <v>254</v>
      </c>
      <c r="O31" s="35">
        <v>6808</v>
      </c>
      <c r="P31" s="35">
        <v>6810</v>
      </c>
      <c r="Q31" s="35">
        <v>3956</v>
      </c>
      <c r="R31" s="35">
        <v>3928</v>
      </c>
      <c r="T31" s="45">
        <v>2011088.1</v>
      </c>
      <c r="U31" s="45">
        <v>1975412.2500000002</v>
      </c>
      <c r="V31" s="45">
        <v>448780</v>
      </c>
      <c r="W31" s="45">
        <v>420114.6</v>
      </c>
      <c r="X31" s="45">
        <v>2814139.08</v>
      </c>
      <c r="Y31" s="45">
        <v>2944415.84</v>
      </c>
      <c r="Z31" s="45">
        <v>3275072.35</v>
      </c>
      <c r="AA31" s="45">
        <v>3443371.32</v>
      </c>
      <c r="AB31" s="45">
        <v>450281.12</v>
      </c>
      <c r="AC31" s="45">
        <v>467983.2</v>
      </c>
      <c r="AD31" s="45">
        <v>330246.88</v>
      </c>
      <c r="AE31" s="45">
        <v>340282.63999999996</v>
      </c>
      <c r="AF31" s="232">
        <v>9329607.5299999993</v>
      </c>
      <c r="AG31" s="232">
        <v>9591579.8499999996</v>
      </c>
      <c r="AH31" s="249">
        <f>AG31-AF31</f>
        <v>261972.3200000003</v>
      </c>
      <c r="AI31" s="249">
        <f>AH31/F31</f>
        <v>34.013544533887341</v>
      </c>
    </row>
    <row r="32" spans="1:35" ht="16.5">
      <c r="A32" s="33">
        <v>79</v>
      </c>
      <c r="B32" s="414">
        <v>4</v>
      </c>
      <c r="C32" s="414">
        <v>4</v>
      </c>
      <c r="D32" s="234" t="s">
        <v>45</v>
      </c>
      <c r="E32" s="238">
        <v>6703</v>
      </c>
      <c r="F32" s="238">
        <v>6647</v>
      </c>
      <c r="G32" s="35">
        <v>288</v>
      </c>
      <c r="H32" s="35">
        <v>263</v>
      </c>
      <c r="I32" s="35">
        <v>58</v>
      </c>
      <c r="J32" s="35">
        <v>58</v>
      </c>
      <c r="K32" s="35">
        <v>418</v>
      </c>
      <c r="L32" s="35">
        <v>399</v>
      </c>
      <c r="M32" s="35">
        <v>190</v>
      </c>
      <c r="N32" s="35">
        <v>207</v>
      </c>
      <c r="O32" s="35">
        <v>5749</v>
      </c>
      <c r="P32" s="35">
        <v>5720</v>
      </c>
      <c r="Q32" s="35">
        <v>3406</v>
      </c>
      <c r="R32" s="35">
        <v>3363</v>
      </c>
      <c r="T32" s="45">
        <v>2433585.6</v>
      </c>
      <c r="U32" s="45">
        <v>2309037.4300000002</v>
      </c>
      <c r="V32" s="45">
        <v>520584.80000000005</v>
      </c>
      <c r="W32" s="45">
        <v>541481.03999999992</v>
      </c>
      <c r="X32" s="45">
        <v>3162124.02</v>
      </c>
      <c r="Y32" s="45">
        <v>3192450.87</v>
      </c>
      <c r="Z32" s="45">
        <v>2459540.5</v>
      </c>
      <c r="AA32" s="45">
        <v>2806212.06</v>
      </c>
      <c r="AB32" s="45">
        <v>380238.86</v>
      </c>
      <c r="AC32" s="45">
        <v>393078.39999999997</v>
      </c>
      <c r="AD32" s="45">
        <v>284332.88</v>
      </c>
      <c r="AE32" s="45">
        <v>291336.69</v>
      </c>
      <c r="AF32" s="232">
        <v>9240406.6600000001</v>
      </c>
      <c r="AG32" s="232">
        <v>9533596.4900000002</v>
      </c>
      <c r="AH32" s="249">
        <f>AG32-AF32</f>
        <v>293189.83000000007</v>
      </c>
      <c r="AI32" s="249">
        <f>AH32/F32</f>
        <v>44.108594854821739</v>
      </c>
    </row>
    <row r="33" spans="1:35" ht="16.5">
      <c r="A33" s="33">
        <v>81</v>
      </c>
      <c r="B33" s="414">
        <v>7</v>
      </c>
      <c r="C33" s="414">
        <v>7</v>
      </c>
      <c r="D33" s="234" t="s">
        <v>46</v>
      </c>
      <c r="E33" s="238">
        <v>2531</v>
      </c>
      <c r="F33" s="238">
        <v>2482</v>
      </c>
      <c r="G33" s="35">
        <v>84</v>
      </c>
      <c r="H33" s="35">
        <v>87</v>
      </c>
      <c r="I33" s="35">
        <v>15</v>
      </c>
      <c r="J33" s="35">
        <v>12</v>
      </c>
      <c r="K33" s="35">
        <v>104</v>
      </c>
      <c r="L33" s="35">
        <v>102</v>
      </c>
      <c r="M33" s="35">
        <v>40</v>
      </c>
      <c r="N33" s="35">
        <v>48</v>
      </c>
      <c r="O33" s="35">
        <v>2288</v>
      </c>
      <c r="P33" s="35">
        <v>2233</v>
      </c>
      <c r="Q33" s="35">
        <v>1151</v>
      </c>
      <c r="R33" s="35">
        <v>1102</v>
      </c>
      <c r="T33" s="45">
        <v>709795.8</v>
      </c>
      <c r="U33" s="45">
        <v>763826.07000000007</v>
      </c>
      <c r="V33" s="45">
        <v>134634</v>
      </c>
      <c r="W33" s="45">
        <v>112030.56</v>
      </c>
      <c r="X33" s="45">
        <v>786748.56</v>
      </c>
      <c r="Y33" s="45">
        <v>816115.26</v>
      </c>
      <c r="Z33" s="45">
        <v>517798</v>
      </c>
      <c r="AA33" s="45">
        <v>650715.84</v>
      </c>
      <c r="AB33" s="45">
        <v>151328.32000000001</v>
      </c>
      <c r="AC33" s="45">
        <v>153451.76</v>
      </c>
      <c r="AD33" s="45">
        <v>96085.48000000001</v>
      </c>
      <c r="AE33" s="45">
        <v>95466.26</v>
      </c>
      <c r="AF33" s="232">
        <v>2396390.16</v>
      </c>
      <c r="AG33" s="232">
        <v>2591605.75</v>
      </c>
      <c r="AH33" s="249">
        <f>AG33-AF33</f>
        <v>195215.58999999985</v>
      </c>
      <c r="AI33" s="249">
        <f>AH33/F33</f>
        <v>78.652534246575286</v>
      </c>
    </row>
    <row r="34" spans="1:35" ht="16.5">
      <c r="A34" s="33">
        <v>82</v>
      </c>
      <c r="B34" s="414">
        <v>5</v>
      </c>
      <c r="C34" s="414">
        <v>5</v>
      </c>
      <c r="D34" s="234" t="s">
        <v>47</v>
      </c>
      <c r="E34" s="238">
        <v>9371</v>
      </c>
      <c r="F34" s="238">
        <v>9361</v>
      </c>
      <c r="G34" s="35">
        <v>454</v>
      </c>
      <c r="H34" s="35">
        <v>451</v>
      </c>
      <c r="I34" s="35">
        <v>116</v>
      </c>
      <c r="J34" s="35">
        <v>95</v>
      </c>
      <c r="K34" s="35">
        <v>692</v>
      </c>
      <c r="L34" s="35">
        <v>674</v>
      </c>
      <c r="M34" s="35">
        <v>363</v>
      </c>
      <c r="N34" s="35">
        <v>371</v>
      </c>
      <c r="O34" s="35">
        <v>7746</v>
      </c>
      <c r="P34" s="35">
        <v>7770</v>
      </c>
      <c r="Q34" s="35">
        <v>5143</v>
      </c>
      <c r="R34" s="35">
        <v>5155</v>
      </c>
      <c r="T34" s="45">
        <v>3836277.3000000003</v>
      </c>
      <c r="U34" s="45">
        <v>3959604.1100000003</v>
      </c>
      <c r="V34" s="45">
        <v>1041169.6000000001</v>
      </c>
      <c r="W34" s="45">
        <v>886908.6</v>
      </c>
      <c r="X34" s="45">
        <v>5234903.88</v>
      </c>
      <c r="Y34" s="45">
        <v>5392761.6200000001</v>
      </c>
      <c r="Z34" s="45">
        <v>4699016.8500000006</v>
      </c>
      <c r="AA34" s="45">
        <v>5029491.18</v>
      </c>
      <c r="AB34" s="45">
        <v>512320.44</v>
      </c>
      <c r="AC34" s="45">
        <v>533954.4</v>
      </c>
      <c r="AD34" s="45">
        <v>429337.64</v>
      </c>
      <c r="AE34" s="45">
        <v>446577.64999999997</v>
      </c>
      <c r="AF34" s="232">
        <v>15753025.710000003</v>
      </c>
      <c r="AG34" s="232">
        <v>16249297.560000001</v>
      </c>
      <c r="AH34" s="249">
        <f>AG34-AF34</f>
        <v>496271.84999999776</v>
      </c>
      <c r="AI34" s="249">
        <f>AH34/F34</f>
        <v>53.014832817006493</v>
      </c>
    </row>
    <row r="35" spans="1:35" ht="16.5">
      <c r="A35" s="33">
        <v>86</v>
      </c>
      <c r="B35" s="414">
        <v>5</v>
      </c>
      <c r="C35" s="414">
        <v>5</v>
      </c>
      <c r="D35" s="234" t="s">
        <v>48</v>
      </c>
      <c r="E35" s="238">
        <v>7998</v>
      </c>
      <c r="F35" s="238">
        <v>7901</v>
      </c>
      <c r="G35" s="35">
        <v>379</v>
      </c>
      <c r="H35" s="35">
        <v>359</v>
      </c>
      <c r="I35" s="35">
        <v>75</v>
      </c>
      <c r="J35" s="35">
        <v>70</v>
      </c>
      <c r="K35" s="35">
        <v>598</v>
      </c>
      <c r="L35" s="35">
        <v>552</v>
      </c>
      <c r="M35" s="35">
        <v>322</v>
      </c>
      <c r="N35" s="35">
        <v>306</v>
      </c>
      <c r="O35" s="35">
        <v>6624</v>
      </c>
      <c r="P35" s="35">
        <v>6614</v>
      </c>
      <c r="Q35" s="35">
        <v>4490</v>
      </c>
      <c r="R35" s="35">
        <v>4402</v>
      </c>
      <c r="T35" s="45">
        <v>3202531.0500000003</v>
      </c>
      <c r="U35" s="45">
        <v>3151879.99</v>
      </c>
      <c r="V35" s="45">
        <v>673170</v>
      </c>
      <c r="W35" s="45">
        <v>653511.6</v>
      </c>
      <c r="X35" s="45">
        <v>4523804.22</v>
      </c>
      <c r="Y35" s="45">
        <v>4416623.76</v>
      </c>
      <c r="Z35" s="45">
        <v>4168273.9000000004</v>
      </c>
      <c r="AA35" s="45">
        <v>4148313.48</v>
      </c>
      <c r="AB35" s="45">
        <v>438111.36</v>
      </c>
      <c r="AC35" s="45">
        <v>454514.08</v>
      </c>
      <c r="AD35" s="45">
        <v>374825.2</v>
      </c>
      <c r="AE35" s="45">
        <v>381345.25999999995</v>
      </c>
      <c r="AF35" s="232">
        <v>13380715.729999999</v>
      </c>
      <c r="AG35" s="232">
        <v>13206188.17</v>
      </c>
      <c r="AH35" s="249">
        <f>AG35-AF35</f>
        <v>-174527.55999999866</v>
      </c>
      <c r="AI35" s="249">
        <f>AH35/F35</f>
        <v>-22.089300088596211</v>
      </c>
    </row>
    <row r="36" spans="1:35" ht="16.5">
      <c r="A36" s="33">
        <v>90</v>
      </c>
      <c r="B36" s="414">
        <v>12</v>
      </c>
      <c r="C36" s="414">
        <v>12</v>
      </c>
      <c r="D36" s="234" t="s">
        <v>49</v>
      </c>
      <c r="E36" s="238">
        <v>3001</v>
      </c>
      <c r="F36" s="238">
        <v>2929</v>
      </c>
      <c r="G36" s="35">
        <v>58</v>
      </c>
      <c r="H36" s="35">
        <v>65</v>
      </c>
      <c r="I36" s="35">
        <v>18</v>
      </c>
      <c r="J36" s="35">
        <v>9</v>
      </c>
      <c r="K36" s="35">
        <v>129</v>
      </c>
      <c r="L36" s="35">
        <v>116</v>
      </c>
      <c r="M36" s="35">
        <v>95</v>
      </c>
      <c r="N36" s="35">
        <v>89</v>
      </c>
      <c r="O36" s="35">
        <v>2701</v>
      </c>
      <c r="P36" s="35">
        <v>2650</v>
      </c>
      <c r="Q36" s="35">
        <v>1388</v>
      </c>
      <c r="R36" s="35">
        <v>1305</v>
      </c>
      <c r="T36" s="45">
        <v>490097.10000000003</v>
      </c>
      <c r="U36" s="45">
        <v>570674.65</v>
      </c>
      <c r="V36" s="45">
        <v>161560.80000000002</v>
      </c>
      <c r="W36" s="45">
        <v>84022.92</v>
      </c>
      <c r="X36" s="45">
        <v>975870.81</v>
      </c>
      <c r="Y36" s="45">
        <v>928131.08</v>
      </c>
      <c r="Z36" s="45">
        <v>1229770.25</v>
      </c>
      <c r="AA36" s="45">
        <v>1206535.6199999999</v>
      </c>
      <c r="AB36" s="45">
        <v>178644.14</v>
      </c>
      <c r="AC36" s="45">
        <v>182108</v>
      </c>
      <c r="AD36" s="45">
        <v>115870.24</v>
      </c>
      <c r="AE36" s="45">
        <v>113052.15</v>
      </c>
      <c r="AF36" s="232">
        <v>3151813.3400000003</v>
      </c>
      <c r="AG36" s="232">
        <v>3084524.4199999995</v>
      </c>
      <c r="AH36" s="249">
        <f>AG36-AF36</f>
        <v>-67288.920000000857</v>
      </c>
      <c r="AI36" s="249">
        <f>AH36/F36</f>
        <v>-22.973342437692338</v>
      </c>
    </row>
    <row r="37" spans="1:35" ht="16.5">
      <c r="A37" s="33">
        <v>91</v>
      </c>
      <c r="B37" s="414">
        <v>1</v>
      </c>
      <c r="C37" s="415">
        <v>31</v>
      </c>
      <c r="D37" s="234" t="s">
        <v>50</v>
      </c>
      <c r="E37" s="238">
        <v>674500</v>
      </c>
      <c r="F37" s="238">
        <v>684018</v>
      </c>
      <c r="G37" s="35">
        <v>36692</v>
      </c>
      <c r="H37" s="35">
        <v>36903</v>
      </c>
      <c r="I37" s="35">
        <v>6220</v>
      </c>
      <c r="J37" s="35">
        <v>6019</v>
      </c>
      <c r="K37" s="35">
        <v>39357</v>
      </c>
      <c r="L37" s="35">
        <v>39655</v>
      </c>
      <c r="M37" s="35">
        <v>19174</v>
      </c>
      <c r="N37" s="35">
        <v>19643</v>
      </c>
      <c r="O37" s="35">
        <v>573057</v>
      </c>
      <c r="P37" s="35">
        <v>581798</v>
      </c>
      <c r="Q37" s="35">
        <v>442093</v>
      </c>
      <c r="R37" s="35">
        <v>448558</v>
      </c>
      <c r="T37" s="45">
        <v>310045565.40000004</v>
      </c>
      <c r="U37" s="45">
        <v>323993947.83000004</v>
      </c>
      <c r="V37" s="45">
        <v>55828232</v>
      </c>
      <c r="W37" s="45">
        <v>56192661.719999999</v>
      </c>
      <c r="X37" s="45">
        <v>297731375.73000002</v>
      </c>
      <c r="Y37" s="45">
        <v>317284810.14999998</v>
      </c>
      <c r="Z37" s="45">
        <v>248206471.30000001</v>
      </c>
      <c r="AA37" s="45">
        <v>266291900.94</v>
      </c>
      <c r="AB37" s="45">
        <v>37901989.979999997</v>
      </c>
      <c r="AC37" s="45">
        <v>39981158.560000002</v>
      </c>
      <c r="AD37" s="45">
        <v>36905923.640000001</v>
      </c>
      <c r="AE37" s="45">
        <v>38858579.539999999</v>
      </c>
      <c r="AF37" s="232">
        <v>986619558.05000007</v>
      </c>
      <c r="AG37" s="232">
        <v>1042603058.74</v>
      </c>
      <c r="AH37" s="249">
        <f>AG37-AF37</f>
        <v>55983500.689999938</v>
      </c>
      <c r="AI37" s="249">
        <f>AH37/F37</f>
        <v>81.845069413377914</v>
      </c>
    </row>
    <row r="38" spans="1:35" ht="16.5">
      <c r="A38" s="33">
        <v>92</v>
      </c>
      <c r="B38" s="414">
        <v>1</v>
      </c>
      <c r="C38" s="415">
        <v>32</v>
      </c>
      <c r="D38" s="234" t="s">
        <v>51</v>
      </c>
      <c r="E38" s="238">
        <v>247443</v>
      </c>
      <c r="F38" s="238">
        <v>251269</v>
      </c>
      <c r="G38" s="35">
        <v>15372</v>
      </c>
      <c r="H38" s="35">
        <v>15373</v>
      </c>
      <c r="I38" s="35">
        <v>2650</v>
      </c>
      <c r="J38" s="35">
        <v>2641</v>
      </c>
      <c r="K38" s="35">
        <v>16867</v>
      </c>
      <c r="L38" s="35">
        <v>16865</v>
      </c>
      <c r="M38" s="35">
        <v>8677</v>
      </c>
      <c r="N38" s="35">
        <v>8855</v>
      </c>
      <c r="O38" s="35">
        <v>203877</v>
      </c>
      <c r="P38" s="35">
        <v>207535</v>
      </c>
      <c r="Q38" s="35">
        <v>159397</v>
      </c>
      <c r="R38" s="35">
        <v>162060</v>
      </c>
      <c r="T38" s="45">
        <v>129892631.40000001</v>
      </c>
      <c r="U38" s="45">
        <v>134968944.53</v>
      </c>
      <c r="V38" s="45">
        <v>23785340</v>
      </c>
      <c r="W38" s="45">
        <v>24656059.079999998</v>
      </c>
      <c r="X38" s="45">
        <v>127596999.63000001</v>
      </c>
      <c r="Y38" s="45">
        <v>134939057.44999999</v>
      </c>
      <c r="Z38" s="45">
        <v>112323331.15000001</v>
      </c>
      <c r="AA38" s="45">
        <v>120043515.90000001</v>
      </c>
      <c r="AB38" s="45">
        <v>13484424.779999999</v>
      </c>
      <c r="AC38" s="45">
        <v>14261805.199999999</v>
      </c>
      <c r="AD38" s="45">
        <v>13306461.560000001</v>
      </c>
      <c r="AE38" s="45">
        <v>14039257.799999999</v>
      </c>
      <c r="AF38" s="232">
        <v>420389188.52000004</v>
      </c>
      <c r="AG38" s="232">
        <v>442908639.96000004</v>
      </c>
      <c r="AH38" s="249">
        <f>AG38-AF38</f>
        <v>22519451.439999998</v>
      </c>
      <c r="AI38" s="249">
        <f>AH38/F38</f>
        <v>89.62288002101333</v>
      </c>
    </row>
    <row r="39" spans="1:35" ht="16.5">
      <c r="A39" s="33">
        <v>97</v>
      </c>
      <c r="B39" s="414">
        <v>10</v>
      </c>
      <c r="C39" s="414">
        <v>10</v>
      </c>
      <c r="D39" s="234" t="s">
        <v>52</v>
      </c>
      <c r="E39" s="238">
        <v>2062</v>
      </c>
      <c r="F39" s="238">
        <v>2059</v>
      </c>
      <c r="G39" s="35">
        <v>65</v>
      </c>
      <c r="H39" s="35">
        <v>76</v>
      </c>
      <c r="I39" s="35">
        <v>15</v>
      </c>
      <c r="J39" s="35">
        <v>11</v>
      </c>
      <c r="K39" s="35">
        <v>90</v>
      </c>
      <c r="L39" s="35">
        <v>91</v>
      </c>
      <c r="M39" s="35">
        <v>44</v>
      </c>
      <c r="N39" s="35">
        <v>49</v>
      </c>
      <c r="O39" s="35">
        <v>1848</v>
      </c>
      <c r="P39" s="35">
        <v>1832</v>
      </c>
      <c r="Q39" s="35">
        <v>994</v>
      </c>
      <c r="R39" s="35">
        <v>966</v>
      </c>
      <c r="T39" s="45">
        <v>549246.75</v>
      </c>
      <c r="U39" s="45">
        <v>667250.3600000001</v>
      </c>
      <c r="V39" s="45">
        <v>134634</v>
      </c>
      <c r="W39" s="45">
        <v>102694.68</v>
      </c>
      <c r="X39" s="45">
        <v>680840.1</v>
      </c>
      <c r="Y39" s="45">
        <v>728102.83</v>
      </c>
      <c r="Z39" s="45">
        <v>569577.80000000005</v>
      </c>
      <c r="AA39" s="45">
        <v>664272.42000000004</v>
      </c>
      <c r="AB39" s="45">
        <v>122226.72</v>
      </c>
      <c r="AC39" s="45">
        <v>125895.03999999999</v>
      </c>
      <c r="AD39" s="45">
        <v>82979.12000000001</v>
      </c>
      <c r="AE39" s="45">
        <v>83684.58</v>
      </c>
      <c r="AF39" s="232">
        <v>2139504.4900000002</v>
      </c>
      <c r="AG39" s="232">
        <v>2371899.91</v>
      </c>
      <c r="AH39" s="249">
        <f>AG39-AF39</f>
        <v>232395.41999999993</v>
      </c>
      <c r="AI39" s="249">
        <f>AH39/F39</f>
        <v>112.86810101991254</v>
      </c>
    </row>
    <row r="40" spans="1:35" ht="16.5">
      <c r="A40" s="33">
        <v>98</v>
      </c>
      <c r="B40" s="414">
        <v>7</v>
      </c>
      <c r="C40" s="414">
        <v>7</v>
      </c>
      <c r="D40" s="234" t="s">
        <v>53</v>
      </c>
      <c r="E40" s="238">
        <v>22885</v>
      </c>
      <c r="F40" s="238">
        <v>22849</v>
      </c>
      <c r="G40" s="35">
        <v>1155</v>
      </c>
      <c r="H40" s="35">
        <v>1137</v>
      </c>
      <c r="I40" s="35">
        <v>238</v>
      </c>
      <c r="J40" s="35">
        <v>207</v>
      </c>
      <c r="K40" s="35">
        <v>1719</v>
      </c>
      <c r="L40" s="35">
        <v>1674</v>
      </c>
      <c r="M40" s="35">
        <v>887</v>
      </c>
      <c r="N40" s="35">
        <v>877</v>
      </c>
      <c r="O40" s="35">
        <v>18886</v>
      </c>
      <c r="P40" s="35">
        <v>18954</v>
      </c>
      <c r="Q40" s="35">
        <v>12134</v>
      </c>
      <c r="R40" s="35">
        <v>12104</v>
      </c>
      <c r="T40" s="45">
        <v>9759692.25</v>
      </c>
      <c r="U40" s="45">
        <v>9982416.5700000003</v>
      </c>
      <c r="V40" s="45">
        <v>2136192.8000000003</v>
      </c>
      <c r="W40" s="45">
        <v>1932527.16</v>
      </c>
      <c r="X40" s="45">
        <v>13004045.91</v>
      </c>
      <c r="Y40" s="45">
        <v>13393891.620000001</v>
      </c>
      <c r="Z40" s="45">
        <v>11482170.65</v>
      </c>
      <c r="AA40" s="45">
        <v>11889120.66</v>
      </c>
      <c r="AB40" s="45">
        <v>1249120.04</v>
      </c>
      <c r="AC40" s="45">
        <v>1302518.8799999999</v>
      </c>
      <c r="AD40" s="45">
        <v>1012946.3200000001</v>
      </c>
      <c r="AE40" s="45">
        <v>1048569.5199999999</v>
      </c>
      <c r="AF40" s="232">
        <v>38644167.969999999</v>
      </c>
      <c r="AG40" s="232">
        <v>39549044.410000011</v>
      </c>
      <c r="AH40" s="249">
        <f>AG40-AF40</f>
        <v>904876.44000001252</v>
      </c>
      <c r="AI40" s="249">
        <f>AH40/F40</f>
        <v>39.602452623747759</v>
      </c>
    </row>
    <row r="41" spans="1:35" ht="16.5">
      <c r="A41" s="33">
        <v>102</v>
      </c>
      <c r="B41" s="414">
        <v>4</v>
      </c>
      <c r="C41" s="414">
        <v>4</v>
      </c>
      <c r="D41" s="234" t="s">
        <v>54</v>
      </c>
      <c r="E41" s="238">
        <v>9646</v>
      </c>
      <c r="F41" s="238">
        <v>9555</v>
      </c>
      <c r="G41" s="35">
        <v>415</v>
      </c>
      <c r="H41" s="35">
        <v>397</v>
      </c>
      <c r="I41" s="35">
        <v>82</v>
      </c>
      <c r="J41" s="35">
        <v>66</v>
      </c>
      <c r="K41" s="35">
        <v>589</v>
      </c>
      <c r="L41" s="35">
        <v>562</v>
      </c>
      <c r="M41" s="35">
        <v>305</v>
      </c>
      <c r="N41" s="35">
        <v>320</v>
      </c>
      <c r="O41" s="35">
        <v>8255</v>
      </c>
      <c r="P41" s="35">
        <v>8210</v>
      </c>
      <c r="Q41" s="35">
        <v>5057</v>
      </c>
      <c r="R41" s="35">
        <v>4997</v>
      </c>
      <c r="T41" s="45">
        <v>3506729.2500000005</v>
      </c>
      <c r="U41" s="45">
        <v>3485505.1700000004</v>
      </c>
      <c r="V41" s="45">
        <v>735999.20000000007</v>
      </c>
      <c r="W41" s="45">
        <v>616168.07999999996</v>
      </c>
      <c r="X41" s="45">
        <v>4455720.21</v>
      </c>
      <c r="Y41" s="45">
        <v>4496635.0600000005</v>
      </c>
      <c r="Z41" s="45">
        <v>3948209.75</v>
      </c>
      <c r="AA41" s="45">
        <v>4338105.5999999996</v>
      </c>
      <c r="AB41" s="45">
        <v>545985.69999999995</v>
      </c>
      <c r="AC41" s="45">
        <v>564191.19999999995</v>
      </c>
      <c r="AD41" s="45">
        <v>422158.36000000004</v>
      </c>
      <c r="AE41" s="45">
        <v>432890.11</v>
      </c>
      <c r="AF41" s="232">
        <v>13614802.469999999</v>
      </c>
      <c r="AG41" s="232">
        <v>13933495.219999999</v>
      </c>
      <c r="AH41" s="249">
        <f>AG41-AF41</f>
        <v>318692.75</v>
      </c>
      <c r="AI41" s="249">
        <f>AH41/F41</f>
        <v>33.35350601779173</v>
      </c>
    </row>
    <row r="42" spans="1:35" ht="16.5">
      <c r="A42" s="33">
        <v>103</v>
      </c>
      <c r="B42" s="414">
        <v>5</v>
      </c>
      <c r="C42" s="414">
        <v>5</v>
      </c>
      <c r="D42" s="234" t="s">
        <v>55</v>
      </c>
      <c r="E42" s="238">
        <v>2125</v>
      </c>
      <c r="F42" s="238">
        <v>2094</v>
      </c>
      <c r="G42" s="35">
        <v>93</v>
      </c>
      <c r="H42" s="35">
        <v>94</v>
      </c>
      <c r="I42" s="35">
        <v>19</v>
      </c>
      <c r="J42" s="35">
        <v>13</v>
      </c>
      <c r="K42" s="35">
        <v>120</v>
      </c>
      <c r="L42" s="35">
        <v>105</v>
      </c>
      <c r="M42" s="35">
        <v>68</v>
      </c>
      <c r="N42" s="35">
        <v>63</v>
      </c>
      <c r="O42" s="35">
        <v>1825</v>
      </c>
      <c r="P42" s="35">
        <v>1819</v>
      </c>
      <c r="Q42" s="35">
        <v>1092</v>
      </c>
      <c r="R42" s="35">
        <v>1081</v>
      </c>
      <c r="T42" s="45">
        <v>785845.35000000009</v>
      </c>
      <c r="U42" s="45">
        <v>825283.34000000008</v>
      </c>
      <c r="V42" s="45">
        <v>170536.4</v>
      </c>
      <c r="W42" s="45">
        <v>121366.43999999999</v>
      </c>
      <c r="X42" s="45">
        <v>907786.8</v>
      </c>
      <c r="Y42" s="45">
        <v>840118.65</v>
      </c>
      <c r="Z42" s="45">
        <v>880256.60000000009</v>
      </c>
      <c r="AA42" s="45">
        <v>854064.54</v>
      </c>
      <c r="AB42" s="45">
        <v>120705.5</v>
      </c>
      <c r="AC42" s="45">
        <v>125001.68</v>
      </c>
      <c r="AD42" s="45">
        <v>91160.16</v>
      </c>
      <c r="AE42" s="45">
        <v>93647.03</v>
      </c>
      <c r="AF42" s="232">
        <v>2956290.8100000005</v>
      </c>
      <c r="AG42" s="232">
        <v>2859481.68</v>
      </c>
      <c r="AH42" s="249">
        <f>AG42-AF42</f>
        <v>-96809.130000000354</v>
      </c>
      <c r="AI42" s="249">
        <f>AH42/F42</f>
        <v>-46.231676217765212</v>
      </c>
    </row>
    <row r="43" spans="1:35" ht="16.5">
      <c r="A43" s="33">
        <v>105</v>
      </c>
      <c r="B43" s="414">
        <v>18</v>
      </c>
      <c r="C43" s="414">
        <v>18</v>
      </c>
      <c r="D43" s="234" t="s">
        <v>56</v>
      </c>
      <c r="E43" s="238">
        <v>2063</v>
      </c>
      <c r="F43" s="238">
        <v>2002</v>
      </c>
      <c r="G43" s="35">
        <v>70</v>
      </c>
      <c r="H43" s="35">
        <v>60</v>
      </c>
      <c r="I43" s="35">
        <v>13</v>
      </c>
      <c r="J43" s="35">
        <v>12</v>
      </c>
      <c r="K43" s="35">
        <v>82</v>
      </c>
      <c r="L43" s="35">
        <v>76</v>
      </c>
      <c r="M43" s="35">
        <v>47</v>
      </c>
      <c r="N43" s="35">
        <v>42</v>
      </c>
      <c r="O43" s="35">
        <v>1851</v>
      </c>
      <c r="P43" s="35">
        <v>1812</v>
      </c>
      <c r="Q43" s="35">
        <v>892</v>
      </c>
      <c r="R43" s="35">
        <v>859</v>
      </c>
      <c r="T43" s="45">
        <v>591496.5</v>
      </c>
      <c r="U43" s="45">
        <v>526776.60000000009</v>
      </c>
      <c r="V43" s="45">
        <v>116682.8</v>
      </c>
      <c r="W43" s="45">
        <v>112030.56</v>
      </c>
      <c r="X43" s="45">
        <v>620320.98</v>
      </c>
      <c r="Y43" s="45">
        <v>608085.88</v>
      </c>
      <c r="Z43" s="45">
        <v>608412.65</v>
      </c>
      <c r="AA43" s="45">
        <v>569376.36</v>
      </c>
      <c r="AB43" s="45">
        <v>122425.14</v>
      </c>
      <c r="AC43" s="45">
        <v>124520.64</v>
      </c>
      <c r="AD43" s="45">
        <v>74464.160000000003</v>
      </c>
      <c r="AE43" s="45">
        <v>74415.17</v>
      </c>
      <c r="AF43" s="232">
        <v>2133802.23</v>
      </c>
      <c r="AG43" s="232">
        <v>2015205.2099999997</v>
      </c>
      <c r="AH43" s="249">
        <f>AG43-AF43</f>
        <v>-118597.02000000025</v>
      </c>
      <c r="AI43" s="249">
        <f>AH43/F43</f>
        <v>-59.239270729270856</v>
      </c>
    </row>
    <row r="44" spans="1:35" ht="16.5">
      <c r="A44" s="33">
        <v>106</v>
      </c>
      <c r="B44" s="414">
        <v>1</v>
      </c>
      <c r="C44" s="415">
        <v>35</v>
      </c>
      <c r="D44" s="234" t="s">
        <v>57</v>
      </c>
      <c r="E44" s="238">
        <v>46901</v>
      </c>
      <c r="F44" s="238">
        <v>47031</v>
      </c>
      <c r="G44" s="35">
        <v>2248</v>
      </c>
      <c r="H44" s="35">
        <v>2201</v>
      </c>
      <c r="I44" s="35">
        <v>468</v>
      </c>
      <c r="J44" s="35">
        <v>418</v>
      </c>
      <c r="K44" s="35">
        <v>2944</v>
      </c>
      <c r="L44" s="35">
        <v>2917</v>
      </c>
      <c r="M44" s="35">
        <v>1634</v>
      </c>
      <c r="N44" s="35">
        <v>1626</v>
      </c>
      <c r="O44" s="35">
        <v>39607</v>
      </c>
      <c r="P44" s="35">
        <v>39869</v>
      </c>
      <c r="Q44" s="35">
        <v>27145</v>
      </c>
      <c r="R44" s="35">
        <v>27213</v>
      </c>
      <c r="T44" s="45">
        <v>18995487.600000001</v>
      </c>
      <c r="U44" s="45">
        <v>19323921.610000003</v>
      </c>
      <c r="V44" s="45">
        <v>4200580.8</v>
      </c>
      <c r="W44" s="45">
        <v>3902397.84</v>
      </c>
      <c r="X44" s="45">
        <v>22271036.16</v>
      </c>
      <c r="Y44" s="45">
        <v>23339296.210000001</v>
      </c>
      <c r="Z44" s="45">
        <v>21152048.300000001</v>
      </c>
      <c r="AA44" s="45">
        <v>22042999.079999998</v>
      </c>
      <c r="AB44" s="45">
        <v>2619606.98</v>
      </c>
      <c r="AC44" s="45">
        <v>2739797.68</v>
      </c>
      <c r="AD44" s="45">
        <v>2266064.6</v>
      </c>
      <c r="AE44" s="45">
        <v>2357462.19</v>
      </c>
      <c r="AF44" s="232">
        <v>71504824.439999998</v>
      </c>
      <c r="AG44" s="232">
        <v>73705874.610000014</v>
      </c>
      <c r="AH44" s="249">
        <f>AG44-AF44</f>
        <v>2201050.1700000167</v>
      </c>
      <c r="AI44" s="249">
        <f>AH44/F44</f>
        <v>46.799986604580312</v>
      </c>
    </row>
    <row r="45" spans="1:35" ht="16.5">
      <c r="A45" s="33">
        <v>108</v>
      </c>
      <c r="B45" s="414">
        <v>6</v>
      </c>
      <c r="C45" s="414">
        <v>6</v>
      </c>
      <c r="D45" s="234" t="s">
        <v>58</v>
      </c>
      <c r="E45" s="238">
        <v>10319</v>
      </c>
      <c r="F45" s="238">
        <v>10348</v>
      </c>
      <c r="G45" s="35">
        <v>550</v>
      </c>
      <c r="H45" s="35">
        <v>540</v>
      </c>
      <c r="I45" s="35">
        <v>120</v>
      </c>
      <c r="J45" s="35">
        <v>88</v>
      </c>
      <c r="K45" s="35">
        <v>798</v>
      </c>
      <c r="L45" s="35">
        <v>782</v>
      </c>
      <c r="M45" s="35">
        <v>376</v>
      </c>
      <c r="N45" s="35">
        <v>389</v>
      </c>
      <c r="O45" s="35">
        <v>8475</v>
      </c>
      <c r="P45" s="35">
        <v>8549</v>
      </c>
      <c r="Q45" s="35">
        <v>5617</v>
      </c>
      <c r="R45" s="35">
        <v>5643</v>
      </c>
      <c r="T45" s="45">
        <v>4647472.5</v>
      </c>
      <c r="U45" s="45">
        <v>4740989.4000000004</v>
      </c>
      <c r="V45" s="45">
        <v>1077072</v>
      </c>
      <c r="W45" s="45">
        <v>821557.44</v>
      </c>
      <c r="X45" s="45">
        <v>6036782.2200000007</v>
      </c>
      <c r="Y45" s="45">
        <v>6256883.6600000001</v>
      </c>
      <c r="Z45" s="45">
        <v>4867301.2</v>
      </c>
      <c r="AA45" s="45">
        <v>5273509.62</v>
      </c>
      <c r="AB45" s="45">
        <v>560536.5</v>
      </c>
      <c r="AC45" s="45">
        <v>587487.28</v>
      </c>
      <c r="AD45" s="45">
        <v>468907.16000000003</v>
      </c>
      <c r="AE45" s="45">
        <v>488853.08999999997</v>
      </c>
      <c r="AF45" s="232">
        <v>17658071.580000002</v>
      </c>
      <c r="AG45" s="232">
        <v>18169280.490000002</v>
      </c>
      <c r="AH45" s="249">
        <f>AG45-AF45</f>
        <v>511208.91000000015</v>
      </c>
      <c r="AI45" s="249">
        <f>AH45/F45</f>
        <v>49.401711441824524</v>
      </c>
    </row>
    <row r="46" spans="1:35" ht="16.5">
      <c r="A46" s="33">
        <v>109</v>
      </c>
      <c r="B46" s="414">
        <v>5</v>
      </c>
      <c r="C46" s="414">
        <v>5</v>
      </c>
      <c r="D46" s="234" t="s">
        <v>59</v>
      </c>
      <c r="E46" s="238">
        <v>68319</v>
      </c>
      <c r="F46" s="238">
        <v>68433</v>
      </c>
      <c r="G46" s="35">
        <v>3155</v>
      </c>
      <c r="H46" s="35">
        <v>3147</v>
      </c>
      <c r="I46" s="35">
        <v>608</v>
      </c>
      <c r="J46" s="35">
        <v>546</v>
      </c>
      <c r="K46" s="35">
        <v>4183</v>
      </c>
      <c r="L46" s="35">
        <v>4112</v>
      </c>
      <c r="M46" s="35">
        <v>2222</v>
      </c>
      <c r="N46" s="35">
        <v>2237</v>
      </c>
      <c r="O46" s="35">
        <v>58151</v>
      </c>
      <c r="P46" s="35">
        <v>58391</v>
      </c>
      <c r="Q46" s="35">
        <v>38148</v>
      </c>
      <c r="R46" s="35">
        <v>38126</v>
      </c>
      <c r="T46" s="45">
        <v>26659592.250000004</v>
      </c>
      <c r="U46" s="45">
        <v>27629432.670000002</v>
      </c>
      <c r="V46" s="45">
        <v>5457164.7999999998</v>
      </c>
      <c r="W46" s="45">
        <v>5097390.4799999995</v>
      </c>
      <c r="X46" s="45">
        <v>31643934.870000001</v>
      </c>
      <c r="Y46" s="45">
        <v>32900646.559999999</v>
      </c>
      <c r="Z46" s="45">
        <v>28763678.900000002</v>
      </c>
      <c r="AA46" s="45">
        <v>30326069.460000001</v>
      </c>
      <c r="AB46" s="45">
        <v>3846107.14</v>
      </c>
      <c r="AC46" s="45">
        <v>4012629.52</v>
      </c>
      <c r="AD46" s="45">
        <v>3184595.04</v>
      </c>
      <c r="AE46" s="45">
        <v>3302855.38</v>
      </c>
      <c r="AF46" s="232">
        <v>99555073.000000015</v>
      </c>
      <c r="AG46" s="232">
        <v>103269024.06999999</v>
      </c>
      <c r="AH46" s="249">
        <f>AG46-AF46</f>
        <v>3713951.0699999779</v>
      </c>
      <c r="AI46" s="249">
        <f>AH46/F46</f>
        <v>54.271346718688029</v>
      </c>
    </row>
    <row r="47" spans="1:35" ht="16.5">
      <c r="A47" s="33">
        <v>111</v>
      </c>
      <c r="B47" s="414">
        <v>7</v>
      </c>
      <c r="C47" s="414">
        <v>7</v>
      </c>
      <c r="D47" s="234" t="s">
        <v>60</v>
      </c>
      <c r="E47" s="238">
        <v>17953</v>
      </c>
      <c r="F47" s="238">
        <v>17829</v>
      </c>
      <c r="G47" s="35">
        <v>530</v>
      </c>
      <c r="H47" s="35">
        <v>513</v>
      </c>
      <c r="I47" s="35">
        <v>119</v>
      </c>
      <c r="J47" s="35">
        <v>107</v>
      </c>
      <c r="K47" s="35">
        <v>836</v>
      </c>
      <c r="L47" s="35">
        <v>817</v>
      </c>
      <c r="M47" s="35">
        <v>478</v>
      </c>
      <c r="N47" s="35">
        <v>489</v>
      </c>
      <c r="O47" s="35">
        <v>15990</v>
      </c>
      <c r="P47" s="35">
        <v>15903</v>
      </c>
      <c r="Q47" s="35">
        <v>8967</v>
      </c>
      <c r="R47" s="35">
        <v>8781</v>
      </c>
      <c r="T47" s="45">
        <v>4478473.5</v>
      </c>
      <c r="U47" s="45">
        <v>4503939.9300000006</v>
      </c>
      <c r="V47" s="45">
        <v>1068096.4000000001</v>
      </c>
      <c r="W47" s="45">
        <v>998939.15999999992</v>
      </c>
      <c r="X47" s="45">
        <v>6324248.04</v>
      </c>
      <c r="Y47" s="45">
        <v>6536923.21</v>
      </c>
      <c r="Z47" s="45">
        <v>6187686.1000000006</v>
      </c>
      <c r="AA47" s="45">
        <v>6629167.6200000001</v>
      </c>
      <c r="AB47" s="45">
        <v>1057578.6000000001</v>
      </c>
      <c r="AC47" s="45">
        <v>1092854.1599999999</v>
      </c>
      <c r="AD47" s="45">
        <v>748565.16</v>
      </c>
      <c r="AE47" s="45">
        <v>760698.02999999991</v>
      </c>
      <c r="AF47" s="232">
        <v>19864647.800000004</v>
      </c>
      <c r="AG47" s="232">
        <v>20522522.110000003</v>
      </c>
      <c r="AH47" s="249">
        <f>AG47-AF47</f>
        <v>657874.30999999866</v>
      </c>
      <c r="AI47" s="249">
        <f>AH47/F47</f>
        <v>36.899114364237967</v>
      </c>
    </row>
    <row r="48" spans="1:35" ht="16.5">
      <c r="A48" s="33">
        <v>139</v>
      </c>
      <c r="B48" s="414">
        <v>17</v>
      </c>
      <c r="C48" s="414">
        <v>17</v>
      </c>
      <c r="D48" s="234" t="s">
        <v>61</v>
      </c>
      <c r="E48" s="238">
        <v>9766</v>
      </c>
      <c r="F48" s="238">
        <v>9806</v>
      </c>
      <c r="G48" s="35">
        <v>671</v>
      </c>
      <c r="H48" s="35">
        <v>668</v>
      </c>
      <c r="I48" s="35">
        <v>132</v>
      </c>
      <c r="J48" s="35">
        <v>123</v>
      </c>
      <c r="K48" s="35">
        <v>914</v>
      </c>
      <c r="L48" s="35">
        <v>905</v>
      </c>
      <c r="M48" s="35">
        <v>485</v>
      </c>
      <c r="N48" s="35">
        <v>475</v>
      </c>
      <c r="O48" s="35">
        <v>7564</v>
      </c>
      <c r="P48" s="35">
        <v>7635</v>
      </c>
      <c r="Q48" s="35">
        <v>5050</v>
      </c>
      <c r="R48" s="35">
        <v>5071</v>
      </c>
      <c r="T48" s="45">
        <v>5669916.4500000002</v>
      </c>
      <c r="U48" s="45">
        <v>5864779.4800000004</v>
      </c>
      <c r="V48" s="45">
        <v>1184779.2</v>
      </c>
      <c r="W48" s="45">
        <v>1148313.24</v>
      </c>
      <c r="X48" s="45">
        <v>6914309.46</v>
      </c>
      <c r="Y48" s="45">
        <v>7241022.6500000004</v>
      </c>
      <c r="Z48" s="45">
        <v>6278300.75</v>
      </c>
      <c r="AA48" s="45">
        <v>6439375.5</v>
      </c>
      <c r="AB48" s="45">
        <v>500282.96</v>
      </c>
      <c r="AC48" s="45">
        <v>524677.19999999995</v>
      </c>
      <c r="AD48" s="45">
        <v>421574</v>
      </c>
      <c r="AE48" s="45">
        <v>439300.73</v>
      </c>
      <c r="AF48" s="232">
        <v>20969162.82</v>
      </c>
      <c r="AG48" s="232">
        <v>21657468.800000001</v>
      </c>
      <c r="AH48" s="249">
        <f>AG48-AF48</f>
        <v>688305.98000000045</v>
      </c>
      <c r="AI48" s="249">
        <f>AH48/F48</f>
        <v>70.192329186212575</v>
      </c>
    </row>
    <row r="49" spans="1:35" ht="16.5">
      <c r="A49" s="33">
        <v>140</v>
      </c>
      <c r="B49" s="414">
        <v>11</v>
      </c>
      <c r="C49" s="414">
        <v>11</v>
      </c>
      <c r="D49" s="234" t="s">
        <v>62</v>
      </c>
      <c r="E49" s="238">
        <v>20618</v>
      </c>
      <c r="F49" s="238">
        <v>20463</v>
      </c>
      <c r="G49" s="35">
        <v>880</v>
      </c>
      <c r="H49" s="35">
        <v>831</v>
      </c>
      <c r="I49" s="35">
        <v>201</v>
      </c>
      <c r="J49" s="35">
        <v>167</v>
      </c>
      <c r="K49" s="35">
        <v>1346</v>
      </c>
      <c r="L49" s="35">
        <v>1301</v>
      </c>
      <c r="M49" s="35">
        <v>731</v>
      </c>
      <c r="N49" s="35">
        <v>751</v>
      </c>
      <c r="O49" s="35">
        <v>17460</v>
      </c>
      <c r="P49" s="35">
        <v>17413</v>
      </c>
      <c r="Q49" s="35">
        <v>10977</v>
      </c>
      <c r="R49" s="35">
        <v>10800</v>
      </c>
      <c r="T49" s="45">
        <v>7435956.0000000009</v>
      </c>
      <c r="U49" s="45">
        <v>7295855.9100000001</v>
      </c>
      <c r="V49" s="45">
        <v>1804095.6</v>
      </c>
      <c r="W49" s="45">
        <v>1559091.96</v>
      </c>
      <c r="X49" s="45">
        <v>10182341.940000001</v>
      </c>
      <c r="Y49" s="45">
        <v>10409470.130000001</v>
      </c>
      <c r="Z49" s="45">
        <v>9462758.4500000011</v>
      </c>
      <c r="AA49" s="45">
        <v>10180991.58</v>
      </c>
      <c r="AB49" s="45">
        <v>1154804.3999999999</v>
      </c>
      <c r="AC49" s="45">
        <v>1196621.3599999999</v>
      </c>
      <c r="AD49" s="45">
        <v>916359.96000000008</v>
      </c>
      <c r="AE49" s="45">
        <v>935604</v>
      </c>
      <c r="AF49" s="232">
        <v>30956316.350000001</v>
      </c>
      <c r="AG49" s="232">
        <v>31577634.939999998</v>
      </c>
      <c r="AH49" s="249">
        <f>AG49-AF49</f>
        <v>621318.58999999613</v>
      </c>
      <c r="AI49" s="249">
        <f>AH49/F49</f>
        <v>30.363025460587213</v>
      </c>
    </row>
    <row r="50" spans="1:35" ht="16.5">
      <c r="A50" s="33">
        <v>142</v>
      </c>
      <c r="B50" s="414">
        <v>7</v>
      </c>
      <c r="C50" s="414">
        <v>7</v>
      </c>
      <c r="D50" s="234" t="s">
        <v>63</v>
      </c>
      <c r="E50" s="238">
        <v>6444</v>
      </c>
      <c r="F50" s="238">
        <v>6401</v>
      </c>
      <c r="G50" s="35">
        <v>282</v>
      </c>
      <c r="H50" s="493">
        <v>276</v>
      </c>
      <c r="I50" s="493">
        <v>54</v>
      </c>
      <c r="J50" s="493">
        <v>56</v>
      </c>
      <c r="K50" s="493">
        <v>385</v>
      </c>
      <c r="L50" s="493">
        <v>379</v>
      </c>
      <c r="M50" s="493">
        <v>200</v>
      </c>
      <c r="N50" s="493">
        <v>196</v>
      </c>
      <c r="O50" s="493">
        <v>5523</v>
      </c>
      <c r="P50" s="35">
        <v>5494</v>
      </c>
      <c r="Q50" s="35">
        <v>3208</v>
      </c>
      <c r="R50" s="35">
        <v>3189</v>
      </c>
      <c r="T50" s="45">
        <v>2382885.9000000004</v>
      </c>
      <c r="U50" s="45">
        <v>2423172.3600000003</v>
      </c>
      <c r="V50" s="45">
        <v>484682.4</v>
      </c>
      <c r="W50" s="45">
        <v>522809.27999999997</v>
      </c>
      <c r="X50" s="45">
        <v>2912482.65</v>
      </c>
      <c r="Y50" s="45">
        <v>3032428.27</v>
      </c>
      <c r="Z50" s="45">
        <v>2588990</v>
      </c>
      <c r="AA50" s="45">
        <v>2657089.6800000002</v>
      </c>
      <c r="AB50" s="45">
        <v>365291.22000000003</v>
      </c>
      <c r="AC50" s="45">
        <v>377547.68</v>
      </c>
      <c r="AD50" s="45">
        <v>267803.84000000003</v>
      </c>
      <c r="AE50" s="45">
        <v>276263.07</v>
      </c>
      <c r="AF50" s="232">
        <v>9002136.0099999998</v>
      </c>
      <c r="AG50" s="232">
        <v>9289310.3399999999</v>
      </c>
      <c r="AH50" s="249">
        <f>AG50-AF50</f>
        <v>287174.33000000007</v>
      </c>
      <c r="AI50" s="249">
        <f>AH50/F50</f>
        <v>44.863979065770984</v>
      </c>
    </row>
    <row r="51" spans="1:35" ht="16.5">
      <c r="A51" s="33">
        <v>143</v>
      </c>
      <c r="B51" s="414">
        <v>6</v>
      </c>
      <c r="C51" s="414">
        <v>6</v>
      </c>
      <c r="D51" s="234" t="s">
        <v>64</v>
      </c>
      <c r="E51" s="238">
        <v>6850</v>
      </c>
      <c r="F51" s="238">
        <v>6758</v>
      </c>
      <c r="G51" s="35">
        <v>235</v>
      </c>
      <c r="H51" s="35">
        <v>224</v>
      </c>
      <c r="I51" s="35">
        <v>76</v>
      </c>
      <c r="J51" s="35">
        <v>49</v>
      </c>
      <c r="K51" s="35">
        <v>435</v>
      </c>
      <c r="L51" s="35">
        <v>443</v>
      </c>
      <c r="M51" s="35">
        <v>231</v>
      </c>
      <c r="N51" s="35">
        <v>233</v>
      </c>
      <c r="O51" s="35">
        <v>5873</v>
      </c>
      <c r="P51" s="35">
        <v>5809</v>
      </c>
      <c r="Q51" s="35">
        <v>3435</v>
      </c>
      <c r="R51" s="35">
        <v>3386</v>
      </c>
      <c r="T51" s="45">
        <v>1985738.2500000002</v>
      </c>
      <c r="U51" s="45">
        <v>1966632.6400000001</v>
      </c>
      <c r="V51" s="45">
        <v>682145.6</v>
      </c>
      <c r="W51" s="45">
        <v>457458.11999999994</v>
      </c>
      <c r="X51" s="45">
        <v>3290727.1500000004</v>
      </c>
      <c r="Y51" s="45">
        <v>3544500.59</v>
      </c>
      <c r="Z51" s="45">
        <v>2990283.45</v>
      </c>
      <c r="AA51" s="45">
        <v>3158683.14</v>
      </c>
      <c r="AB51" s="45">
        <v>388440.22000000003</v>
      </c>
      <c r="AC51" s="45">
        <v>399194.48</v>
      </c>
      <c r="AD51" s="45">
        <v>286753.8</v>
      </c>
      <c r="AE51" s="45">
        <v>293329.18</v>
      </c>
      <c r="AF51" s="232">
        <v>9624088.4700000007</v>
      </c>
      <c r="AG51" s="232">
        <v>9819798.1500000004</v>
      </c>
      <c r="AH51" s="249">
        <f>AG51-AF51</f>
        <v>195709.6799999997</v>
      </c>
      <c r="AI51" s="249">
        <f>AH51/F51</f>
        <v>28.959704054453937</v>
      </c>
    </row>
    <row r="52" spans="1:35" ht="16.5">
      <c r="A52" s="33">
        <v>145</v>
      </c>
      <c r="B52" s="414">
        <v>14</v>
      </c>
      <c r="C52" s="414">
        <v>14</v>
      </c>
      <c r="D52" s="234" t="s">
        <v>65</v>
      </c>
      <c r="E52" s="238">
        <v>12343</v>
      </c>
      <c r="F52" s="238">
        <v>12429</v>
      </c>
      <c r="G52" s="35">
        <v>847</v>
      </c>
      <c r="H52" s="35">
        <v>848</v>
      </c>
      <c r="I52" s="35">
        <v>145</v>
      </c>
      <c r="J52" s="35">
        <v>148</v>
      </c>
      <c r="K52" s="35">
        <v>988</v>
      </c>
      <c r="L52" s="35">
        <v>984</v>
      </c>
      <c r="M52" s="35">
        <v>523</v>
      </c>
      <c r="N52" s="35">
        <v>505</v>
      </c>
      <c r="O52" s="35">
        <v>9840</v>
      </c>
      <c r="P52" s="35">
        <v>9944</v>
      </c>
      <c r="Q52" s="35">
        <v>6666</v>
      </c>
      <c r="R52" s="35">
        <v>6750</v>
      </c>
      <c r="T52" s="45">
        <v>7157107.6500000004</v>
      </c>
      <c r="U52" s="45">
        <v>7445109.2800000003</v>
      </c>
      <c r="V52" s="45">
        <v>1301462</v>
      </c>
      <c r="W52" s="45">
        <v>1381710.24</v>
      </c>
      <c r="X52" s="45">
        <v>7474111.3200000003</v>
      </c>
      <c r="Y52" s="45">
        <v>7873111.9199999999</v>
      </c>
      <c r="Z52" s="45">
        <v>6770208.8500000006</v>
      </c>
      <c r="AA52" s="45">
        <v>6846072.9000000004</v>
      </c>
      <c r="AB52" s="45">
        <v>650817.6</v>
      </c>
      <c r="AC52" s="45">
        <v>683351.67999999993</v>
      </c>
      <c r="AD52" s="45">
        <v>556477.68000000005</v>
      </c>
      <c r="AE52" s="45">
        <v>584752.5</v>
      </c>
      <c r="AF52" s="232">
        <v>23910185.100000001</v>
      </c>
      <c r="AG52" s="232">
        <v>24814108.52</v>
      </c>
      <c r="AH52" s="249">
        <f>AG52-AF52</f>
        <v>903923.41999999806</v>
      </c>
      <c r="AI52" s="249">
        <f>AH52/F52</f>
        <v>72.726962748410813</v>
      </c>
    </row>
    <row r="53" spans="1:35" ht="16.5">
      <c r="A53" s="33">
        <v>146</v>
      </c>
      <c r="B53" s="414">
        <v>12</v>
      </c>
      <c r="C53" s="414">
        <v>12</v>
      </c>
      <c r="D53" s="234" t="s">
        <v>66</v>
      </c>
      <c r="E53" s="238">
        <v>4406</v>
      </c>
      <c r="F53" s="238">
        <v>4382</v>
      </c>
      <c r="G53" s="35">
        <v>101</v>
      </c>
      <c r="H53" s="35">
        <v>102</v>
      </c>
      <c r="I53" s="35">
        <v>23</v>
      </c>
      <c r="J53" s="35">
        <v>20</v>
      </c>
      <c r="K53" s="35">
        <v>177</v>
      </c>
      <c r="L53" s="35">
        <v>173</v>
      </c>
      <c r="M53" s="35">
        <v>86</v>
      </c>
      <c r="N53" s="35">
        <v>90</v>
      </c>
      <c r="O53" s="35">
        <v>4019</v>
      </c>
      <c r="P53" s="35">
        <v>3997</v>
      </c>
      <c r="Q53" s="35">
        <v>1935</v>
      </c>
      <c r="R53" s="35">
        <v>1895</v>
      </c>
      <c r="T53" s="45">
        <v>853444.95000000007</v>
      </c>
      <c r="U53" s="45">
        <v>895520.22000000009</v>
      </c>
      <c r="V53" s="45">
        <v>206438.80000000002</v>
      </c>
      <c r="W53" s="45">
        <v>186717.59999999998</v>
      </c>
      <c r="X53" s="45">
        <v>1338985.53</v>
      </c>
      <c r="Y53" s="45">
        <v>1384195.49</v>
      </c>
      <c r="Z53" s="45">
        <v>1113265.7</v>
      </c>
      <c r="AA53" s="45">
        <v>1220092.2</v>
      </c>
      <c r="AB53" s="45">
        <v>265816.65999999997</v>
      </c>
      <c r="AC53" s="45">
        <v>274673.83999999997</v>
      </c>
      <c r="AD53" s="45">
        <v>161533.80000000002</v>
      </c>
      <c r="AE53" s="45">
        <v>164163.85</v>
      </c>
      <c r="AF53" s="232">
        <v>3939485.4400000004</v>
      </c>
      <c r="AG53" s="232">
        <v>4125363.1999999997</v>
      </c>
      <c r="AH53" s="249">
        <f>AG53-AF53</f>
        <v>185877.75999999931</v>
      </c>
      <c r="AI53" s="249">
        <f>AH53/F53</f>
        <v>42.418475581925904</v>
      </c>
    </row>
    <row r="54" spans="1:35" ht="16.5">
      <c r="A54" s="33">
        <v>148</v>
      </c>
      <c r="B54" s="414">
        <v>19</v>
      </c>
      <c r="C54" s="414">
        <v>19</v>
      </c>
      <c r="D54" s="234" t="s">
        <v>67</v>
      </c>
      <c r="E54" s="238">
        <v>7127</v>
      </c>
      <c r="F54" s="238">
        <v>7224</v>
      </c>
      <c r="G54" s="35">
        <v>294</v>
      </c>
      <c r="H54" s="35">
        <v>301</v>
      </c>
      <c r="I54" s="35">
        <v>48</v>
      </c>
      <c r="J54" s="35">
        <v>42</v>
      </c>
      <c r="K54" s="35">
        <v>366</v>
      </c>
      <c r="L54" s="35">
        <v>332</v>
      </c>
      <c r="M54" s="35">
        <v>199</v>
      </c>
      <c r="N54" s="35">
        <v>227</v>
      </c>
      <c r="O54" s="35">
        <v>6220</v>
      </c>
      <c r="P54" s="35">
        <v>6322</v>
      </c>
      <c r="Q54" s="35">
        <v>4110</v>
      </c>
      <c r="R54" s="35">
        <v>4190</v>
      </c>
      <c r="T54" s="45">
        <v>2484285.3000000003</v>
      </c>
      <c r="U54" s="45">
        <v>2642662.6100000003</v>
      </c>
      <c r="V54" s="45">
        <v>430828.80000000005</v>
      </c>
      <c r="W54" s="45">
        <v>392106.95999999996</v>
      </c>
      <c r="X54" s="45">
        <v>2768749.74</v>
      </c>
      <c r="Y54" s="45">
        <v>2656375.16</v>
      </c>
      <c r="Z54" s="45">
        <v>2576045.0500000003</v>
      </c>
      <c r="AA54" s="45">
        <v>3077343.66</v>
      </c>
      <c r="AB54" s="45">
        <v>411390.8</v>
      </c>
      <c r="AC54" s="45">
        <v>434447.83999999997</v>
      </c>
      <c r="AD54" s="45">
        <v>343102.8</v>
      </c>
      <c r="AE54" s="45">
        <v>362979.69999999995</v>
      </c>
      <c r="AF54" s="232">
        <v>9014402.4900000021</v>
      </c>
      <c r="AG54" s="232">
        <v>9565915.9299999997</v>
      </c>
      <c r="AH54" s="249">
        <f>AG54-AF54</f>
        <v>551513.43999999762</v>
      </c>
      <c r="AI54" s="249">
        <f>AH54/F54</f>
        <v>76.344606866001882</v>
      </c>
    </row>
    <row r="55" spans="1:35" ht="16.5">
      <c r="A55" s="33">
        <v>149</v>
      </c>
      <c r="B55" s="414">
        <v>1</v>
      </c>
      <c r="C55" s="415">
        <v>33</v>
      </c>
      <c r="D55" s="234" t="s">
        <v>68</v>
      </c>
      <c r="E55" s="238">
        <v>5379</v>
      </c>
      <c r="F55" s="238">
        <v>5402</v>
      </c>
      <c r="G55" s="35">
        <v>273</v>
      </c>
      <c r="H55" s="35">
        <v>275</v>
      </c>
      <c r="I55" s="35">
        <v>40</v>
      </c>
      <c r="J55" s="35">
        <v>44</v>
      </c>
      <c r="K55" s="35">
        <v>323</v>
      </c>
      <c r="L55" s="35">
        <v>305</v>
      </c>
      <c r="M55" s="35">
        <v>204</v>
      </c>
      <c r="N55" s="35">
        <v>189</v>
      </c>
      <c r="O55" s="35">
        <v>4539</v>
      </c>
      <c r="P55" s="35">
        <v>4589</v>
      </c>
      <c r="Q55" s="35">
        <v>2974</v>
      </c>
      <c r="R55" s="35">
        <v>2974</v>
      </c>
      <c r="T55" s="45">
        <v>2306836.35</v>
      </c>
      <c r="U55" s="45">
        <v>2414392.75</v>
      </c>
      <c r="V55" s="45">
        <v>359024</v>
      </c>
      <c r="W55" s="45">
        <v>410778.72</v>
      </c>
      <c r="X55" s="45">
        <v>2443459.4700000002</v>
      </c>
      <c r="Y55" s="45">
        <v>2440344.65</v>
      </c>
      <c r="Z55" s="45">
        <v>2640769.8000000003</v>
      </c>
      <c r="AA55" s="45">
        <v>2562193.62</v>
      </c>
      <c r="AB55" s="45">
        <v>300209.46000000002</v>
      </c>
      <c r="AC55" s="45">
        <v>315356.08</v>
      </c>
      <c r="AD55" s="45">
        <v>248269.52000000002</v>
      </c>
      <c r="AE55" s="45">
        <v>257637.62</v>
      </c>
      <c r="AF55" s="232">
        <v>8298568.6000000015</v>
      </c>
      <c r="AG55" s="232">
        <v>8400703.4399999995</v>
      </c>
      <c r="AH55" s="249">
        <f>AG55-AF55</f>
        <v>102134.83999999799</v>
      </c>
      <c r="AI55" s="249">
        <f>AH55/F55</f>
        <v>18.90685671973306</v>
      </c>
    </row>
    <row r="56" spans="1:35" ht="16.5">
      <c r="A56" s="33">
        <v>151</v>
      </c>
      <c r="B56" s="414">
        <v>14</v>
      </c>
      <c r="C56" s="414">
        <v>14</v>
      </c>
      <c r="D56" s="234" t="s">
        <v>69</v>
      </c>
      <c r="E56" s="238">
        <v>1814</v>
      </c>
      <c r="F56" s="238">
        <v>1794</v>
      </c>
      <c r="G56" s="35">
        <v>64</v>
      </c>
      <c r="H56" s="35">
        <v>66</v>
      </c>
      <c r="I56" s="35">
        <v>9</v>
      </c>
      <c r="J56" s="35">
        <v>13</v>
      </c>
      <c r="K56" s="35">
        <v>90</v>
      </c>
      <c r="L56" s="35">
        <v>79</v>
      </c>
      <c r="M56" s="35">
        <v>55</v>
      </c>
      <c r="N56" s="35">
        <v>62</v>
      </c>
      <c r="O56" s="35">
        <v>1596</v>
      </c>
      <c r="P56" s="35">
        <v>1574</v>
      </c>
      <c r="Q56" s="35">
        <v>908</v>
      </c>
      <c r="R56" s="35">
        <v>903</v>
      </c>
      <c r="T56" s="45">
        <v>540796.80000000005</v>
      </c>
      <c r="U56" s="45">
        <v>579454.26</v>
      </c>
      <c r="V56" s="45">
        <v>80780.400000000009</v>
      </c>
      <c r="W56" s="45">
        <v>121366.43999999999</v>
      </c>
      <c r="X56" s="45">
        <v>680840.1</v>
      </c>
      <c r="Y56" s="45">
        <v>632089.27</v>
      </c>
      <c r="Z56" s="45">
        <v>711972.25</v>
      </c>
      <c r="AA56" s="45">
        <v>840507.96</v>
      </c>
      <c r="AB56" s="45">
        <v>105559.44</v>
      </c>
      <c r="AC56" s="45">
        <v>108165.28</v>
      </c>
      <c r="AD56" s="45">
        <v>75799.839999999997</v>
      </c>
      <c r="AE56" s="45">
        <v>78226.89</v>
      </c>
      <c r="AF56" s="232">
        <v>2195748.83</v>
      </c>
      <c r="AG56" s="232">
        <v>2359810.0999999996</v>
      </c>
      <c r="AH56" s="249">
        <f>AG56-AF56</f>
        <v>164061.26999999955</v>
      </c>
      <c r="AI56" s="249">
        <f>AH56/F56</f>
        <v>91.449983277591727</v>
      </c>
    </row>
    <row r="57" spans="1:35" ht="16.5">
      <c r="A57" s="33">
        <v>152</v>
      </c>
      <c r="B57" s="414">
        <v>14</v>
      </c>
      <c r="C57" s="414">
        <v>14</v>
      </c>
      <c r="D57" s="234" t="s">
        <v>70</v>
      </c>
      <c r="E57" s="238">
        <v>4357</v>
      </c>
      <c r="F57" s="238">
        <v>4319</v>
      </c>
      <c r="G57" s="35">
        <v>180</v>
      </c>
      <c r="H57" s="35">
        <v>185</v>
      </c>
      <c r="I57" s="35">
        <v>32</v>
      </c>
      <c r="J57" s="35">
        <v>31</v>
      </c>
      <c r="K57" s="35">
        <v>333</v>
      </c>
      <c r="L57" s="35">
        <v>306</v>
      </c>
      <c r="M57" s="35">
        <v>177</v>
      </c>
      <c r="N57" s="35">
        <v>167</v>
      </c>
      <c r="O57" s="35">
        <v>3635</v>
      </c>
      <c r="P57" s="35">
        <v>3630</v>
      </c>
      <c r="Q57" s="35">
        <v>2219</v>
      </c>
      <c r="R57" s="35">
        <v>2227</v>
      </c>
      <c r="T57" s="45">
        <v>1520991.0000000002</v>
      </c>
      <c r="U57" s="45">
        <v>1624227.85</v>
      </c>
      <c r="V57" s="45">
        <v>287219.20000000001</v>
      </c>
      <c r="W57" s="45">
        <v>289412.27999999997</v>
      </c>
      <c r="X57" s="45">
        <v>2519108.37</v>
      </c>
      <c r="Y57" s="45">
        <v>2448345.7800000003</v>
      </c>
      <c r="Z57" s="45">
        <v>2291256.15</v>
      </c>
      <c r="AA57" s="45">
        <v>2263948.86</v>
      </c>
      <c r="AB57" s="45">
        <v>240418.9</v>
      </c>
      <c r="AC57" s="45">
        <v>249453.6</v>
      </c>
      <c r="AD57" s="45">
        <v>185242.12</v>
      </c>
      <c r="AE57" s="45">
        <v>192925.00999999998</v>
      </c>
      <c r="AF57" s="232">
        <v>7044235.7400000012</v>
      </c>
      <c r="AG57" s="232">
        <v>7068313.379999999</v>
      </c>
      <c r="AH57" s="249">
        <f>AG57-AF57</f>
        <v>24077.639999997802</v>
      </c>
      <c r="AI57" s="249">
        <f>AH57/F57</f>
        <v>5.5748182449636028</v>
      </c>
    </row>
    <row r="58" spans="1:35" ht="16.5">
      <c r="A58" s="33">
        <v>153</v>
      </c>
      <c r="B58" s="414">
        <v>9</v>
      </c>
      <c r="C58" s="414">
        <v>9</v>
      </c>
      <c r="D58" s="234" t="s">
        <v>71</v>
      </c>
      <c r="E58" s="238">
        <v>24919</v>
      </c>
      <c r="F58" s="238">
        <v>24724</v>
      </c>
      <c r="G58" s="35">
        <v>825</v>
      </c>
      <c r="H58" s="35">
        <v>798</v>
      </c>
      <c r="I58" s="35">
        <v>188</v>
      </c>
      <c r="J58" s="35">
        <v>173</v>
      </c>
      <c r="K58" s="35">
        <v>1304</v>
      </c>
      <c r="L58" s="35">
        <v>1271</v>
      </c>
      <c r="M58" s="35">
        <v>697</v>
      </c>
      <c r="N58" s="35">
        <v>736</v>
      </c>
      <c r="O58" s="35">
        <v>21905</v>
      </c>
      <c r="P58" s="35">
        <v>21746</v>
      </c>
      <c r="Q58" s="35">
        <v>13249</v>
      </c>
      <c r="R58" s="35">
        <v>13098</v>
      </c>
      <c r="T58" s="45">
        <v>6971208.7500000009</v>
      </c>
      <c r="U58" s="45">
        <v>7006128.7800000003</v>
      </c>
      <c r="V58" s="45">
        <v>1687412.8</v>
      </c>
      <c r="W58" s="45">
        <v>1615107.2399999998</v>
      </c>
      <c r="X58" s="45">
        <v>9864616.5600000005</v>
      </c>
      <c r="Y58" s="45">
        <v>10169436.23</v>
      </c>
      <c r="Z58" s="45">
        <v>9022630.1500000004</v>
      </c>
      <c r="AA58" s="45">
        <v>9977642.8800000008</v>
      </c>
      <c r="AB58" s="45">
        <v>1448796.7</v>
      </c>
      <c r="AC58" s="45">
        <v>1494385.1199999999</v>
      </c>
      <c r="AD58" s="45">
        <v>1106026.52</v>
      </c>
      <c r="AE58" s="45">
        <v>1134679.74</v>
      </c>
      <c r="AF58" s="232">
        <v>30100691.479999997</v>
      </c>
      <c r="AG58" s="232">
        <v>31397379.990000002</v>
      </c>
      <c r="AH58" s="249">
        <f>AG58-AF58</f>
        <v>1296688.5100000054</v>
      </c>
      <c r="AI58" s="249">
        <f>AH58/F58</f>
        <v>52.446550315483151</v>
      </c>
    </row>
    <row r="59" spans="1:35" ht="16.5">
      <c r="A59" s="33">
        <v>165</v>
      </c>
      <c r="B59" s="414">
        <v>5</v>
      </c>
      <c r="C59" s="414">
        <v>5</v>
      </c>
      <c r="D59" s="234" t="s">
        <v>72</v>
      </c>
      <c r="E59" s="238">
        <v>16123</v>
      </c>
      <c r="F59" s="238">
        <v>16015</v>
      </c>
      <c r="G59" s="35">
        <v>822</v>
      </c>
      <c r="H59" s="35">
        <v>788</v>
      </c>
      <c r="I59" s="35">
        <v>163</v>
      </c>
      <c r="J59" s="35">
        <v>165</v>
      </c>
      <c r="K59" s="35">
        <v>1068</v>
      </c>
      <c r="L59" s="35">
        <v>1068</v>
      </c>
      <c r="M59" s="35">
        <v>625</v>
      </c>
      <c r="N59" s="35">
        <v>608</v>
      </c>
      <c r="O59" s="35">
        <v>13445</v>
      </c>
      <c r="P59" s="35">
        <v>13386</v>
      </c>
      <c r="Q59" s="35">
        <v>8879</v>
      </c>
      <c r="R59" s="35">
        <v>8770</v>
      </c>
      <c r="T59" s="45">
        <v>6945858.9000000004</v>
      </c>
      <c r="U59" s="45">
        <v>6918332.6800000006</v>
      </c>
      <c r="V59" s="45">
        <v>1463022.8</v>
      </c>
      <c r="W59" s="45">
        <v>1540420.2</v>
      </c>
      <c r="X59" s="45">
        <v>8079302.5200000005</v>
      </c>
      <c r="Y59" s="45">
        <v>8545206.8399999999</v>
      </c>
      <c r="Z59" s="45">
        <v>8090593.75</v>
      </c>
      <c r="AA59" s="45">
        <v>8242400.6399999997</v>
      </c>
      <c r="AB59" s="45">
        <v>889252.3</v>
      </c>
      <c r="AC59" s="45">
        <v>919885.92</v>
      </c>
      <c r="AD59" s="45">
        <v>741218.92</v>
      </c>
      <c r="AE59" s="45">
        <v>759745.1</v>
      </c>
      <c r="AF59" s="232">
        <v>26209249.190000005</v>
      </c>
      <c r="AG59" s="232">
        <v>26925991.380000003</v>
      </c>
      <c r="AH59" s="249">
        <f>AG59-AF59</f>
        <v>716742.18999999762</v>
      </c>
      <c r="AI59" s="249">
        <f>AH59/F59</f>
        <v>44.754429597252425</v>
      </c>
    </row>
    <row r="60" spans="1:35" ht="16.5">
      <c r="A60" s="33">
        <v>167</v>
      </c>
      <c r="B60" s="414">
        <v>12</v>
      </c>
      <c r="C60" s="414">
        <v>12</v>
      </c>
      <c r="D60" s="234" t="s">
        <v>73</v>
      </c>
      <c r="E60" s="238">
        <v>78062</v>
      </c>
      <c r="F60" s="238">
        <v>78741</v>
      </c>
      <c r="G60" s="35">
        <v>3437</v>
      </c>
      <c r="H60" s="35">
        <v>3346</v>
      </c>
      <c r="I60" s="35">
        <v>640</v>
      </c>
      <c r="J60" s="35">
        <v>639</v>
      </c>
      <c r="K60" s="35">
        <v>4436</v>
      </c>
      <c r="L60" s="35">
        <v>4342</v>
      </c>
      <c r="M60" s="35">
        <v>2264</v>
      </c>
      <c r="N60" s="35">
        <v>2385</v>
      </c>
      <c r="O60" s="35">
        <v>67285</v>
      </c>
      <c r="P60" s="35">
        <v>68029</v>
      </c>
      <c r="Q60" s="35">
        <v>47403</v>
      </c>
      <c r="R60" s="35">
        <v>47877</v>
      </c>
      <c r="T60" s="45">
        <v>29042478.150000002</v>
      </c>
      <c r="U60" s="45">
        <v>29376575.060000002</v>
      </c>
      <c r="V60" s="45">
        <v>5744384</v>
      </c>
      <c r="W60" s="45">
        <v>5965627.3199999994</v>
      </c>
      <c r="X60" s="45">
        <v>33557852.039999999</v>
      </c>
      <c r="Y60" s="45">
        <v>34740906.460000001</v>
      </c>
      <c r="Z60" s="45">
        <v>29307366.800000001</v>
      </c>
      <c r="AA60" s="45">
        <v>32332443.300000001</v>
      </c>
      <c r="AB60" s="45">
        <v>4450229.9000000004</v>
      </c>
      <c r="AC60" s="45">
        <v>4674952.88</v>
      </c>
      <c r="AD60" s="45">
        <v>3957202.4400000004</v>
      </c>
      <c r="AE60" s="45">
        <v>4147584.51</v>
      </c>
      <c r="AF60" s="232">
        <v>106059513.33</v>
      </c>
      <c r="AG60" s="232">
        <v>111238089.53</v>
      </c>
      <c r="AH60" s="249">
        <f>AG60-AF60</f>
        <v>5178576.200000003</v>
      </c>
      <c r="AI60" s="249">
        <f>AH60/F60</f>
        <v>65.76721403080991</v>
      </c>
    </row>
    <row r="61" spans="1:35" ht="16.5">
      <c r="A61" s="33">
        <v>169</v>
      </c>
      <c r="B61" s="414">
        <v>5</v>
      </c>
      <c r="C61" s="414">
        <v>5</v>
      </c>
      <c r="D61" s="234" t="s">
        <v>74</v>
      </c>
      <c r="E61" s="238">
        <v>4916</v>
      </c>
      <c r="F61" s="238">
        <v>4848</v>
      </c>
      <c r="G61" s="35">
        <v>215</v>
      </c>
      <c r="H61" s="35">
        <v>204</v>
      </c>
      <c r="I61" s="35">
        <v>33</v>
      </c>
      <c r="J61" s="35">
        <v>45</v>
      </c>
      <c r="K61" s="35">
        <v>313</v>
      </c>
      <c r="L61" s="35">
        <v>289</v>
      </c>
      <c r="M61" s="35">
        <v>195</v>
      </c>
      <c r="N61" s="35">
        <v>191</v>
      </c>
      <c r="O61" s="35">
        <v>4160</v>
      </c>
      <c r="P61" s="35">
        <v>4119</v>
      </c>
      <c r="Q61" s="35">
        <v>2589</v>
      </c>
      <c r="R61" s="35">
        <v>2532</v>
      </c>
      <c r="T61" s="45">
        <v>1816739.2500000002</v>
      </c>
      <c r="U61" s="45">
        <v>1791040.4400000002</v>
      </c>
      <c r="V61" s="45">
        <v>296194.8</v>
      </c>
      <c r="W61" s="45">
        <v>420114.6</v>
      </c>
      <c r="X61" s="45">
        <v>2367810.5700000003</v>
      </c>
      <c r="Y61" s="45">
        <v>2312326.5699999998</v>
      </c>
      <c r="Z61" s="45">
        <v>2524265.25</v>
      </c>
      <c r="AA61" s="45">
        <v>2589306.7799999998</v>
      </c>
      <c r="AB61" s="45">
        <v>275142.40000000002</v>
      </c>
      <c r="AC61" s="45">
        <v>283057.68</v>
      </c>
      <c r="AD61" s="45">
        <v>216129.72</v>
      </c>
      <c r="AE61" s="45">
        <v>219347.15999999997</v>
      </c>
      <c r="AF61" s="232">
        <v>7496281.9900000012</v>
      </c>
      <c r="AG61" s="232">
        <v>7615193.2299999986</v>
      </c>
      <c r="AH61" s="249">
        <f>AG61-AF61</f>
        <v>118911.23999999743</v>
      </c>
      <c r="AI61" s="249">
        <f>AH61/F61</f>
        <v>24.52789603960343</v>
      </c>
    </row>
    <row r="62" spans="1:35" ht="16.5">
      <c r="A62" s="33">
        <v>171</v>
      </c>
      <c r="B62" s="414">
        <v>11</v>
      </c>
      <c r="C62" s="414">
        <v>11</v>
      </c>
      <c r="D62" s="234" t="s">
        <v>75</v>
      </c>
      <c r="E62" s="238">
        <v>4590</v>
      </c>
      <c r="F62" s="238">
        <v>4552</v>
      </c>
      <c r="G62" s="35">
        <v>188</v>
      </c>
      <c r="H62" s="35">
        <v>165</v>
      </c>
      <c r="I62" s="35">
        <v>41</v>
      </c>
      <c r="J62" s="35">
        <v>45</v>
      </c>
      <c r="K62" s="35">
        <v>265</v>
      </c>
      <c r="L62" s="35">
        <v>250</v>
      </c>
      <c r="M62" s="35">
        <v>157</v>
      </c>
      <c r="N62" s="35">
        <v>155</v>
      </c>
      <c r="O62" s="35">
        <v>3939</v>
      </c>
      <c r="P62" s="35">
        <v>3937</v>
      </c>
      <c r="Q62" s="35">
        <v>2333</v>
      </c>
      <c r="R62" s="35">
        <v>2293</v>
      </c>
      <c r="T62" s="45">
        <v>1588590.6</v>
      </c>
      <c r="U62" s="45">
        <v>1448635.6500000001</v>
      </c>
      <c r="V62" s="45">
        <v>367999.60000000003</v>
      </c>
      <c r="W62" s="45">
        <v>420114.6</v>
      </c>
      <c r="X62" s="45">
        <v>2004695.85</v>
      </c>
      <c r="Y62" s="45">
        <v>2000282.5</v>
      </c>
      <c r="Z62" s="45">
        <v>2032357.1500000001</v>
      </c>
      <c r="AA62" s="45">
        <v>2101269.9</v>
      </c>
      <c r="AB62" s="45">
        <v>260525.46</v>
      </c>
      <c r="AC62" s="45">
        <v>270550.64</v>
      </c>
      <c r="AD62" s="45">
        <v>194758.84</v>
      </c>
      <c r="AE62" s="45">
        <v>198642.59</v>
      </c>
      <c r="AF62" s="232">
        <v>6448927.5</v>
      </c>
      <c r="AG62" s="232">
        <v>6439495.8799999999</v>
      </c>
      <c r="AH62" s="249">
        <f>AG62-AF62</f>
        <v>-9431.6200000001118</v>
      </c>
      <c r="AI62" s="249">
        <f>AH62/F62</f>
        <v>-2.0719727592267381</v>
      </c>
    </row>
    <row r="63" spans="1:35" ht="16.5">
      <c r="A63" s="33">
        <v>172</v>
      </c>
      <c r="B63" s="414">
        <v>13</v>
      </c>
      <c r="C63" s="414">
        <v>13</v>
      </c>
      <c r="D63" s="234" t="s">
        <v>76</v>
      </c>
      <c r="E63" s="238">
        <v>4079</v>
      </c>
      <c r="F63" s="238">
        <v>4099</v>
      </c>
      <c r="G63" s="35">
        <v>118</v>
      </c>
      <c r="H63" s="35">
        <v>124</v>
      </c>
      <c r="I63" s="35">
        <v>23</v>
      </c>
      <c r="J63" s="35">
        <v>21</v>
      </c>
      <c r="K63" s="35">
        <v>181</v>
      </c>
      <c r="L63" s="35">
        <v>179</v>
      </c>
      <c r="M63" s="35">
        <v>116</v>
      </c>
      <c r="N63" s="35">
        <v>111</v>
      </c>
      <c r="O63" s="35">
        <v>3641</v>
      </c>
      <c r="P63" s="35">
        <v>3664</v>
      </c>
      <c r="Q63" s="35">
        <v>1888</v>
      </c>
      <c r="R63" s="35">
        <v>1890</v>
      </c>
      <c r="T63" s="45">
        <v>997094.10000000009</v>
      </c>
      <c r="U63" s="45">
        <v>1088671.6400000001</v>
      </c>
      <c r="V63" s="45">
        <v>206438.80000000002</v>
      </c>
      <c r="W63" s="45">
        <v>196053.47999999998</v>
      </c>
      <c r="X63" s="45">
        <v>1369245.09</v>
      </c>
      <c r="Y63" s="45">
        <v>1432202.27</v>
      </c>
      <c r="Z63" s="45">
        <v>1501614.2000000002</v>
      </c>
      <c r="AA63" s="45">
        <v>1504780.38</v>
      </c>
      <c r="AB63" s="45">
        <v>240815.74</v>
      </c>
      <c r="AC63" s="45">
        <v>251790.07999999999</v>
      </c>
      <c r="AD63" s="45">
        <v>157610.24000000002</v>
      </c>
      <c r="AE63" s="45">
        <v>163730.69999999998</v>
      </c>
      <c r="AF63" s="232">
        <v>4472818.1700000009</v>
      </c>
      <c r="AG63" s="232">
        <v>4637228.55</v>
      </c>
      <c r="AH63" s="249">
        <f>AG63-AF63</f>
        <v>164410.37999999896</v>
      </c>
      <c r="AI63" s="249">
        <f>AH63/F63</f>
        <v>40.109875579409355</v>
      </c>
    </row>
    <row r="64" spans="1:35" ht="16.5">
      <c r="A64" s="33">
        <v>176</v>
      </c>
      <c r="B64" s="414">
        <v>12</v>
      </c>
      <c r="C64" s="414">
        <v>12</v>
      </c>
      <c r="D64" s="234" t="s">
        <v>77</v>
      </c>
      <c r="E64" s="238">
        <v>4259</v>
      </c>
      <c r="F64" s="238">
        <v>4160</v>
      </c>
      <c r="G64" s="35">
        <v>117</v>
      </c>
      <c r="H64" s="35">
        <v>100</v>
      </c>
      <c r="I64" s="35">
        <v>22</v>
      </c>
      <c r="J64" s="35">
        <v>22</v>
      </c>
      <c r="K64" s="35">
        <v>159</v>
      </c>
      <c r="L64" s="35">
        <v>151</v>
      </c>
      <c r="M64" s="35">
        <v>115</v>
      </c>
      <c r="N64" s="35">
        <v>106</v>
      </c>
      <c r="O64" s="35">
        <v>3846</v>
      </c>
      <c r="P64" s="35">
        <v>3781</v>
      </c>
      <c r="Q64" s="35">
        <v>2050</v>
      </c>
      <c r="R64" s="35">
        <v>1956</v>
      </c>
      <c r="T64" s="45">
        <v>988644.15000000014</v>
      </c>
      <c r="U64" s="45">
        <v>877961</v>
      </c>
      <c r="V64" s="45">
        <v>197463.2</v>
      </c>
      <c r="W64" s="45">
        <v>205389.36</v>
      </c>
      <c r="X64" s="45">
        <v>1202817.51</v>
      </c>
      <c r="Y64" s="45">
        <v>1208170.6300000001</v>
      </c>
      <c r="Z64" s="45">
        <v>1488669.25</v>
      </c>
      <c r="AA64" s="45">
        <v>1436997.48</v>
      </c>
      <c r="AB64" s="45">
        <v>254374.44</v>
      </c>
      <c r="AC64" s="45">
        <v>259830.32</v>
      </c>
      <c r="AD64" s="45">
        <v>171134</v>
      </c>
      <c r="AE64" s="45">
        <v>169448.28</v>
      </c>
      <c r="AF64" s="232">
        <v>4303102.5500000007</v>
      </c>
      <c r="AG64" s="232">
        <v>4157797.07</v>
      </c>
      <c r="AH64" s="249">
        <f>AG64-AF64</f>
        <v>-145305.48000000091</v>
      </c>
      <c r="AI64" s="249">
        <f>AH64/F64</f>
        <v>-34.929201923077144</v>
      </c>
    </row>
    <row r="65" spans="1:35" ht="16.5">
      <c r="A65" s="33">
        <v>177</v>
      </c>
      <c r="B65" s="414">
        <v>6</v>
      </c>
      <c r="C65" s="414">
        <v>6</v>
      </c>
      <c r="D65" s="234" t="s">
        <v>78</v>
      </c>
      <c r="E65" s="238">
        <v>1708</v>
      </c>
      <c r="F65" s="238">
        <v>1668</v>
      </c>
      <c r="G65" s="35">
        <v>64</v>
      </c>
      <c r="H65" s="35">
        <v>55</v>
      </c>
      <c r="I65" s="35">
        <v>14</v>
      </c>
      <c r="J65" s="35">
        <v>11</v>
      </c>
      <c r="K65" s="35">
        <v>112</v>
      </c>
      <c r="L65" s="35">
        <v>101</v>
      </c>
      <c r="M65" s="35">
        <v>62</v>
      </c>
      <c r="N65" s="35">
        <v>57</v>
      </c>
      <c r="O65" s="35">
        <v>1456</v>
      </c>
      <c r="P65" s="35">
        <v>1444</v>
      </c>
      <c r="Q65" s="35">
        <v>850</v>
      </c>
      <c r="R65" s="35">
        <v>821</v>
      </c>
      <c r="T65" s="45">
        <v>540796.80000000005</v>
      </c>
      <c r="U65" s="45">
        <v>482878.55000000005</v>
      </c>
      <c r="V65" s="45">
        <v>125658.40000000001</v>
      </c>
      <c r="W65" s="45">
        <v>102694.68</v>
      </c>
      <c r="X65" s="45">
        <v>847267.68</v>
      </c>
      <c r="Y65" s="45">
        <v>808114.13</v>
      </c>
      <c r="Z65" s="45">
        <v>802586.9</v>
      </c>
      <c r="AA65" s="45">
        <v>772725.05999999994</v>
      </c>
      <c r="AB65" s="45">
        <v>96299.839999999997</v>
      </c>
      <c r="AC65" s="45">
        <v>99231.679999999993</v>
      </c>
      <c r="AD65" s="45">
        <v>70958</v>
      </c>
      <c r="AE65" s="45">
        <v>71123.23</v>
      </c>
      <c r="AF65" s="232">
        <v>2483567.62</v>
      </c>
      <c r="AG65" s="232">
        <v>2336767.33</v>
      </c>
      <c r="AH65" s="249">
        <f>AG65-AF65</f>
        <v>-146800.29000000004</v>
      </c>
      <c r="AI65" s="249">
        <f>AH65/F65</f>
        <v>-88.009766187050388</v>
      </c>
    </row>
    <row r="66" spans="1:35" ht="16.5">
      <c r="A66" s="33">
        <v>178</v>
      </c>
      <c r="B66" s="414">
        <v>10</v>
      </c>
      <c r="C66" s="414">
        <v>10</v>
      </c>
      <c r="D66" s="234" t="s">
        <v>79</v>
      </c>
      <c r="E66" s="238">
        <v>5734</v>
      </c>
      <c r="F66" s="238">
        <v>5674</v>
      </c>
      <c r="G66" s="35">
        <v>203</v>
      </c>
      <c r="H66" s="35">
        <v>185</v>
      </c>
      <c r="I66" s="35">
        <v>46</v>
      </c>
      <c r="J66" s="35">
        <v>40</v>
      </c>
      <c r="K66" s="35">
        <v>288</v>
      </c>
      <c r="L66" s="35">
        <v>283</v>
      </c>
      <c r="M66" s="35">
        <v>142</v>
      </c>
      <c r="N66" s="35">
        <v>157</v>
      </c>
      <c r="O66" s="35">
        <v>5055</v>
      </c>
      <c r="P66" s="35">
        <v>5009</v>
      </c>
      <c r="Q66" s="35">
        <v>2743</v>
      </c>
      <c r="R66" s="35">
        <v>2688</v>
      </c>
      <c r="T66" s="45">
        <v>1715339.85</v>
      </c>
      <c r="U66" s="45">
        <v>1624227.85</v>
      </c>
      <c r="V66" s="45">
        <v>412877.60000000003</v>
      </c>
      <c r="W66" s="45">
        <v>373435.19999999995</v>
      </c>
      <c r="X66" s="45">
        <v>2178688.3200000003</v>
      </c>
      <c r="Y66" s="45">
        <v>2264319.79</v>
      </c>
      <c r="Z66" s="45">
        <v>1838182.9000000001</v>
      </c>
      <c r="AA66" s="45">
        <v>2128383.06</v>
      </c>
      <c r="AB66" s="45">
        <v>334337.7</v>
      </c>
      <c r="AC66" s="45">
        <v>344218.48</v>
      </c>
      <c r="AD66" s="45">
        <v>228985.64</v>
      </c>
      <c r="AE66" s="45">
        <v>232861.44</v>
      </c>
      <c r="AF66" s="232">
        <v>6708412.0100000007</v>
      </c>
      <c r="AG66" s="232">
        <v>6967445.8200000012</v>
      </c>
      <c r="AH66" s="249">
        <f>AG66-AF66</f>
        <v>259033.81000000052</v>
      </c>
      <c r="AI66" s="249">
        <f>AH66/F66</f>
        <v>45.652768769827375</v>
      </c>
    </row>
    <row r="67" spans="1:35" ht="16.5">
      <c r="A67" s="33">
        <v>179</v>
      </c>
      <c r="B67" s="414">
        <v>13</v>
      </c>
      <c r="C67" s="414">
        <v>13</v>
      </c>
      <c r="D67" s="234" t="s">
        <v>80</v>
      </c>
      <c r="E67" s="238">
        <v>147746</v>
      </c>
      <c r="F67" s="238">
        <v>149194</v>
      </c>
      <c r="G67" s="35">
        <v>7365</v>
      </c>
      <c r="H67" s="35">
        <v>7318</v>
      </c>
      <c r="I67" s="35">
        <v>1329</v>
      </c>
      <c r="J67" s="35">
        <v>1247</v>
      </c>
      <c r="K67" s="35">
        <v>9120</v>
      </c>
      <c r="L67" s="35">
        <v>8913</v>
      </c>
      <c r="M67" s="35">
        <v>4790</v>
      </c>
      <c r="N67" s="35">
        <v>4927</v>
      </c>
      <c r="O67" s="35">
        <v>125142</v>
      </c>
      <c r="P67" s="35">
        <v>126789</v>
      </c>
      <c r="Q67" s="35">
        <v>93446</v>
      </c>
      <c r="R67" s="35">
        <v>94431</v>
      </c>
      <c r="T67" s="45">
        <v>62233881.750000007</v>
      </c>
      <c r="U67" s="45">
        <v>64249185.980000004</v>
      </c>
      <c r="V67" s="45">
        <v>11928572.4</v>
      </c>
      <c r="W67" s="45">
        <v>11641842.359999999</v>
      </c>
      <c r="X67" s="45">
        <v>68991796.799999997</v>
      </c>
      <c r="Y67" s="45">
        <v>71314071.689999998</v>
      </c>
      <c r="Z67" s="45">
        <v>62006310.5</v>
      </c>
      <c r="AA67" s="45">
        <v>66793269.659999996</v>
      </c>
      <c r="AB67" s="45">
        <v>8276891.8799999999</v>
      </c>
      <c r="AC67" s="45">
        <v>8712940.0800000001</v>
      </c>
      <c r="AD67" s="45">
        <v>7800872.0800000001</v>
      </c>
      <c r="AE67" s="45">
        <v>8180557.5299999993</v>
      </c>
      <c r="AF67" s="232">
        <v>221238325.41</v>
      </c>
      <c r="AG67" s="232">
        <v>230891867.30000001</v>
      </c>
      <c r="AH67" s="249">
        <f>AG67-AF67</f>
        <v>9653541.8900000155</v>
      </c>
      <c r="AI67" s="249">
        <f>AH67/F67</f>
        <v>64.704625454106832</v>
      </c>
    </row>
    <row r="68" spans="1:35" ht="16.5">
      <c r="A68" s="33">
        <v>181</v>
      </c>
      <c r="B68" s="414">
        <v>4</v>
      </c>
      <c r="C68" s="414">
        <v>4</v>
      </c>
      <c r="D68" s="234" t="s">
        <v>81</v>
      </c>
      <c r="E68" s="238">
        <v>1682</v>
      </c>
      <c r="F68" s="238">
        <v>1658</v>
      </c>
      <c r="G68" s="35">
        <v>68</v>
      </c>
      <c r="H68" s="35">
        <v>74</v>
      </c>
      <c r="I68" s="35">
        <v>13</v>
      </c>
      <c r="J68" s="35">
        <v>10</v>
      </c>
      <c r="K68" s="35">
        <v>121</v>
      </c>
      <c r="L68" s="35">
        <v>116</v>
      </c>
      <c r="M68" s="35">
        <v>58</v>
      </c>
      <c r="N68" s="35">
        <v>55</v>
      </c>
      <c r="O68" s="35">
        <v>1422</v>
      </c>
      <c r="P68" s="35">
        <v>1403</v>
      </c>
      <c r="Q68" s="35">
        <v>842</v>
      </c>
      <c r="R68" s="35">
        <v>822</v>
      </c>
      <c r="T68" s="45">
        <v>574596.60000000009</v>
      </c>
      <c r="U68" s="45">
        <v>649691.14</v>
      </c>
      <c r="V68" s="45">
        <v>116682.8</v>
      </c>
      <c r="W68" s="45">
        <v>93358.799999999988</v>
      </c>
      <c r="X68" s="45">
        <v>915351.69000000006</v>
      </c>
      <c r="Y68" s="45">
        <v>928131.08</v>
      </c>
      <c r="Z68" s="45">
        <v>750807.10000000009</v>
      </c>
      <c r="AA68" s="45">
        <v>745611.9</v>
      </c>
      <c r="AB68" s="45">
        <v>94051.08</v>
      </c>
      <c r="AC68" s="45">
        <v>96414.16</v>
      </c>
      <c r="AD68" s="45">
        <v>70290.16</v>
      </c>
      <c r="AE68" s="45">
        <v>71209.86</v>
      </c>
      <c r="AF68" s="232">
        <v>2521779.4300000006</v>
      </c>
      <c r="AG68" s="232">
        <v>2584416.94</v>
      </c>
      <c r="AH68" s="249">
        <f>AG68-AF68</f>
        <v>62637.509999999311</v>
      </c>
      <c r="AI68" s="249">
        <f>AH68/F68</f>
        <v>37.778956574185351</v>
      </c>
    </row>
    <row r="69" spans="1:35" ht="16.5">
      <c r="A69" s="33">
        <v>182</v>
      </c>
      <c r="B69" s="414">
        <v>13</v>
      </c>
      <c r="C69" s="414">
        <v>13</v>
      </c>
      <c r="D69" s="234" t="s">
        <v>82</v>
      </c>
      <c r="E69" s="238">
        <v>19182</v>
      </c>
      <c r="F69" s="238">
        <v>19116</v>
      </c>
      <c r="G69" s="35">
        <v>605</v>
      </c>
      <c r="H69" s="35">
        <v>576</v>
      </c>
      <c r="I69" s="35">
        <v>122</v>
      </c>
      <c r="J69" s="35">
        <v>131</v>
      </c>
      <c r="K69" s="35">
        <v>1050</v>
      </c>
      <c r="L69" s="35">
        <v>981</v>
      </c>
      <c r="M69" s="35">
        <v>630</v>
      </c>
      <c r="N69" s="35">
        <v>644</v>
      </c>
      <c r="O69" s="35">
        <v>16775</v>
      </c>
      <c r="P69" s="35">
        <v>16784</v>
      </c>
      <c r="Q69" s="35">
        <v>9699</v>
      </c>
      <c r="R69" s="35">
        <v>9597</v>
      </c>
      <c r="T69" s="45">
        <v>5112219.75</v>
      </c>
      <c r="U69" s="45">
        <v>5057055.3600000003</v>
      </c>
      <c r="V69" s="45">
        <v>1095023.2</v>
      </c>
      <c r="W69" s="45">
        <v>1223000.2799999998</v>
      </c>
      <c r="X69" s="45">
        <v>7943134.5</v>
      </c>
      <c r="Y69" s="45">
        <v>7849108.5300000003</v>
      </c>
      <c r="Z69" s="45">
        <v>8155318.5</v>
      </c>
      <c r="AA69" s="45">
        <v>8730437.5199999996</v>
      </c>
      <c r="AB69" s="45">
        <v>1109498.5</v>
      </c>
      <c r="AC69" s="45">
        <v>1153396.48</v>
      </c>
      <c r="AD69" s="45">
        <v>809672.52</v>
      </c>
      <c r="AE69" s="45">
        <v>831388.11</v>
      </c>
      <c r="AF69" s="232">
        <v>24224866.969999999</v>
      </c>
      <c r="AG69" s="232">
        <v>24844386.280000001</v>
      </c>
      <c r="AH69" s="249">
        <f>AG69-AF69</f>
        <v>619519.31000000238</v>
      </c>
      <c r="AI69" s="249">
        <f>AH69/F69</f>
        <v>32.408417555974175</v>
      </c>
    </row>
    <row r="70" spans="1:35" ht="16.5">
      <c r="A70" s="33">
        <v>186</v>
      </c>
      <c r="B70" s="414">
        <v>1</v>
      </c>
      <c r="C70" s="415">
        <v>35</v>
      </c>
      <c r="D70" s="234" t="s">
        <v>83</v>
      </c>
      <c r="E70" s="238">
        <v>46490</v>
      </c>
      <c r="F70" s="238">
        <v>46871</v>
      </c>
      <c r="G70" s="35">
        <v>2696</v>
      </c>
      <c r="H70" s="35">
        <v>2648</v>
      </c>
      <c r="I70" s="35">
        <v>471</v>
      </c>
      <c r="J70" s="35">
        <v>465</v>
      </c>
      <c r="K70" s="35">
        <v>3229</v>
      </c>
      <c r="L70" s="35">
        <v>3180</v>
      </c>
      <c r="M70" s="35">
        <v>1723</v>
      </c>
      <c r="N70" s="35">
        <v>1701</v>
      </c>
      <c r="O70" s="35">
        <v>38371</v>
      </c>
      <c r="P70" s="35">
        <v>38877</v>
      </c>
      <c r="Q70" s="35">
        <v>28047</v>
      </c>
      <c r="R70" s="35">
        <v>28200</v>
      </c>
      <c r="T70" s="45">
        <v>22781065.200000003</v>
      </c>
      <c r="U70" s="45">
        <v>23248407.280000001</v>
      </c>
      <c r="V70" s="45">
        <v>4227507.6000000006</v>
      </c>
      <c r="W70" s="45">
        <v>4341184.1999999993</v>
      </c>
      <c r="X70" s="45">
        <v>24427029.810000002</v>
      </c>
      <c r="Y70" s="45">
        <v>25443593.399999999</v>
      </c>
      <c r="Z70" s="45">
        <v>22304148.850000001</v>
      </c>
      <c r="AA70" s="45">
        <v>23059742.579999998</v>
      </c>
      <c r="AB70" s="45">
        <v>2537857.94</v>
      </c>
      <c r="AC70" s="45">
        <v>2671627.44</v>
      </c>
      <c r="AD70" s="45">
        <v>2341363.56</v>
      </c>
      <c r="AE70" s="45">
        <v>2442966</v>
      </c>
      <c r="AF70" s="232">
        <v>78618972.960000008</v>
      </c>
      <c r="AG70" s="232">
        <v>81207520.899999991</v>
      </c>
      <c r="AH70" s="249">
        <f>AG70-AF70</f>
        <v>2588547.9399999827</v>
      </c>
      <c r="AI70" s="249">
        <f>AH70/F70</f>
        <v>55.227068763200755</v>
      </c>
    </row>
    <row r="71" spans="1:35" ht="16.5">
      <c r="A71" s="33">
        <v>202</v>
      </c>
      <c r="B71" s="414">
        <v>2</v>
      </c>
      <c r="C71" s="414">
        <v>2</v>
      </c>
      <c r="D71" s="234" t="s">
        <v>84</v>
      </c>
      <c r="E71" s="238">
        <v>36339</v>
      </c>
      <c r="F71" s="238">
        <v>36551</v>
      </c>
      <c r="G71" s="35">
        <v>2438</v>
      </c>
      <c r="H71" s="35">
        <v>2423</v>
      </c>
      <c r="I71" s="35">
        <v>414</v>
      </c>
      <c r="J71" s="35">
        <v>422</v>
      </c>
      <c r="K71" s="35">
        <v>2769</v>
      </c>
      <c r="L71" s="35">
        <v>2716</v>
      </c>
      <c r="M71" s="35">
        <v>1490</v>
      </c>
      <c r="N71" s="35">
        <v>1487</v>
      </c>
      <c r="O71" s="35">
        <v>29228</v>
      </c>
      <c r="P71" s="35">
        <v>29503</v>
      </c>
      <c r="Q71" s="35">
        <v>20500</v>
      </c>
      <c r="R71" s="35">
        <v>20631</v>
      </c>
      <c r="T71" s="45">
        <v>20600978.100000001</v>
      </c>
      <c r="U71" s="45">
        <v>21272995.030000001</v>
      </c>
      <c r="V71" s="45">
        <v>3715898.4000000004</v>
      </c>
      <c r="W71" s="45">
        <v>3939741.36</v>
      </c>
      <c r="X71" s="45">
        <v>20947180.41</v>
      </c>
      <c r="Y71" s="45">
        <v>21731069.080000002</v>
      </c>
      <c r="Z71" s="45">
        <v>19287975.5</v>
      </c>
      <c r="AA71" s="45">
        <v>20158634.460000001</v>
      </c>
      <c r="AB71" s="45">
        <v>1933139.92</v>
      </c>
      <c r="AC71" s="45">
        <v>2027446.16</v>
      </c>
      <c r="AD71" s="45">
        <v>1711340</v>
      </c>
      <c r="AE71" s="45">
        <v>1787263.5299999998</v>
      </c>
      <c r="AF71" s="232">
        <v>68196512.329999998</v>
      </c>
      <c r="AG71" s="232">
        <v>70917149.620000005</v>
      </c>
      <c r="AH71" s="249">
        <f>AG71-AF71</f>
        <v>2720637.2900000066</v>
      </c>
      <c r="AI71" s="249">
        <f>AH71/F71</f>
        <v>74.434004268009261</v>
      </c>
    </row>
    <row r="72" spans="1:35" ht="16.5">
      <c r="A72" s="33">
        <v>204</v>
      </c>
      <c r="B72" s="414">
        <v>11</v>
      </c>
      <c r="C72" s="414">
        <v>11</v>
      </c>
      <c r="D72" s="234" t="s">
        <v>85</v>
      </c>
      <c r="E72" s="238">
        <v>2628</v>
      </c>
      <c r="F72" s="238">
        <v>2589</v>
      </c>
      <c r="G72" s="35">
        <v>87</v>
      </c>
      <c r="H72" s="35">
        <v>87</v>
      </c>
      <c r="I72" s="35">
        <v>10</v>
      </c>
      <c r="J72" s="35">
        <v>14</v>
      </c>
      <c r="K72" s="35">
        <v>129</v>
      </c>
      <c r="L72" s="35">
        <v>119</v>
      </c>
      <c r="M72" s="35">
        <v>62</v>
      </c>
      <c r="N72" s="35">
        <v>63</v>
      </c>
      <c r="O72" s="35">
        <v>2340</v>
      </c>
      <c r="P72" s="35">
        <v>2306</v>
      </c>
      <c r="Q72" s="35">
        <v>1274</v>
      </c>
      <c r="R72" s="35">
        <v>1249</v>
      </c>
      <c r="T72" s="45">
        <v>735145.65</v>
      </c>
      <c r="U72" s="45">
        <v>763826.07000000007</v>
      </c>
      <c r="V72" s="45">
        <v>89756</v>
      </c>
      <c r="W72" s="45">
        <v>130702.31999999999</v>
      </c>
      <c r="X72" s="45">
        <v>975870.81</v>
      </c>
      <c r="Y72" s="45">
        <v>952134.47</v>
      </c>
      <c r="Z72" s="45">
        <v>802586.9</v>
      </c>
      <c r="AA72" s="45">
        <v>854064.54</v>
      </c>
      <c r="AB72" s="45">
        <v>154767.6</v>
      </c>
      <c r="AC72" s="45">
        <v>158468.32</v>
      </c>
      <c r="AD72" s="45">
        <v>106353.52</v>
      </c>
      <c r="AE72" s="45">
        <v>108200.87</v>
      </c>
      <c r="AF72" s="232">
        <v>2864480.48</v>
      </c>
      <c r="AG72" s="232">
        <v>2967396.59</v>
      </c>
      <c r="AH72" s="249">
        <f>AG72-AF72</f>
        <v>102916.10999999987</v>
      </c>
      <c r="AI72" s="249">
        <f>AH72/F72</f>
        <v>39.751297798377699</v>
      </c>
    </row>
    <row r="73" spans="1:35" ht="16.5">
      <c r="A73" s="33">
        <v>205</v>
      </c>
      <c r="B73" s="414">
        <v>18</v>
      </c>
      <c r="C73" s="414">
        <v>18</v>
      </c>
      <c r="D73" s="234" t="s">
        <v>86</v>
      </c>
      <c r="E73" s="238">
        <v>36513</v>
      </c>
      <c r="F73" s="238">
        <v>36433</v>
      </c>
      <c r="G73" s="35">
        <v>1763</v>
      </c>
      <c r="H73" s="35">
        <v>1656</v>
      </c>
      <c r="I73" s="35">
        <v>327</v>
      </c>
      <c r="J73" s="35">
        <v>317</v>
      </c>
      <c r="K73" s="35">
        <v>2454</v>
      </c>
      <c r="L73" s="35">
        <v>2387</v>
      </c>
      <c r="M73" s="35">
        <v>1345</v>
      </c>
      <c r="N73" s="35">
        <v>1295</v>
      </c>
      <c r="O73" s="35">
        <v>30624</v>
      </c>
      <c r="P73" s="35">
        <v>30778</v>
      </c>
      <c r="Q73" s="35">
        <v>20713</v>
      </c>
      <c r="R73" s="35">
        <v>20693</v>
      </c>
      <c r="T73" s="45">
        <v>14897261.850000001</v>
      </c>
      <c r="U73" s="45">
        <v>14539034.16</v>
      </c>
      <c r="V73" s="45">
        <v>2935021.2</v>
      </c>
      <c r="W73" s="45">
        <v>2959473.96</v>
      </c>
      <c r="X73" s="45">
        <v>18564240.060000002</v>
      </c>
      <c r="Y73" s="45">
        <v>19098697.309999999</v>
      </c>
      <c r="Z73" s="45">
        <v>17410957.75</v>
      </c>
      <c r="AA73" s="45">
        <v>17555771.100000001</v>
      </c>
      <c r="AB73" s="45">
        <v>2025471.36</v>
      </c>
      <c r="AC73" s="45">
        <v>2115064.16</v>
      </c>
      <c r="AD73" s="45">
        <v>1729121.24</v>
      </c>
      <c r="AE73" s="45">
        <v>1792634.5899999999</v>
      </c>
      <c r="AF73" s="232">
        <v>57562073.460000001</v>
      </c>
      <c r="AG73" s="232">
        <v>58060675.280000001</v>
      </c>
      <c r="AH73" s="249">
        <f>AG73-AF73</f>
        <v>498601.8200000003</v>
      </c>
      <c r="AI73" s="249">
        <f>AH73/F73</f>
        <v>13.685445063541303</v>
      </c>
    </row>
    <row r="74" spans="1:35" ht="16.5">
      <c r="A74" s="33">
        <v>208</v>
      </c>
      <c r="B74" s="414">
        <v>17</v>
      </c>
      <c r="C74" s="414">
        <v>17</v>
      </c>
      <c r="D74" s="234" t="s">
        <v>87</v>
      </c>
      <c r="E74" s="238">
        <v>12372</v>
      </c>
      <c r="F74" s="238">
        <v>12271</v>
      </c>
      <c r="G74" s="35">
        <v>699</v>
      </c>
      <c r="H74" s="35">
        <v>664</v>
      </c>
      <c r="I74" s="35">
        <v>137</v>
      </c>
      <c r="J74" s="35">
        <v>120</v>
      </c>
      <c r="K74" s="35">
        <v>955</v>
      </c>
      <c r="L74" s="35">
        <v>933</v>
      </c>
      <c r="M74" s="35">
        <v>504</v>
      </c>
      <c r="N74" s="35">
        <v>503</v>
      </c>
      <c r="O74" s="35">
        <v>10077</v>
      </c>
      <c r="P74" s="35">
        <v>10051</v>
      </c>
      <c r="Q74" s="35">
        <v>6326</v>
      </c>
      <c r="R74" s="35">
        <v>6232</v>
      </c>
      <c r="T74" s="45">
        <v>5906515.0500000007</v>
      </c>
      <c r="U74" s="45">
        <v>5829661.04</v>
      </c>
      <c r="V74" s="45">
        <v>1229657.2</v>
      </c>
      <c r="W74" s="45">
        <v>1120305.5999999999</v>
      </c>
      <c r="X74" s="45">
        <v>7224469.9500000002</v>
      </c>
      <c r="Y74" s="45">
        <v>7465054.29</v>
      </c>
      <c r="Z74" s="45">
        <v>6524254.8000000007</v>
      </c>
      <c r="AA74" s="45">
        <v>6818959.7400000002</v>
      </c>
      <c r="AB74" s="45">
        <v>666492.78</v>
      </c>
      <c r="AC74" s="45">
        <v>690704.72</v>
      </c>
      <c r="AD74" s="45">
        <v>528094.48</v>
      </c>
      <c r="AE74" s="45">
        <v>539878.15999999992</v>
      </c>
      <c r="AF74" s="232">
        <v>22079484.260000002</v>
      </c>
      <c r="AG74" s="232">
        <v>22464563.550000001</v>
      </c>
      <c r="AH74" s="249">
        <f>AG74-AF74</f>
        <v>385079.28999999911</v>
      </c>
      <c r="AI74" s="249">
        <f>AH74/F74</f>
        <v>31.381247657077591</v>
      </c>
    </row>
    <row r="75" spans="1:35" ht="16.5">
      <c r="A75" s="33">
        <v>211</v>
      </c>
      <c r="B75" s="414">
        <v>6</v>
      </c>
      <c r="C75" s="414">
        <v>6</v>
      </c>
      <c r="D75" s="234" t="s">
        <v>88</v>
      </c>
      <c r="E75" s="238">
        <v>33473</v>
      </c>
      <c r="F75" s="238">
        <v>33951</v>
      </c>
      <c r="G75" s="35">
        <v>2042</v>
      </c>
      <c r="H75" s="35">
        <v>2075</v>
      </c>
      <c r="I75" s="35">
        <v>382</v>
      </c>
      <c r="J75" s="35">
        <v>351</v>
      </c>
      <c r="K75" s="35">
        <v>2624</v>
      </c>
      <c r="L75" s="35">
        <v>2602</v>
      </c>
      <c r="M75" s="35">
        <v>1373</v>
      </c>
      <c r="N75" s="35">
        <v>1345</v>
      </c>
      <c r="O75" s="35">
        <v>27052</v>
      </c>
      <c r="P75" s="35">
        <v>27578</v>
      </c>
      <c r="Q75" s="35">
        <v>19045</v>
      </c>
      <c r="R75" s="35">
        <v>19379</v>
      </c>
      <c r="T75" s="45">
        <v>17254797.900000002</v>
      </c>
      <c r="U75" s="45">
        <v>18217690.75</v>
      </c>
      <c r="V75" s="45">
        <v>3428679.2</v>
      </c>
      <c r="W75" s="45">
        <v>3276893.88</v>
      </c>
      <c r="X75" s="45">
        <v>19850271.359999999</v>
      </c>
      <c r="Y75" s="45">
        <v>20818940.260000002</v>
      </c>
      <c r="Z75" s="45">
        <v>17773416.350000001</v>
      </c>
      <c r="AA75" s="45">
        <v>18233600.100000001</v>
      </c>
      <c r="AB75" s="45">
        <v>1789219.28</v>
      </c>
      <c r="AC75" s="45">
        <v>1895160.16</v>
      </c>
      <c r="AD75" s="45">
        <v>1589876.6</v>
      </c>
      <c r="AE75" s="45">
        <v>1678802.77</v>
      </c>
      <c r="AF75" s="232">
        <v>61686260.690000005</v>
      </c>
      <c r="AG75" s="232">
        <v>64121087.920000002</v>
      </c>
      <c r="AH75" s="249">
        <f>AG75-AF75</f>
        <v>2434827.2299999967</v>
      </c>
      <c r="AI75" s="249">
        <f>AH75/F75</f>
        <v>71.715920885982641</v>
      </c>
    </row>
    <row r="76" spans="1:35" ht="16.5">
      <c r="A76" s="33">
        <v>213</v>
      </c>
      <c r="B76" s="414">
        <v>10</v>
      </c>
      <c r="C76" s="414">
        <v>10</v>
      </c>
      <c r="D76" s="234" t="s">
        <v>89</v>
      </c>
      <c r="E76" s="238">
        <v>5114</v>
      </c>
      <c r="F76" s="238">
        <v>5062</v>
      </c>
      <c r="G76" s="35">
        <v>167</v>
      </c>
      <c r="H76" s="35">
        <v>157</v>
      </c>
      <c r="I76" s="35">
        <v>36</v>
      </c>
      <c r="J76" s="35">
        <v>34</v>
      </c>
      <c r="K76" s="35">
        <v>260</v>
      </c>
      <c r="L76" s="35">
        <v>249</v>
      </c>
      <c r="M76" s="35">
        <v>138</v>
      </c>
      <c r="N76" s="35">
        <v>149</v>
      </c>
      <c r="O76" s="35">
        <v>4513</v>
      </c>
      <c r="P76" s="35">
        <v>4473</v>
      </c>
      <c r="Q76" s="35">
        <v>2435</v>
      </c>
      <c r="R76" s="35">
        <v>2386</v>
      </c>
      <c r="T76" s="45">
        <v>1411141.6500000001</v>
      </c>
      <c r="U76" s="45">
        <v>1378398.77</v>
      </c>
      <c r="V76" s="45">
        <v>323121.60000000003</v>
      </c>
      <c r="W76" s="45">
        <v>317419.92</v>
      </c>
      <c r="X76" s="45">
        <v>1966871.4000000001</v>
      </c>
      <c r="Y76" s="45">
        <v>1992281.37</v>
      </c>
      <c r="Z76" s="45">
        <v>1786403.1</v>
      </c>
      <c r="AA76" s="45">
        <v>2019930.42</v>
      </c>
      <c r="AB76" s="45">
        <v>298489.82</v>
      </c>
      <c r="AC76" s="45">
        <v>307384.56</v>
      </c>
      <c r="AD76" s="45">
        <v>203273.80000000002</v>
      </c>
      <c r="AE76" s="45">
        <v>206699.18</v>
      </c>
      <c r="AF76" s="232">
        <v>5989301.3700000001</v>
      </c>
      <c r="AG76" s="232">
        <v>6222114.2199999997</v>
      </c>
      <c r="AH76" s="249">
        <f>AG76-AF76</f>
        <v>232812.84999999963</v>
      </c>
      <c r="AI76" s="249">
        <f>AH76/F76</f>
        <v>45.992265902805144</v>
      </c>
    </row>
    <row r="77" spans="1:35" ht="16.5">
      <c r="A77" s="33">
        <v>214</v>
      </c>
      <c r="B77" s="414">
        <v>4</v>
      </c>
      <c r="C77" s="414">
        <v>4</v>
      </c>
      <c r="D77" s="234" t="s">
        <v>90</v>
      </c>
      <c r="E77" s="238">
        <v>12394</v>
      </c>
      <c r="F77" s="238">
        <v>12478</v>
      </c>
      <c r="G77" s="35">
        <v>548</v>
      </c>
      <c r="H77" s="35">
        <v>529</v>
      </c>
      <c r="I77" s="35">
        <v>115</v>
      </c>
      <c r="J77" s="35">
        <v>97</v>
      </c>
      <c r="K77" s="35">
        <v>783</v>
      </c>
      <c r="L77" s="35">
        <v>789</v>
      </c>
      <c r="M77" s="35">
        <v>384</v>
      </c>
      <c r="N77" s="35">
        <v>397</v>
      </c>
      <c r="O77" s="35">
        <v>10564</v>
      </c>
      <c r="P77" s="35">
        <v>10666</v>
      </c>
      <c r="Q77" s="35">
        <v>6496</v>
      </c>
      <c r="R77" s="35">
        <v>6492</v>
      </c>
      <c r="T77" s="45">
        <v>4630572.6000000006</v>
      </c>
      <c r="U77" s="45">
        <v>4644413.6900000004</v>
      </c>
      <c r="V77" s="45">
        <v>1032194</v>
      </c>
      <c r="W77" s="45">
        <v>905580.35999999987</v>
      </c>
      <c r="X77" s="45">
        <v>5923308.8700000001</v>
      </c>
      <c r="Y77" s="45">
        <v>6312891.5700000003</v>
      </c>
      <c r="Z77" s="45">
        <v>4970860.8000000007</v>
      </c>
      <c r="AA77" s="45">
        <v>5381962.2599999998</v>
      </c>
      <c r="AB77" s="45">
        <v>698702.96</v>
      </c>
      <c r="AC77" s="45">
        <v>732967.52</v>
      </c>
      <c r="AD77" s="45">
        <v>542286.08000000007</v>
      </c>
      <c r="AE77" s="45">
        <v>562401.96</v>
      </c>
      <c r="AF77" s="232">
        <v>17797925.310000002</v>
      </c>
      <c r="AG77" s="232">
        <v>18540217.360000003</v>
      </c>
      <c r="AH77" s="249">
        <f>AG77-AF77</f>
        <v>742292.05000000075</v>
      </c>
      <c r="AI77" s="249">
        <f>AH77/F77</f>
        <v>59.48806299086398</v>
      </c>
    </row>
    <row r="78" spans="1:35" ht="16.5">
      <c r="A78" s="33">
        <v>216</v>
      </c>
      <c r="B78" s="414">
        <v>13</v>
      </c>
      <c r="C78" s="414">
        <v>13</v>
      </c>
      <c r="D78" s="234" t="s">
        <v>91</v>
      </c>
      <c r="E78" s="238">
        <v>1217</v>
      </c>
      <c r="F78" s="238">
        <v>1186</v>
      </c>
      <c r="G78" s="35">
        <v>48</v>
      </c>
      <c r="H78" s="35">
        <v>47</v>
      </c>
      <c r="I78" s="35">
        <v>5</v>
      </c>
      <c r="J78" s="35">
        <v>5</v>
      </c>
      <c r="K78" s="35">
        <v>55</v>
      </c>
      <c r="L78" s="35">
        <v>52</v>
      </c>
      <c r="M78" s="35">
        <v>42</v>
      </c>
      <c r="N78" s="35">
        <v>39</v>
      </c>
      <c r="O78" s="35">
        <v>1067</v>
      </c>
      <c r="P78" s="35">
        <v>1043</v>
      </c>
      <c r="Q78" s="35">
        <v>569</v>
      </c>
      <c r="R78" s="35">
        <v>559</v>
      </c>
      <c r="T78" s="45">
        <v>405597.60000000003</v>
      </c>
      <c r="U78" s="45">
        <v>412641.67000000004</v>
      </c>
      <c r="V78" s="45">
        <v>44878</v>
      </c>
      <c r="W78" s="45">
        <v>46679.399999999994</v>
      </c>
      <c r="X78" s="45">
        <v>416068.95</v>
      </c>
      <c r="Y78" s="45">
        <v>416058.76</v>
      </c>
      <c r="Z78" s="45">
        <v>543687.9</v>
      </c>
      <c r="AA78" s="45">
        <v>528706.62</v>
      </c>
      <c r="AB78" s="45">
        <v>70571.38</v>
      </c>
      <c r="AC78" s="45">
        <v>71674.959999999992</v>
      </c>
      <c r="AD78" s="45">
        <v>47500.12</v>
      </c>
      <c r="AE78" s="45">
        <v>48426.17</v>
      </c>
      <c r="AF78" s="232">
        <v>1528303.9500000002</v>
      </c>
      <c r="AG78" s="232">
        <v>1524187.58</v>
      </c>
      <c r="AH78" s="249">
        <f>AG78-AF78</f>
        <v>-4116.3700000001118</v>
      </c>
      <c r="AI78" s="249">
        <f>AH78/F78</f>
        <v>-3.4708010118044785</v>
      </c>
    </row>
    <row r="79" spans="1:35" ht="16.5">
      <c r="A79" s="33">
        <v>217</v>
      </c>
      <c r="B79" s="414">
        <v>16</v>
      </c>
      <c r="C79" s="414">
        <v>16</v>
      </c>
      <c r="D79" s="234" t="s">
        <v>92</v>
      </c>
      <c r="E79" s="238">
        <v>5246</v>
      </c>
      <c r="F79" s="238">
        <v>5264</v>
      </c>
      <c r="G79" s="35">
        <v>285</v>
      </c>
      <c r="H79" s="35">
        <v>275</v>
      </c>
      <c r="I79" s="35">
        <v>64</v>
      </c>
      <c r="J79" s="35">
        <v>67</v>
      </c>
      <c r="K79" s="35">
        <v>432</v>
      </c>
      <c r="L79" s="35">
        <v>426</v>
      </c>
      <c r="M79" s="35">
        <v>209</v>
      </c>
      <c r="N79" s="35">
        <v>221</v>
      </c>
      <c r="O79" s="35">
        <v>4256</v>
      </c>
      <c r="P79" s="35">
        <v>4275</v>
      </c>
      <c r="Q79" s="35">
        <v>2719</v>
      </c>
      <c r="R79" s="35">
        <v>2727</v>
      </c>
      <c r="T79" s="45">
        <v>2408235.75</v>
      </c>
      <c r="U79" s="45">
        <v>2414392.75</v>
      </c>
      <c r="V79" s="45">
        <v>574438.40000000002</v>
      </c>
      <c r="W79" s="45">
        <v>625503.96</v>
      </c>
      <c r="X79" s="45">
        <v>3268032.48</v>
      </c>
      <c r="Y79" s="45">
        <v>3408481.38</v>
      </c>
      <c r="Z79" s="45">
        <v>2705494.5500000003</v>
      </c>
      <c r="AA79" s="45">
        <v>2996004.18</v>
      </c>
      <c r="AB79" s="45">
        <v>281491.84000000003</v>
      </c>
      <c r="AC79" s="45">
        <v>293778</v>
      </c>
      <c r="AD79" s="45">
        <v>226982.12000000002</v>
      </c>
      <c r="AE79" s="45">
        <v>236240.00999999998</v>
      </c>
      <c r="AF79" s="232">
        <v>9464675.1399999987</v>
      </c>
      <c r="AG79" s="232">
        <v>9974400.2799999993</v>
      </c>
      <c r="AH79" s="249">
        <f>AG79-AF79</f>
        <v>509725.1400000006</v>
      </c>
      <c r="AI79" s="249">
        <f>AH79/F79</f>
        <v>96.832283434650563</v>
      </c>
    </row>
    <row r="80" spans="1:35" ht="16.5">
      <c r="A80" s="33">
        <v>218</v>
      </c>
      <c r="B80" s="414">
        <v>14</v>
      </c>
      <c r="C80" s="414">
        <v>14</v>
      </c>
      <c r="D80" s="234" t="s">
        <v>93</v>
      </c>
      <c r="E80" s="238">
        <v>1188</v>
      </c>
      <c r="F80" s="238">
        <v>1159</v>
      </c>
      <c r="G80" s="35">
        <v>37</v>
      </c>
      <c r="H80" s="35">
        <v>32</v>
      </c>
      <c r="I80" s="35">
        <v>13</v>
      </c>
      <c r="J80" s="35">
        <v>6</v>
      </c>
      <c r="K80" s="35">
        <v>67</v>
      </c>
      <c r="L80" s="35">
        <v>70</v>
      </c>
      <c r="M80" s="35">
        <v>28</v>
      </c>
      <c r="N80" s="35">
        <v>24</v>
      </c>
      <c r="O80" s="35">
        <v>1043</v>
      </c>
      <c r="P80" s="35">
        <v>1027</v>
      </c>
      <c r="Q80" s="35">
        <v>571</v>
      </c>
      <c r="R80" s="35">
        <v>561</v>
      </c>
      <c r="T80" s="45">
        <v>312648.15000000002</v>
      </c>
      <c r="U80" s="45">
        <v>280947.52</v>
      </c>
      <c r="V80" s="45">
        <v>116682.8</v>
      </c>
      <c r="W80" s="45">
        <v>56015.28</v>
      </c>
      <c r="X80" s="45">
        <v>506847.63</v>
      </c>
      <c r="Y80" s="45">
        <v>560079.1</v>
      </c>
      <c r="Z80" s="45">
        <v>362458.60000000003</v>
      </c>
      <c r="AA80" s="45">
        <v>325357.92</v>
      </c>
      <c r="AB80" s="45">
        <v>68984.02</v>
      </c>
      <c r="AC80" s="45">
        <v>70575.44</v>
      </c>
      <c r="AD80" s="45">
        <v>47667.08</v>
      </c>
      <c r="AE80" s="45">
        <v>48599.43</v>
      </c>
      <c r="AF80" s="232">
        <v>1415288.2800000003</v>
      </c>
      <c r="AG80" s="232">
        <v>1341574.69</v>
      </c>
      <c r="AH80" s="249">
        <f>AG80-AF80</f>
        <v>-73713.590000000317</v>
      </c>
      <c r="AI80" s="249">
        <f>AH80/F80</f>
        <v>-63.60102674719613</v>
      </c>
    </row>
    <row r="81" spans="1:35" ht="16.5">
      <c r="A81" s="33">
        <v>224</v>
      </c>
      <c r="B81" s="414">
        <v>1</v>
      </c>
      <c r="C81" s="415">
        <v>33</v>
      </c>
      <c r="D81" s="234" t="s">
        <v>94</v>
      </c>
      <c r="E81" s="238">
        <v>8581</v>
      </c>
      <c r="F81" s="238">
        <v>8440</v>
      </c>
      <c r="G81" s="35">
        <v>318</v>
      </c>
      <c r="H81" s="35">
        <v>302</v>
      </c>
      <c r="I81" s="35">
        <v>82</v>
      </c>
      <c r="J81" s="35">
        <v>53</v>
      </c>
      <c r="K81" s="35">
        <v>557</v>
      </c>
      <c r="L81" s="35">
        <v>517</v>
      </c>
      <c r="M81" s="35">
        <v>338</v>
      </c>
      <c r="N81" s="35">
        <v>339</v>
      </c>
      <c r="O81" s="35">
        <v>7286</v>
      </c>
      <c r="P81" s="35">
        <v>7229</v>
      </c>
      <c r="Q81" s="35">
        <v>4632</v>
      </c>
      <c r="R81" s="35">
        <v>4565</v>
      </c>
      <c r="T81" s="45">
        <v>2687084.1</v>
      </c>
      <c r="U81" s="45">
        <v>2651442.2200000002</v>
      </c>
      <c r="V81" s="45">
        <v>735999.20000000007</v>
      </c>
      <c r="W81" s="45">
        <v>494801.63999999996</v>
      </c>
      <c r="X81" s="45">
        <v>4213643.7300000004</v>
      </c>
      <c r="Y81" s="45">
        <v>4136584.21</v>
      </c>
      <c r="Z81" s="45">
        <v>4375393.1000000006</v>
      </c>
      <c r="AA81" s="45">
        <v>4595680.62</v>
      </c>
      <c r="AB81" s="45">
        <v>481896.04</v>
      </c>
      <c r="AC81" s="45">
        <v>496776.88</v>
      </c>
      <c r="AD81" s="45">
        <v>386679.36000000004</v>
      </c>
      <c r="AE81" s="45">
        <v>395465.94999999995</v>
      </c>
      <c r="AF81" s="232">
        <v>12880695.530000001</v>
      </c>
      <c r="AG81" s="232">
        <v>12770751.520000001</v>
      </c>
      <c r="AH81" s="249">
        <f>AG81-AF81</f>
        <v>-109944.00999999978</v>
      </c>
      <c r="AI81" s="249">
        <f>AH81/F81</f>
        <v>-13.026541469194287</v>
      </c>
    </row>
    <row r="82" spans="1:35" ht="16.5">
      <c r="A82" s="33">
        <v>226</v>
      </c>
      <c r="B82" s="414">
        <v>13</v>
      </c>
      <c r="C82" s="414">
        <v>13</v>
      </c>
      <c r="D82" s="234" t="s">
        <v>95</v>
      </c>
      <c r="E82" s="238">
        <v>3625</v>
      </c>
      <c r="F82" s="238">
        <v>3573</v>
      </c>
      <c r="G82" s="35">
        <v>115</v>
      </c>
      <c r="H82" s="35">
        <v>116</v>
      </c>
      <c r="I82" s="35">
        <v>18</v>
      </c>
      <c r="J82" s="35">
        <v>16</v>
      </c>
      <c r="K82" s="35">
        <v>193</v>
      </c>
      <c r="L82" s="35">
        <v>172</v>
      </c>
      <c r="M82" s="35">
        <v>110</v>
      </c>
      <c r="N82" s="35">
        <v>109</v>
      </c>
      <c r="O82" s="35">
        <v>3189</v>
      </c>
      <c r="P82" s="35">
        <v>3160</v>
      </c>
      <c r="Q82" s="35">
        <v>1718</v>
      </c>
      <c r="R82" s="35">
        <v>1701</v>
      </c>
      <c r="T82" s="45">
        <v>971744.25000000012</v>
      </c>
      <c r="U82" s="45">
        <v>1018434.76</v>
      </c>
      <c r="V82" s="45">
        <v>161560.80000000002</v>
      </c>
      <c r="W82" s="45">
        <v>149374.07999999999</v>
      </c>
      <c r="X82" s="45">
        <v>1460023.77</v>
      </c>
      <c r="Y82" s="45">
        <v>1376194.36</v>
      </c>
      <c r="Z82" s="45">
        <v>1423944.5</v>
      </c>
      <c r="AA82" s="45">
        <v>1477667.22</v>
      </c>
      <c r="AB82" s="45">
        <v>210920.46</v>
      </c>
      <c r="AC82" s="45">
        <v>217155.19999999998</v>
      </c>
      <c r="AD82" s="45">
        <v>143418.64000000001</v>
      </c>
      <c r="AE82" s="45">
        <v>147357.63</v>
      </c>
      <c r="AF82" s="232">
        <v>4371612.42</v>
      </c>
      <c r="AG82" s="232">
        <v>4386183.25</v>
      </c>
      <c r="AH82" s="249">
        <f>AG82-AF82</f>
        <v>14570.830000000075</v>
      </c>
      <c r="AI82" s="249">
        <f>AH82/F82</f>
        <v>4.0780380632521895</v>
      </c>
    </row>
    <row r="83" spans="1:35" ht="16.5">
      <c r="A83" s="33">
        <v>230</v>
      </c>
      <c r="B83" s="414">
        <v>4</v>
      </c>
      <c r="C83" s="414">
        <v>4</v>
      </c>
      <c r="D83" s="234" t="s">
        <v>96</v>
      </c>
      <c r="E83" s="238">
        <v>2216</v>
      </c>
      <c r="F83" s="238">
        <v>2170</v>
      </c>
      <c r="G83" s="35">
        <v>88</v>
      </c>
      <c r="H83" s="35">
        <v>79</v>
      </c>
      <c r="I83" s="35">
        <v>21</v>
      </c>
      <c r="J83" s="35">
        <v>16</v>
      </c>
      <c r="K83" s="35">
        <v>128</v>
      </c>
      <c r="L83" s="35">
        <v>132</v>
      </c>
      <c r="M83" s="35">
        <v>58</v>
      </c>
      <c r="N83" s="35">
        <v>56</v>
      </c>
      <c r="O83" s="35">
        <v>1921</v>
      </c>
      <c r="P83" s="35">
        <v>1887</v>
      </c>
      <c r="Q83" s="35">
        <v>1096</v>
      </c>
      <c r="R83" s="35">
        <v>1063</v>
      </c>
      <c r="T83" s="45">
        <v>743595.60000000009</v>
      </c>
      <c r="U83" s="45">
        <v>693589.19000000006</v>
      </c>
      <c r="V83" s="45">
        <v>188487.6</v>
      </c>
      <c r="W83" s="45">
        <v>149374.07999999999</v>
      </c>
      <c r="X83" s="45">
        <v>968305.92</v>
      </c>
      <c r="Y83" s="45">
        <v>1056149.1599999999</v>
      </c>
      <c r="Z83" s="45">
        <v>750807.10000000009</v>
      </c>
      <c r="AA83" s="45">
        <v>759168.48</v>
      </c>
      <c r="AB83" s="45">
        <v>127054.94</v>
      </c>
      <c r="AC83" s="45">
        <v>129674.64</v>
      </c>
      <c r="AD83" s="45">
        <v>91494.080000000002</v>
      </c>
      <c r="AE83" s="45">
        <v>92087.69</v>
      </c>
      <c r="AF83" s="232">
        <v>2869745.24</v>
      </c>
      <c r="AG83" s="232">
        <v>2880043.24</v>
      </c>
      <c r="AH83" s="249">
        <f>AG83-AF83</f>
        <v>10298</v>
      </c>
      <c r="AI83" s="249">
        <f>AH83/F83</f>
        <v>4.7456221198156685</v>
      </c>
    </row>
    <row r="84" spans="1:35" ht="16.5">
      <c r="A84" s="33">
        <v>231</v>
      </c>
      <c r="B84" s="414">
        <v>15</v>
      </c>
      <c r="C84" s="414">
        <v>15</v>
      </c>
      <c r="D84" s="234" t="s">
        <v>97</v>
      </c>
      <c r="E84" s="238">
        <v>1208</v>
      </c>
      <c r="F84" s="238">
        <v>1241</v>
      </c>
      <c r="G84" s="35">
        <v>39</v>
      </c>
      <c r="H84" s="35">
        <v>43</v>
      </c>
      <c r="I84" s="35">
        <v>14</v>
      </c>
      <c r="J84" s="35">
        <v>9</v>
      </c>
      <c r="K84" s="35">
        <v>74</v>
      </c>
      <c r="L84" s="35">
        <v>83</v>
      </c>
      <c r="M84" s="35">
        <v>29</v>
      </c>
      <c r="N84" s="35">
        <v>37</v>
      </c>
      <c r="O84" s="35">
        <v>1052</v>
      </c>
      <c r="P84" s="35">
        <v>1069</v>
      </c>
      <c r="Q84" s="35">
        <v>520</v>
      </c>
      <c r="R84" s="35">
        <v>547</v>
      </c>
      <c r="T84" s="45">
        <v>329548.05000000005</v>
      </c>
      <c r="U84" s="45">
        <v>377523.23000000004</v>
      </c>
      <c r="V84" s="45">
        <v>125658.40000000001</v>
      </c>
      <c r="W84" s="45">
        <v>84022.92</v>
      </c>
      <c r="X84" s="45">
        <v>559801.86</v>
      </c>
      <c r="Y84" s="45">
        <v>664093.79</v>
      </c>
      <c r="Z84" s="45">
        <v>375403.55000000005</v>
      </c>
      <c r="AA84" s="45">
        <v>501593.46</v>
      </c>
      <c r="AB84" s="45">
        <v>69579.28</v>
      </c>
      <c r="AC84" s="45">
        <v>73461.679999999993</v>
      </c>
      <c r="AD84" s="45">
        <v>43409.599999999999</v>
      </c>
      <c r="AE84" s="45">
        <v>47386.61</v>
      </c>
      <c r="AF84" s="232">
        <v>1503400.7400000002</v>
      </c>
      <c r="AG84" s="232">
        <v>1748081.69</v>
      </c>
      <c r="AH84" s="249">
        <f>AG84-AF84</f>
        <v>244680.94999999972</v>
      </c>
      <c r="AI84" s="249">
        <f>AH84/F84</f>
        <v>197.16434327155497</v>
      </c>
    </row>
    <row r="85" spans="1:35" ht="16.5">
      <c r="A85" s="33">
        <v>232</v>
      </c>
      <c r="B85" s="414">
        <v>14</v>
      </c>
      <c r="C85" s="414">
        <v>14</v>
      </c>
      <c r="D85" s="234" t="s">
        <v>98</v>
      </c>
      <c r="E85" s="238">
        <v>12618</v>
      </c>
      <c r="F85" s="238">
        <v>12518</v>
      </c>
      <c r="G85" s="35">
        <v>534</v>
      </c>
      <c r="H85" s="35">
        <v>508</v>
      </c>
      <c r="I85" s="35">
        <v>128</v>
      </c>
      <c r="J85" s="35">
        <v>107</v>
      </c>
      <c r="K85" s="35">
        <v>825</v>
      </c>
      <c r="L85" s="35">
        <v>799</v>
      </c>
      <c r="M85" s="35">
        <v>483</v>
      </c>
      <c r="N85" s="35">
        <v>482</v>
      </c>
      <c r="O85" s="35">
        <v>10648</v>
      </c>
      <c r="P85" s="35">
        <v>10622</v>
      </c>
      <c r="Q85" s="35">
        <v>6580</v>
      </c>
      <c r="R85" s="35">
        <v>6492</v>
      </c>
      <c r="T85" s="45">
        <v>4512273.3000000007</v>
      </c>
      <c r="U85" s="45">
        <v>4460041.88</v>
      </c>
      <c r="V85" s="45">
        <v>1148876.8</v>
      </c>
      <c r="W85" s="45">
        <v>998939.15999999992</v>
      </c>
      <c r="X85" s="45">
        <v>6241034.25</v>
      </c>
      <c r="Y85" s="45">
        <v>6392902.8700000001</v>
      </c>
      <c r="Z85" s="45">
        <v>6252410.8500000006</v>
      </c>
      <c r="AA85" s="45">
        <v>6534271.5599999996</v>
      </c>
      <c r="AB85" s="45">
        <v>704258.72</v>
      </c>
      <c r="AC85" s="45">
        <v>729943.84</v>
      </c>
      <c r="AD85" s="45">
        <v>549298.4</v>
      </c>
      <c r="AE85" s="45">
        <v>562401.96</v>
      </c>
      <c r="AF85" s="232">
        <v>19408152.32</v>
      </c>
      <c r="AG85" s="232">
        <v>19678501.27</v>
      </c>
      <c r="AH85" s="249">
        <f>AG85-AF85</f>
        <v>270348.94999999925</v>
      </c>
      <c r="AI85" s="249">
        <f>AH85/F85</f>
        <v>21.596816584118809</v>
      </c>
    </row>
    <row r="86" spans="1:35" ht="16.5">
      <c r="A86" s="33">
        <v>233</v>
      </c>
      <c r="B86" s="414">
        <v>14</v>
      </c>
      <c r="C86" s="414">
        <v>14</v>
      </c>
      <c r="D86" s="234" t="s">
        <v>99</v>
      </c>
      <c r="E86" s="238">
        <v>15165</v>
      </c>
      <c r="F86" s="238">
        <v>15050</v>
      </c>
      <c r="G86" s="35">
        <v>653</v>
      </c>
      <c r="H86" s="35">
        <v>631</v>
      </c>
      <c r="I86" s="35">
        <v>134</v>
      </c>
      <c r="J86" s="35">
        <v>122</v>
      </c>
      <c r="K86" s="35">
        <v>983</v>
      </c>
      <c r="L86" s="35">
        <v>928</v>
      </c>
      <c r="M86" s="35">
        <v>572</v>
      </c>
      <c r="N86" s="35">
        <v>587</v>
      </c>
      <c r="O86" s="35">
        <v>12823</v>
      </c>
      <c r="P86" s="35">
        <v>12782</v>
      </c>
      <c r="Q86" s="35">
        <v>7756</v>
      </c>
      <c r="R86" s="35">
        <v>7698</v>
      </c>
      <c r="T86" s="45">
        <v>5517817.3500000006</v>
      </c>
      <c r="U86" s="45">
        <v>5539933.9100000001</v>
      </c>
      <c r="V86" s="45">
        <v>1202730.4000000001</v>
      </c>
      <c r="W86" s="45">
        <v>1138977.3599999999</v>
      </c>
      <c r="X86" s="45">
        <v>7436286.8700000001</v>
      </c>
      <c r="Y86" s="45">
        <v>7425048.6399999997</v>
      </c>
      <c r="Z86" s="45">
        <v>7404511.4000000004</v>
      </c>
      <c r="AA86" s="45">
        <v>7957712.46</v>
      </c>
      <c r="AB86" s="45">
        <v>848113.22</v>
      </c>
      <c r="AC86" s="45">
        <v>878379.04</v>
      </c>
      <c r="AD86" s="45">
        <v>647470.88</v>
      </c>
      <c r="AE86" s="45">
        <v>666877.74</v>
      </c>
      <c r="AF86" s="232">
        <v>23056930.120000001</v>
      </c>
      <c r="AG86" s="232">
        <v>23606929.149999999</v>
      </c>
      <c r="AH86" s="249">
        <f>AG86-AF86</f>
        <v>549999.02999999747</v>
      </c>
      <c r="AI86" s="249">
        <f>AH86/F86</f>
        <v>36.544786046511462</v>
      </c>
    </row>
    <row r="87" spans="1:35" ht="16.5">
      <c r="A87" s="33">
        <v>235</v>
      </c>
      <c r="B87" s="414">
        <v>1</v>
      </c>
      <c r="C87" s="415">
        <v>33</v>
      </c>
      <c r="D87" s="234" t="s">
        <v>100</v>
      </c>
      <c r="E87" s="238">
        <v>10270</v>
      </c>
      <c r="F87" s="238">
        <v>10253</v>
      </c>
      <c r="G87" s="35">
        <v>570</v>
      </c>
      <c r="H87" s="35">
        <v>572</v>
      </c>
      <c r="I87" s="35">
        <v>104</v>
      </c>
      <c r="J87" s="35">
        <v>119</v>
      </c>
      <c r="K87" s="35">
        <v>806</v>
      </c>
      <c r="L87" s="35">
        <v>793</v>
      </c>
      <c r="M87" s="35">
        <v>461</v>
      </c>
      <c r="N87" s="35">
        <v>433</v>
      </c>
      <c r="O87" s="35">
        <v>8329</v>
      </c>
      <c r="P87" s="35">
        <v>8336</v>
      </c>
      <c r="Q87" s="35">
        <v>5608</v>
      </c>
      <c r="R87" s="35">
        <v>5595</v>
      </c>
      <c r="T87" s="45">
        <v>4816471.5</v>
      </c>
      <c r="U87" s="45">
        <v>5021936.92</v>
      </c>
      <c r="V87" s="45">
        <v>933462.4</v>
      </c>
      <c r="W87" s="45">
        <v>1110969.72</v>
      </c>
      <c r="X87" s="45">
        <v>6097301.3399999999</v>
      </c>
      <c r="Y87" s="45">
        <v>6344896.0899999999</v>
      </c>
      <c r="Z87" s="45">
        <v>5967621.9500000002</v>
      </c>
      <c r="AA87" s="45">
        <v>5869999.1399999997</v>
      </c>
      <c r="AB87" s="45">
        <v>550880.06000000006</v>
      </c>
      <c r="AC87" s="45">
        <v>572849.92000000004</v>
      </c>
      <c r="AD87" s="45">
        <v>468155.84</v>
      </c>
      <c r="AE87" s="45">
        <v>484694.85</v>
      </c>
      <c r="AF87" s="232">
        <v>18833893.09</v>
      </c>
      <c r="AG87" s="232">
        <v>19405346.640000004</v>
      </c>
      <c r="AH87" s="249">
        <f>AG87-AF87</f>
        <v>571453.55000000447</v>
      </c>
      <c r="AI87" s="249">
        <f>AH87/F87</f>
        <v>55.735253096655072</v>
      </c>
    </row>
    <row r="88" spans="1:35" ht="16.5">
      <c r="A88" s="33">
        <v>236</v>
      </c>
      <c r="B88" s="414">
        <v>16</v>
      </c>
      <c r="C88" s="414">
        <v>16</v>
      </c>
      <c r="D88" s="234" t="s">
        <v>101</v>
      </c>
      <c r="E88" s="238">
        <v>4137</v>
      </c>
      <c r="F88" s="238">
        <v>4118</v>
      </c>
      <c r="G88" s="35">
        <v>212</v>
      </c>
      <c r="H88" s="35">
        <v>200</v>
      </c>
      <c r="I88" s="35">
        <v>44</v>
      </c>
      <c r="J88" s="35">
        <v>49</v>
      </c>
      <c r="K88" s="35">
        <v>353</v>
      </c>
      <c r="L88" s="35">
        <v>334</v>
      </c>
      <c r="M88" s="35">
        <v>162</v>
      </c>
      <c r="N88" s="35">
        <v>173</v>
      </c>
      <c r="O88" s="35">
        <v>3366</v>
      </c>
      <c r="P88" s="35">
        <v>3362</v>
      </c>
      <c r="Q88" s="35">
        <v>2175</v>
      </c>
      <c r="R88" s="35">
        <v>2155</v>
      </c>
      <c r="T88" s="45">
        <v>1791389.4000000001</v>
      </c>
      <c r="U88" s="45">
        <v>1755922</v>
      </c>
      <c r="V88" s="45">
        <v>394926.4</v>
      </c>
      <c r="W88" s="45">
        <v>457458.11999999994</v>
      </c>
      <c r="X88" s="45">
        <v>2670406.17</v>
      </c>
      <c r="Y88" s="45">
        <v>2672377.42</v>
      </c>
      <c r="Z88" s="45">
        <v>2097081.9000000001</v>
      </c>
      <c r="AA88" s="45">
        <v>2345288.34</v>
      </c>
      <c r="AB88" s="45">
        <v>222627.24</v>
      </c>
      <c r="AC88" s="45">
        <v>231036.63999999998</v>
      </c>
      <c r="AD88" s="45">
        <v>181569</v>
      </c>
      <c r="AE88" s="45">
        <v>186687.65</v>
      </c>
      <c r="AF88" s="232">
        <v>7358000.1100000013</v>
      </c>
      <c r="AG88" s="232">
        <v>7648770.1699999999</v>
      </c>
      <c r="AH88" s="249">
        <f>AG88-AF88</f>
        <v>290770.05999999866</v>
      </c>
      <c r="AI88" s="249">
        <f>AH88/F88</f>
        <v>70.609533754249313</v>
      </c>
    </row>
    <row r="89" spans="1:35" ht="16.5">
      <c r="A89" s="33">
        <v>239</v>
      </c>
      <c r="B89" s="414">
        <v>11</v>
      </c>
      <c r="C89" s="414">
        <v>11</v>
      </c>
      <c r="D89" s="234" t="s">
        <v>102</v>
      </c>
      <c r="E89" s="238">
        <v>2035</v>
      </c>
      <c r="F89" s="238">
        <v>1985</v>
      </c>
      <c r="G89" s="35">
        <v>72</v>
      </c>
      <c r="H89" s="35">
        <v>60</v>
      </c>
      <c r="I89" s="35">
        <v>20</v>
      </c>
      <c r="J89" s="35">
        <v>16</v>
      </c>
      <c r="K89" s="35">
        <v>91</v>
      </c>
      <c r="L89" s="35">
        <v>93</v>
      </c>
      <c r="M89" s="35">
        <v>53</v>
      </c>
      <c r="N89" s="35">
        <v>56</v>
      </c>
      <c r="O89" s="35">
        <v>1799</v>
      </c>
      <c r="P89" s="35">
        <v>1760</v>
      </c>
      <c r="Q89" s="35">
        <v>916</v>
      </c>
      <c r="R89" s="35">
        <v>888</v>
      </c>
      <c r="T89" s="45">
        <v>608396.4</v>
      </c>
      <c r="U89" s="45">
        <v>526776.60000000009</v>
      </c>
      <c r="V89" s="45">
        <v>179512</v>
      </c>
      <c r="W89" s="45">
        <v>149374.07999999999</v>
      </c>
      <c r="X89" s="45">
        <v>688404.99</v>
      </c>
      <c r="Y89" s="45">
        <v>744105.09</v>
      </c>
      <c r="Z89" s="45">
        <v>686082.35000000009</v>
      </c>
      <c r="AA89" s="45">
        <v>759168.48</v>
      </c>
      <c r="AB89" s="45">
        <v>118985.86</v>
      </c>
      <c r="AC89" s="45">
        <v>120947.2</v>
      </c>
      <c r="AD89" s="45">
        <v>76467.680000000008</v>
      </c>
      <c r="AE89" s="45">
        <v>76927.44</v>
      </c>
      <c r="AF89" s="232">
        <v>2357849.2800000003</v>
      </c>
      <c r="AG89" s="232">
        <v>2377298.89</v>
      </c>
      <c r="AH89" s="249">
        <f>AG89-AF89</f>
        <v>19449.60999999987</v>
      </c>
      <c r="AI89" s="249">
        <f>AH89/F89</f>
        <v>9.7982921914357028</v>
      </c>
    </row>
    <row r="90" spans="1:35" ht="16.5">
      <c r="A90" s="33">
        <v>240</v>
      </c>
      <c r="B90" s="414">
        <v>19</v>
      </c>
      <c r="C90" s="414">
        <v>19</v>
      </c>
      <c r="D90" s="234" t="s">
        <v>103</v>
      </c>
      <c r="E90" s="238">
        <v>19371</v>
      </c>
      <c r="F90" s="238">
        <v>19402</v>
      </c>
      <c r="G90" s="35">
        <v>797</v>
      </c>
      <c r="H90" s="35">
        <v>771</v>
      </c>
      <c r="I90" s="35">
        <v>170</v>
      </c>
      <c r="J90" s="35">
        <v>156</v>
      </c>
      <c r="K90" s="35">
        <v>1176</v>
      </c>
      <c r="L90" s="35">
        <v>1148</v>
      </c>
      <c r="M90" s="35">
        <v>679</v>
      </c>
      <c r="N90" s="35">
        <v>680</v>
      </c>
      <c r="O90" s="35">
        <v>16549</v>
      </c>
      <c r="P90" s="35">
        <v>16647</v>
      </c>
      <c r="Q90" s="35">
        <v>10154</v>
      </c>
      <c r="R90" s="35">
        <v>10170</v>
      </c>
      <c r="T90" s="45">
        <v>6734610.1500000004</v>
      </c>
      <c r="U90" s="45">
        <v>6769079.3100000005</v>
      </c>
      <c r="V90" s="45">
        <v>1525852</v>
      </c>
      <c r="W90" s="45">
        <v>1456397.2799999998</v>
      </c>
      <c r="X90" s="45">
        <v>8896310.6400000006</v>
      </c>
      <c r="Y90" s="45">
        <v>9185297.2400000002</v>
      </c>
      <c r="Z90" s="45">
        <v>8789621.0500000007</v>
      </c>
      <c r="AA90" s="45">
        <v>9218474.4000000004</v>
      </c>
      <c r="AB90" s="45">
        <v>1094550.8600000001</v>
      </c>
      <c r="AC90" s="45">
        <v>1143981.8400000001</v>
      </c>
      <c r="AD90" s="45">
        <v>847655.92</v>
      </c>
      <c r="AE90" s="45">
        <v>881027.1</v>
      </c>
      <c r="AF90" s="232">
        <v>27888600.620000001</v>
      </c>
      <c r="AG90" s="232">
        <v>28654257.169999998</v>
      </c>
      <c r="AH90" s="249">
        <f>AG90-AF90</f>
        <v>765656.54999999702</v>
      </c>
      <c r="AI90" s="249">
        <f>AH90/F90</f>
        <v>39.462764148025826</v>
      </c>
    </row>
    <row r="91" spans="1:35" ht="16.5">
      <c r="A91" s="33">
        <v>241</v>
      </c>
      <c r="B91" s="414">
        <v>19</v>
      </c>
      <c r="C91" s="414">
        <v>19</v>
      </c>
      <c r="D91" s="234" t="s">
        <v>104</v>
      </c>
      <c r="E91" s="238">
        <v>7691</v>
      </c>
      <c r="F91" s="238">
        <v>7604</v>
      </c>
      <c r="G91" s="35">
        <v>385</v>
      </c>
      <c r="H91" s="35">
        <v>357</v>
      </c>
      <c r="I91" s="35">
        <v>75</v>
      </c>
      <c r="J91" s="35">
        <v>78</v>
      </c>
      <c r="K91" s="35">
        <v>565</v>
      </c>
      <c r="L91" s="35">
        <v>527</v>
      </c>
      <c r="M91" s="35">
        <v>287</v>
      </c>
      <c r="N91" s="35">
        <v>299</v>
      </c>
      <c r="O91" s="35">
        <v>6379</v>
      </c>
      <c r="P91" s="35">
        <v>6343</v>
      </c>
      <c r="Q91" s="35">
        <v>4056</v>
      </c>
      <c r="R91" s="35">
        <v>3989</v>
      </c>
      <c r="T91" s="45">
        <v>3253230.7500000005</v>
      </c>
      <c r="U91" s="45">
        <v>3134320.77</v>
      </c>
      <c r="V91" s="45">
        <v>673170</v>
      </c>
      <c r="W91" s="45">
        <v>728198.6399999999</v>
      </c>
      <c r="X91" s="45">
        <v>4274162.8500000006</v>
      </c>
      <c r="Y91" s="45">
        <v>4216595.51</v>
      </c>
      <c r="Z91" s="45">
        <v>3715200.6500000004</v>
      </c>
      <c r="AA91" s="45">
        <v>4053417.42</v>
      </c>
      <c r="AB91" s="45">
        <v>421907.06</v>
      </c>
      <c r="AC91" s="45">
        <v>435890.96</v>
      </c>
      <c r="AD91" s="45">
        <v>338594.88</v>
      </c>
      <c r="AE91" s="45">
        <v>345567.07</v>
      </c>
      <c r="AF91" s="232">
        <v>12676266.190000003</v>
      </c>
      <c r="AG91" s="232">
        <v>12913990.370000001</v>
      </c>
      <c r="AH91" s="249">
        <f>AG91-AF91</f>
        <v>237724.17999999784</v>
      </c>
      <c r="AI91" s="249">
        <f>AH91/F91</f>
        <v>31.263043135191719</v>
      </c>
    </row>
    <row r="92" spans="1:35" ht="16.5">
      <c r="A92" s="33">
        <v>244</v>
      </c>
      <c r="B92" s="414">
        <v>17</v>
      </c>
      <c r="C92" s="414">
        <v>17</v>
      </c>
      <c r="D92" s="234" t="s">
        <v>105</v>
      </c>
      <c r="E92" s="238">
        <v>19514</v>
      </c>
      <c r="F92" s="238">
        <v>19657</v>
      </c>
      <c r="G92" s="35">
        <v>1512</v>
      </c>
      <c r="H92" s="35">
        <v>1517</v>
      </c>
      <c r="I92" s="35">
        <v>307</v>
      </c>
      <c r="J92" s="35">
        <v>270</v>
      </c>
      <c r="K92" s="35">
        <v>1899</v>
      </c>
      <c r="L92" s="35">
        <v>1887</v>
      </c>
      <c r="M92" s="35">
        <v>1033</v>
      </c>
      <c r="N92" s="35">
        <v>1045</v>
      </c>
      <c r="O92" s="35">
        <v>14763</v>
      </c>
      <c r="P92" s="35">
        <v>14938</v>
      </c>
      <c r="Q92" s="35">
        <v>10860</v>
      </c>
      <c r="R92" s="35">
        <v>10941</v>
      </c>
      <c r="T92" s="45">
        <v>12776324.4</v>
      </c>
      <c r="U92" s="45">
        <v>13318668.370000001</v>
      </c>
      <c r="V92" s="45">
        <v>2755509.2</v>
      </c>
      <c r="W92" s="45">
        <v>2520687.5999999996</v>
      </c>
      <c r="X92" s="45">
        <v>14365726.110000001</v>
      </c>
      <c r="Y92" s="45">
        <v>15098132.310000001</v>
      </c>
      <c r="Z92" s="45">
        <v>13372133.350000001</v>
      </c>
      <c r="AA92" s="45">
        <v>14166626.1</v>
      </c>
      <c r="AB92" s="45">
        <v>976424.82000000007</v>
      </c>
      <c r="AC92" s="45">
        <v>1026539.36</v>
      </c>
      <c r="AD92" s="45">
        <v>906592.8</v>
      </c>
      <c r="AE92" s="45">
        <v>947818.83</v>
      </c>
      <c r="AF92" s="232">
        <v>45152710.68</v>
      </c>
      <c r="AG92" s="232">
        <v>47078472.57</v>
      </c>
      <c r="AH92" s="249">
        <f>AG92-AF92</f>
        <v>1925761.8900000006</v>
      </c>
      <c r="AI92" s="249">
        <f>AH92/F92</f>
        <v>97.968249987281908</v>
      </c>
    </row>
    <row r="93" spans="1:35" ht="16.5">
      <c r="A93" s="33">
        <v>245</v>
      </c>
      <c r="B93" s="414">
        <v>1</v>
      </c>
      <c r="C93" s="415">
        <v>32</v>
      </c>
      <c r="D93" s="234" t="s">
        <v>106</v>
      </c>
      <c r="E93" s="238">
        <v>38211</v>
      </c>
      <c r="F93" s="238">
        <v>38461</v>
      </c>
      <c r="G93" s="35">
        <v>2134</v>
      </c>
      <c r="H93" s="35">
        <v>2115</v>
      </c>
      <c r="I93" s="35">
        <v>410</v>
      </c>
      <c r="J93" s="35">
        <v>379</v>
      </c>
      <c r="K93" s="35">
        <v>2525</v>
      </c>
      <c r="L93" s="35">
        <v>2503</v>
      </c>
      <c r="M93" s="35">
        <v>1363</v>
      </c>
      <c r="N93" s="35">
        <v>1395</v>
      </c>
      <c r="O93" s="35">
        <v>31779</v>
      </c>
      <c r="P93" s="35">
        <v>32069</v>
      </c>
      <c r="Q93" s="35">
        <v>22972</v>
      </c>
      <c r="R93" s="35">
        <v>23073</v>
      </c>
      <c r="T93" s="45">
        <v>18032193.300000001</v>
      </c>
      <c r="U93" s="45">
        <v>18568875.150000002</v>
      </c>
      <c r="V93" s="45">
        <v>3679996</v>
      </c>
      <c r="W93" s="45">
        <v>3538298.5199999996</v>
      </c>
      <c r="X93" s="45">
        <v>19101347.25</v>
      </c>
      <c r="Y93" s="45">
        <v>20026828.390000001</v>
      </c>
      <c r="Z93" s="45">
        <v>17643966.850000001</v>
      </c>
      <c r="AA93" s="45">
        <v>18911429.100000001</v>
      </c>
      <c r="AB93" s="45">
        <v>2101863.06</v>
      </c>
      <c r="AC93" s="45">
        <v>2203781.6800000002</v>
      </c>
      <c r="AD93" s="45">
        <v>1917702.56</v>
      </c>
      <c r="AE93" s="45">
        <v>1998813.99</v>
      </c>
      <c r="AF93" s="232">
        <v>62477069.020000003</v>
      </c>
      <c r="AG93" s="232">
        <v>65248026.830000006</v>
      </c>
      <c r="AH93" s="249">
        <f>AG93-AF93</f>
        <v>2770957.8100000024</v>
      </c>
      <c r="AI93" s="249">
        <f>AH93/F93</f>
        <v>72.045911702763902</v>
      </c>
    </row>
    <row r="94" spans="1:35" ht="16.5">
      <c r="A94" s="33">
        <v>249</v>
      </c>
      <c r="B94" s="414">
        <v>13</v>
      </c>
      <c r="C94" s="414">
        <v>13</v>
      </c>
      <c r="D94" s="234" t="s">
        <v>107</v>
      </c>
      <c r="E94" s="238">
        <v>9184</v>
      </c>
      <c r="F94" s="238">
        <v>9128</v>
      </c>
      <c r="G94" s="35">
        <v>325</v>
      </c>
      <c r="H94" s="35">
        <v>301</v>
      </c>
      <c r="I94" s="35">
        <v>63</v>
      </c>
      <c r="J94" s="35">
        <v>77</v>
      </c>
      <c r="K94" s="35">
        <v>560</v>
      </c>
      <c r="L94" s="35">
        <v>513</v>
      </c>
      <c r="M94" s="35">
        <v>300</v>
      </c>
      <c r="N94" s="35">
        <v>317</v>
      </c>
      <c r="O94" s="35">
        <v>7936</v>
      </c>
      <c r="P94" s="35">
        <v>7920</v>
      </c>
      <c r="Q94" s="35">
        <v>4412</v>
      </c>
      <c r="R94" s="35">
        <v>4358</v>
      </c>
      <c r="T94" s="45">
        <v>2746233.7500000005</v>
      </c>
      <c r="U94" s="45">
        <v>2642662.6100000003</v>
      </c>
      <c r="V94" s="45">
        <v>565462.80000000005</v>
      </c>
      <c r="W94" s="45">
        <v>718862.75999999989</v>
      </c>
      <c r="X94" s="45">
        <v>4236338.4000000004</v>
      </c>
      <c r="Y94" s="45">
        <v>4104579.69</v>
      </c>
      <c r="Z94" s="45">
        <v>3883485</v>
      </c>
      <c r="AA94" s="45">
        <v>4297435.8600000003</v>
      </c>
      <c r="AB94" s="45">
        <v>524887.04000000004</v>
      </c>
      <c r="AC94" s="45">
        <v>544262.40000000002</v>
      </c>
      <c r="AD94" s="45">
        <v>368313.76</v>
      </c>
      <c r="AE94" s="45">
        <v>377533.54</v>
      </c>
      <c r="AF94" s="232">
        <v>12324720.750000002</v>
      </c>
      <c r="AG94" s="232">
        <v>12685336.860000001</v>
      </c>
      <c r="AH94" s="249">
        <f>AG94-AF94</f>
        <v>360616.1099999994</v>
      </c>
      <c r="AI94" s="249">
        <f>AH94/F94</f>
        <v>39.506585232252348</v>
      </c>
    </row>
    <row r="95" spans="1:35" ht="16.5">
      <c r="A95" s="33">
        <v>250</v>
      </c>
      <c r="B95" s="414">
        <v>6</v>
      </c>
      <c r="C95" s="414">
        <v>6</v>
      </c>
      <c r="D95" s="234" t="s">
        <v>108</v>
      </c>
      <c r="E95" s="238">
        <v>1749</v>
      </c>
      <c r="F95" s="238">
        <v>1703</v>
      </c>
      <c r="G95" s="35">
        <v>58</v>
      </c>
      <c r="H95" s="35">
        <v>58</v>
      </c>
      <c r="I95" s="35">
        <v>9</v>
      </c>
      <c r="J95" s="35">
        <v>9</v>
      </c>
      <c r="K95" s="35">
        <v>106</v>
      </c>
      <c r="L95" s="35">
        <v>92</v>
      </c>
      <c r="M95" s="35">
        <v>49</v>
      </c>
      <c r="N95" s="35">
        <v>58</v>
      </c>
      <c r="O95" s="35">
        <v>1527</v>
      </c>
      <c r="P95" s="35">
        <v>1486</v>
      </c>
      <c r="Q95" s="35">
        <v>844</v>
      </c>
      <c r="R95" s="35">
        <v>808</v>
      </c>
      <c r="T95" s="45">
        <v>490097.10000000003</v>
      </c>
      <c r="U95" s="45">
        <v>509217.38</v>
      </c>
      <c r="V95" s="45">
        <v>80780.400000000009</v>
      </c>
      <c r="W95" s="45">
        <v>84022.92</v>
      </c>
      <c r="X95" s="45">
        <v>801878.34000000008</v>
      </c>
      <c r="Y95" s="45">
        <v>736103.96</v>
      </c>
      <c r="Z95" s="45">
        <v>634302.55000000005</v>
      </c>
      <c r="AA95" s="45">
        <v>786281.64</v>
      </c>
      <c r="AB95" s="45">
        <v>100995.78</v>
      </c>
      <c r="AC95" s="45">
        <v>102117.92</v>
      </c>
      <c r="AD95" s="45">
        <v>70457.12000000001</v>
      </c>
      <c r="AE95" s="45">
        <v>69997.039999999994</v>
      </c>
      <c r="AF95" s="232">
        <v>2178511.29</v>
      </c>
      <c r="AG95" s="232">
        <v>2287740.86</v>
      </c>
      <c r="AH95" s="249">
        <f>AG95-AF95</f>
        <v>109229.56999999983</v>
      </c>
      <c r="AI95" s="249">
        <f>AH95/F95</f>
        <v>64.139500880798494</v>
      </c>
    </row>
    <row r="96" spans="1:35" ht="16.5">
      <c r="A96" s="33">
        <v>256</v>
      </c>
      <c r="B96" s="414">
        <v>13</v>
      </c>
      <c r="C96" s="414">
        <v>13</v>
      </c>
      <c r="D96" s="234" t="s">
        <v>109</v>
      </c>
      <c r="E96" s="238">
        <v>1523</v>
      </c>
      <c r="F96" s="238">
        <v>1492</v>
      </c>
      <c r="G96" s="35">
        <v>93</v>
      </c>
      <c r="H96" s="35">
        <v>83</v>
      </c>
      <c r="I96" s="35">
        <v>21</v>
      </c>
      <c r="J96" s="35">
        <v>17</v>
      </c>
      <c r="K96" s="35">
        <v>116</v>
      </c>
      <c r="L96" s="35">
        <v>124</v>
      </c>
      <c r="M96" s="35">
        <v>56</v>
      </c>
      <c r="N96" s="35">
        <v>53</v>
      </c>
      <c r="O96" s="35">
        <v>1237</v>
      </c>
      <c r="P96" s="35">
        <v>1215</v>
      </c>
      <c r="Q96" s="35">
        <v>665</v>
      </c>
      <c r="R96" s="35">
        <v>639</v>
      </c>
      <c r="T96" s="45">
        <v>785845.35000000009</v>
      </c>
      <c r="U96" s="45">
        <v>728707.63</v>
      </c>
      <c r="V96" s="45">
        <v>188487.6</v>
      </c>
      <c r="W96" s="45">
        <v>158709.96</v>
      </c>
      <c r="X96" s="45">
        <v>877527.24</v>
      </c>
      <c r="Y96" s="45">
        <v>992140.12</v>
      </c>
      <c r="Z96" s="45">
        <v>724917.20000000007</v>
      </c>
      <c r="AA96" s="45">
        <v>718498.74</v>
      </c>
      <c r="AB96" s="45">
        <v>81815.180000000008</v>
      </c>
      <c r="AC96" s="45">
        <v>83494.8</v>
      </c>
      <c r="AD96" s="45">
        <v>55514.200000000004</v>
      </c>
      <c r="AE96" s="45">
        <v>55356.57</v>
      </c>
      <c r="AF96" s="232">
        <v>2714106.7700000005</v>
      </c>
      <c r="AG96" s="232">
        <v>2736907.82</v>
      </c>
      <c r="AH96" s="249">
        <f>AG96-AF96</f>
        <v>22801.049999999348</v>
      </c>
      <c r="AI96" s="249">
        <f>AH96/F96</f>
        <v>15.282205093833344</v>
      </c>
    </row>
    <row r="97" spans="1:35" ht="16.5">
      <c r="A97" s="33">
        <v>257</v>
      </c>
      <c r="B97" s="414">
        <v>1</v>
      </c>
      <c r="C97" s="415">
        <v>33</v>
      </c>
      <c r="D97" s="234" t="s">
        <v>110</v>
      </c>
      <c r="E97" s="238">
        <v>41154</v>
      </c>
      <c r="F97" s="238">
        <v>41635</v>
      </c>
      <c r="G97" s="35">
        <v>2406</v>
      </c>
      <c r="H97" s="35">
        <v>2408</v>
      </c>
      <c r="I97" s="35">
        <v>449</v>
      </c>
      <c r="J97" s="35">
        <v>447</v>
      </c>
      <c r="K97" s="35">
        <v>3153</v>
      </c>
      <c r="L97" s="35">
        <v>3065</v>
      </c>
      <c r="M97" s="35">
        <v>1781</v>
      </c>
      <c r="N97" s="35">
        <v>1780</v>
      </c>
      <c r="O97" s="35">
        <v>33365</v>
      </c>
      <c r="P97" s="35">
        <v>33935</v>
      </c>
      <c r="Q97" s="35">
        <v>24763</v>
      </c>
      <c r="R97" s="35">
        <v>25119</v>
      </c>
      <c r="T97" s="45">
        <v>20330579.700000003</v>
      </c>
      <c r="U97" s="45">
        <v>21141300.880000003</v>
      </c>
      <c r="V97" s="45">
        <v>4030044.4000000004</v>
      </c>
      <c r="W97" s="45">
        <v>4173138.36</v>
      </c>
      <c r="X97" s="45">
        <v>23852098.170000002</v>
      </c>
      <c r="Y97" s="45">
        <v>24523463.449999999</v>
      </c>
      <c r="Z97" s="45">
        <v>23054955.950000003</v>
      </c>
      <c r="AA97" s="45">
        <v>24130712.399999999</v>
      </c>
      <c r="AB97" s="45">
        <v>2206761.1</v>
      </c>
      <c r="AC97" s="45">
        <v>2332013.2000000002</v>
      </c>
      <c r="AD97" s="45">
        <v>2067215.24</v>
      </c>
      <c r="AE97" s="45">
        <v>2176058.9699999997</v>
      </c>
      <c r="AF97" s="232">
        <v>75541654.559999987</v>
      </c>
      <c r="AG97" s="232">
        <v>78476687.260000005</v>
      </c>
      <c r="AH97" s="249">
        <f>AG97-AF97</f>
        <v>2935032.7000000179</v>
      </c>
      <c r="AI97" s="249">
        <f>AH97/F97</f>
        <v>70.494360513991069</v>
      </c>
    </row>
    <row r="98" spans="1:35" ht="16.5">
      <c r="A98" s="33">
        <v>260</v>
      </c>
      <c r="B98" s="414">
        <v>12</v>
      </c>
      <c r="C98" s="414">
        <v>12</v>
      </c>
      <c r="D98" s="234" t="s">
        <v>111</v>
      </c>
      <c r="E98" s="238">
        <v>9689</v>
      </c>
      <c r="F98" s="238">
        <v>9566</v>
      </c>
      <c r="G98" s="35">
        <v>270</v>
      </c>
      <c r="H98" s="35">
        <v>261</v>
      </c>
      <c r="I98" s="35">
        <v>68</v>
      </c>
      <c r="J98" s="35">
        <v>54</v>
      </c>
      <c r="K98" s="35">
        <v>510</v>
      </c>
      <c r="L98" s="35">
        <v>486</v>
      </c>
      <c r="M98" s="35">
        <v>259</v>
      </c>
      <c r="N98" s="35">
        <v>278</v>
      </c>
      <c r="O98" s="35">
        <v>8582</v>
      </c>
      <c r="P98" s="35">
        <v>8487</v>
      </c>
      <c r="Q98" s="35">
        <v>4509</v>
      </c>
      <c r="R98" s="35">
        <v>4377</v>
      </c>
      <c r="T98" s="45">
        <v>2281486.5</v>
      </c>
      <c r="U98" s="45">
        <v>2291478.21</v>
      </c>
      <c r="V98" s="45">
        <v>610340.80000000005</v>
      </c>
      <c r="W98" s="45">
        <v>504137.51999999996</v>
      </c>
      <c r="X98" s="45">
        <v>3858093.9000000004</v>
      </c>
      <c r="Y98" s="45">
        <v>3888549.18</v>
      </c>
      <c r="Z98" s="45">
        <v>3352742.0500000003</v>
      </c>
      <c r="AA98" s="45">
        <v>3768729.2399999998</v>
      </c>
      <c r="AB98" s="45">
        <v>567613.48</v>
      </c>
      <c r="AC98" s="45">
        <v>583226.64</v>
      </c>
      <c r="AD98" s="45">
        <v>376411.32</v>
      </c>
      <c r="AE98" s="45">
        <v>379179.50999999995</v>
      </c>
      <c r="AF98" s="232">
        <v>11046688.050000001</v>
      </c>
      <c r="AG98" s="232">
        <v>11415300.300000001</v>
      </c>
      <c r="AH98" s="249">
        <f>AG98-AF98</f>
        <v>368612.25</v>
      </c>
      <c r="AI98" s="249">
        <f>AH98/F98</f>
        <v>38.533582479615305</v>
      </c>
    </row>
    <row r="99" spans="1:35" ht="16.5">
      <c r="A99" s="33">
        <v>261</v>
      </c>
      <c r="B99" s="414">
        <v>19</v>
      </c>
      <c r="C99" s="414">
        <v>19</v>
      </c>
      <c r="D99" s="234" t="s">
        <v>112</v>
      </c>
      <c r="E99" s="238">
        <v>6822</v>
      </c>
      <c r="F99" s="238">
        <v>6837</v>
      </c>
      <c r="G99" s="35">
        <v>343</v>
      </c>
      <c r="H99" s="35">
        <v>348</v>
      </c>
      <c r="I99" s="35">
        <v>68</v>
      </c>
      <c r="J99" s="35">
        <v>48</v>
      </c>
      <c r="K99" s="35">
        <v>442</v>
      </c>
      <c r="L99" s="35">
        <v>434</v>
      </c>
      <c r="M99" s="35">
        <v>223</v>
      </c>
      <c r="N99" s="35">
        <v>213</v>
      </c>
      <c r="O99" s="35">
        <v>5746</v>
      </c>
      <c r="P99" s="35">
        <v>5794</v>
      </c>
      <c r="Q99" s="35">
        <v>4137</v>
      </c>
      <c r="R99" s="35">
        <v>4168</v>
      </c>
      <c r="T99" s="45">
        <v>2898332.85</v>
      </c>
      <c r="U99" s="45">
        <v>3055304.2800000003</v>
      </c>
      <c r="V99" s="45">
        <v>610340.80000000005</v>
      </c>
      <c r="W99" s="45">
        <v>448122.24</v>
      </c>
      <c r="X99" s="45">
        <v>3343681.3800000004</v>
      </c>
      <c r="Y99" s="45">
        <v>3472490.42</v>
      </c>
      <c r="Z99" s="45">
        <v>2886723.85</v>
      </c>
      <c r="AA99" s="45">
        <v>2887551.54</v>
      </c>
      <c r="AB99" s="45">
        <v>380040.44</v>
      </c>
      <c r="AC99" s="45">
        <v>398163.68</v>
      </c>
      <c r="AD99" s="45">
        <v>345356.76</v>
      </c>
      <c r="AE99" s="45">
        <v>361073.83999999997</v>
      </c>
      <c r="AF99" s="232">
        <v>10464476.08</v>
      </c>
      <c r="AG99" s="232">
        <v>10622706</v>
      </c>
      <c r="AH99" s="249">
        <f>AG99-AF99</f>
        <v>158229.91999999993</v>
      </c>
      <c r="AI99" s="249">
        <f>AH99/F99</f>
        <v>23.143179757203441</v>
      </c>
    </row>
    <row r="100" spans="1:35" ht="16.5">
      <c r="A100" s="33">
        <v>263</v>
      </c>
      <c r="B100" s="414">
        <v>11</v>
      </c>
      <c r="C100" s="414">
        <v>11</v>
      </c>
      <c r="D100" s="234" t="s">
        <v>113</v>
      </c>
      <c r="E100" s="238">
        <v>7475</v>
      </c>
      <c r="F100" s="238">
        <v>7354</v>
      </c>
      <c r="G100" s="35">
        <v>369</v>
      </c>
      <c r="H100" s="35">
        <v>344</v>
      </c>
      <c r="I100" s="35">
        <v>70</v>
      </c>
      <c r="J100" s="35">
        <v>69</v>
      </c>
      <c r="K100" s="35">
        <v>455</v>
      </c>
      <c r="L100" s="35">
        <v>451</v>
      </c>
      <c r="M100" s="35">
        <v>232</v>
      </c>
      <c r="N100" s="35">
        <v>248</v>
      </c>
      <c r="O100" s="35">
        <v>6349</v>
      </c>
      <c r="P100" s="35">
        <v>6242</v>
      </c>
      <c r="Q100" s="35">
        <v>3690</v>
      </c>
      <c r="R100" s="35">
        <v>3600</v>
      </c>
      <c r="T100" s="45">
        <v>3118031.5500000003</v>
      </c>
      <c r="U100" s="45">
        <v>3020185.8400000003</v>
      </c>
      <c r="V100" s="45">
        <v>628292</v>
      </c>
      <c r="W100" s="45">
        <v>644175.72</v>
      </c>
      <c r="X100" s="45">
        <v>3442024.95</v>
      </c>
      <c r="Y100" s="45">
        <v>3608509.63</v>
      </c>
      <c r="Z100" s="45">
        <v>3003228.4000000004</v>
      </c>
      <c r="AA100" s="45">
        <v>3362031.84</v>
      </c>
      <c r="AB100" s="45">
        <v>419922.86</v>
      </c>
      <c r="AC100" s="45">
        <v>428950.24</v>
      </c>
      <c r="AD100" s="45">
        <v>308041.2</v>
      </c>
      <c r="AE100" s="45">
        <v>311868</v>
      </c>
      <c r="AF100" s="232">
        <v>10919540.959999999</v>
      </c>
      <c r="AG100" s="232">
        <v>11375721.270000001</v>
      </c>
      <c r="AH100" s="249">
        <f>AG100-AF100</f>
        <v>456180.31000000238</v>
      </c>
      <c r="AI100" s="249">
        <f>AH100/F100</f>
        <v>62.031589611096329</v>
      </c>
    </row>
    <row r="101" spans="1:35" ht="16.5">
      <c r="A101" s="33">
        <v>265</v>
      </c>
      <c r="B101" s="414">
        <v>13</v>
      </c>
      <c r="C101" s="414">
        <v>13</v>
      </c>
      <c r="D101" s="234" t="s">
        <v>114</v>
      </c>
      <c r="E101" s="238">
        <v>1035</v>
      </c>
      <c r="F101" s="238">
        <v>1011</v>
      </c>
      <c r="G101" s="35">
        <v>53</v>
      </c>
      <c r="H101" s="35">
        <v>41</v>
      </c>
      <c r="I101" s="35">
        <v>8</v>
      </c>
      <c r="J101" s="35">
        <v>12</v>
      </c>
      <c r="K101" s="35">
        <v>53</v>
      </c>
      <c r="L101" s="35">
        <v>53</v>
      </c>
      <c r="M101" s="35">
        <v>30</v>
      </c>
      <c r="N101" s="35">
        <v>24</v>
      </c>
      <c r="O101" s="35">
        <v>891</v>
      </c>
      <c r="P101" s="35">
        <v>881</v>
      </c>
      <c r="Q101" s="35">
        <v>461</v>
      </c>
      <c r="R101" s="35">
        <v>454</v>
      </c>
      <c r="T101" s="45">
        <v>447847.35000000003</v>
      </c>
      <c r="U101" s="45">
        <v>359964.01</v>
      </c>
      <c r="V101" s="45">
        <v>71804.800000000003</v>
      </c>
      <c r="W101" s="45">
        <v>112030.56</v>
      </c>
      <c r="X101" s="45">
        <v>400939.17000000004</v>
      </c>
      <c r="Y101" s="45">
        <v>424059.89</v>
      </c>
      <c r="Z101" s="45">
        <v>388348.5</v>
      </c>
      <c r="AA101" s="45">
        <v>325357.92</v>
      </c>
      <c r="AB101" s="45">
        <v>58930.74</v>
      </c>
      <c r="AC101" s="45">
        <v>60542.32</v>
      </c>
      <c r="AD101" s="45">
        <v>38484.28</v>
      </c>
      <c r="AE101" s="45">
        <v>39330.019999999997</v>
      </c>
      <c r="AF101" s="232">
        <v>1406354.84</v>
      </c>
      <c r="AG101" s="232">
        <v>1321284.72</v>
      </c>
      <c r="AH101" s="249">
        <f>AG101-AF101</f>
        <v>-85070.120000000112</v>
      </c>
      <c r="AI101" s="249">
        <f>AH101/F101</f>
        <v>-84.144530168150453</v>
      </c>
    </row>
    <row r="102" spans="1:35" ht="16.5">
      <c r="A102" s="33">
        <v>271</v>
      </c>
      <c r="B102" s="414">
        <v>4</v>
      </c>
      <c r="C102" s="414">
        <v>4</v>
      </c>
      <c r="D102" s="234" t="s">
        <v>115</v>
      </c>
      <c r="E102" s="238">
        <v>6766</v>
      </c>
      <c r="F102" s="238">
        <v>6668</v>
      </c>
      <c r="G102" s="35">
        <v>262</v>
      </c>
      <c r="H102" s="35">
        <v>246</v>
      </c>
      <c r="I102" s="35">
        <v>66</v>
      </c>
      <c r="J102" s="35">
        <v>52</v>
      </c>
      <c r="K102" s="35">
        <v>354</v>
      </c>
      <c r="L102" s="35">
        <v>355</v>
      </c>
      <c r="M102" s="35">
        <v>212</v>
      </c>
      <c r="N102" s="35">
        <v>195</v>
      </c>
      <c r="O102" s="35">
        <v>5872</v>
      </c>
      <c r="P102" s="35">
        <v>5820</v>
      </c>
      <c r="Q102" s="35">
        <v>3496</v>
      </c>
      <c r="R102" s="35">
        <v>3449</v>
      </c>
      <c r="T102" s="45">
        <v>2213886.9000000004</v>
      </c>
      <c r="U102" s="45">
        <v>2159784.06</v>
      </c>
      <c r="V102" s="45">
        <v>592389.6</v>
      </c>
      <c r="W102" s="45">
        <v>485465.75999999995</v>
      </c>
      <c r="X102" s="45">
        <v>2677971.06</v>
      </c>
      <c r="Y102" s="45">
        <v>2840401.15</v>
      </c>
      <c r="Z102" s="45">
        <v>2744329.4000000004</v>
      </c>
      <c r="AA102" s="45">
        <v>2643533.1</v>
      </c>
      <c r="AB102" s="45">
        <v>388374.08</v>
      </c>
      <c r="AC102" s="45">
        <v>399950.39999999997</v>
      </c>
      <c r="AD102" s="45">
        <v>291846.08</v>
      </c>
      <c r="AE102" s="45">
        <v>298786.87</v>
      </c>
      <c r="AF102" s="232">
        <v>8908797.120000001</v>
      </c>
      <c r="AG102" s="232">
        <v>8827921.3399999999</v>
      </c>
      <c r="AH102" s="249">
        <f>AG102-AF102</f>
        <v>-80875.780000001192</v>
      </c>
      <c r="AI102" s="249">
        <f>AH102/F102</f>
        <v>-12.128941211757827</v>
      </c>
    </row>
    <row r="103" spans="1:35" ht="16.5">
      <c r="A103" s="33">
        <v>272</v>
      </c>
      <c r="B103" s="414">
        <v>16</v>
      </c>
      <c r="C103" s="414">
        <v>16</v>
      </c>
      <c r="D103" s="234" t="s">
        <v>116</v>
      </c>
      <c r="E103" s="238">
        <v>48295</v>
      </c>
      <c r="F103" s="238">
        <v>48367</v>
      </c>
      <c r="G103" s="35">
        <v>2985</v>
      </c>
      <c r="H103" s="35">
        <v>2912</v>
      </c>
      <c r="I103" s="35">
        <v>560</v>
      </c>
      <c r="J103" s="35">
        <v>536</v>
      </c>
      <c r="K103" s="35">
        <v>3829</v>
      </c>
      <c r="L103" s="35">
        <v>3737</v>
      </c>
      <c r="M103" s="35">
        <v>1924</v>
      </c>
      <c r="N103" s="35">
        <v>1991</v>
      </c>
      <c r="O103" s="35">
        <v>38997</v>
      </c>
      <c r="P103" s="35">
        <v>39191</v>
      </c>
      <c r="Q103" s="35">
        <v>26560</v>
      </c>
      <c r="R103" s="35">
        <v>26626</v>
      </c>
      <c r="T103" s="45">
        <v>25223100.750000004</v>
      </c>
      <c r="U103" s="45">
        <v>25566224.32</v>
      </c>
      <c r="V103" s="45">
        <v>5026336</v>
      </c>
      <c r="W103" s="45">
        <v>5004031.68</v>
      </c>
      <c r="X103" s="45">
        <v>28965963.810000002</v>
      </c>
      <c r="Y103" s="45">
        <v>29900222.809999999</v>
      </c>
      <c r="Z103" s="45">
        <v>24906083.800000001</v>
      </c>
      <c r="AA103" s="45">
        <v>26991150.780000001</v>
      </c>
      <c r="AB103" s="45">
        <v>2579261.58</v>
      </c>
      <c r="AC103" s="45">
        <v>2693205.52</v>
      </c>
      <c r="AD103" s="45">
        <v>2217228.8000000003</v>
      </c>
      <c r="AE103" s="45">
        <v>2306610.38</v>
      </c>
      <c r="AF103" s="232">
        <v>88917974.739999995</v>
      </c>
      <c r="AG103" s="232">
        <v>92461445.489999995</v>
      </c>
      <c r="AH103" s="249">
        <f>AG103-AF103</f>
        <v>3543470.75</v>
      </c>
      <c r="AI103" s="249">
        <f>AH103/F103</f>
        <v>73.262157049227781</v>
      </c>
    </row>
    <row r="104" spans="1:35" ht="16.5">
      <c r="A104" s="33">
        <v>273</v>
      </c>
      <c r="B104" s="414">
        <v>19</v>
      </c>
      <c r="C104" s="414">
        <v>19</v>
      </c>
      <c r="D104" s="234" t="s">
        <v>117</v>
      </c>
      <c r="E104" s="238">
        <v>4011</v>
      </c>
      <c r="F104" s="238">
        <v>3987</v>
      </c>
      <c r="G104" s="35">
        <v>186</v>
      </c>
      <c r="H104" s="35">
        <v>189</v>
      </c>
      <c r="I104" s="35">
        <v>44</v>
      </c>
      <c r="J104" s="35">
        <v>33</v>
      </c>
      <c r="K104" s="35">
        <v>287</v>
      </c>
      <c r="L104" s="35">
        <v>279</v>
      </c>
      <c r="M104" s="35">
        <v>135</v>
      </c>
      <c r="N104" s="35">
        <v>151</v>
      </c>
      <c r="O104" s="35">
        <v>3359</v>
      </c>
      <c r="P104" s="35">
        <v>3335</v>
      </c>
      <c r="Q104" s="35">
        <v>2167</v>
      </c>
      <c r="R104" s="35">
        <v>2133</v>
      </c>
      <c r="T104" s="45">
        <v>1571690.7000000002</v>
      </c>
      <c r="U104" s="45">
        <v>1659346.29</v>
      </c>
      <c r="V104" s="45">
        <v>394926.4</v>
      </c>
      <c r="W104" s="45">
        <v>308084.03999999998</v>
      </c>
      <c r="X104" s="45">
        <v>2171123.4300000002</v>
      </c>
      <c r="Y104" s="45">
        <v>2232315.27</v>
      </c>
      <c r="Z104" s="45">
        <v>1747568.25</v>
      </c>
      <c r="AA104" s="45">
        <v>2047043.58</v>
      </c>
      <c r="AB104" s="45">
        <v>222164.26</v>
      </c>
      <c r="AC104" s="45">
        <v>229181.19999999998</v>
      </c>
      <c r="AD104" s="45">
        <v>180901.16</v>
      </c>
      <c r="AE104" s="45">
        <v>184781.78999999998</v>
      </c>
      <c r="AF104" s="232">
        <v>6288374.2000000002</v>
      </c>
      <c r="AG104" s="232">
        <v>6660752.1699999999</v>
      </c>
      <c r="AH104" s="249">
        <f>AG104-AF104</f>
        <v>372377.96999999974</v>
      </c>
      <c r="AI104" s="249">
        <f>AH104/F104</f>
        <v>93.398036117381423</v>
      </c>
    </row>
    <row r="105" spans="1:35" ht="16.5">
      <c r="A105" s="33">
        <v>275</v>
      </c>
      <c r="B105" s="414">
        <v>13</v>
      </c>
      <c r="C105" s="414">
        <v>13</v>
      </c>
      <c r="D105" s="234" t="s">
        <v>118</v>
      </c>
      <c r="E105" s="238">
        <v>2499</v>
      </c>
      <c r="F105" s="238">
        <v>2441</v>
      </c>
      <c r="G105" s="35">
        <v>93</v>
      </c>
      <c r="H105" s="35">
        <v>89</v>
      </c>
      <c r="I105" s="35">
        <v>23</v>
      </c>
      <c r="J105" s="35">
        <v>20</v>
      </c>
      <c r="K105" s="35">
        <v>133</v>
      </c>
      <c r="L105" s="35">
        <v>132</v>
      </c>
      <c r="M105" s="35">
        <v>92</v>
      </c>
      <c r="N105" s="35">
        <v>88</v>
      </c>
      <c r="O105" s="35">
        <v>2158</v>
      </c>
      <c r="P105" s="35">
        <v>2112</v>
      </c>
      <c r="Q105" s="35">
        <v>1195</v>
      </c>
      <c r="R105" s="35">
        <v>1154</v>
      </c>
      <c r="T105" s="45">
        <v>785845.35000000009</v>
      </c>
      <c r="U105" s="45">
        <v>781385.29</v>
      </c>
      <c r="V105" s="45">
        <v>206438.80000000002</v>
      </c>
      <c r="W105" s="45">
        <v>186717.59999999998</v>
      </c>
      <c r="X105" s="45">
        <v>1006130.37</v>
      </c>
      <c r="Y105" s="45">
        <v>1056149.1599999999</v>
      </c>
      <c r="Z105" s="45">
        <v>1190935.4000000001</v>
      </c>
      <c r="AA105" s="45">
        <v>1192979.04</v>
      </c>
      <c r="AB105" s="45">
        <v>142730.12</v>
      </c>
      <c r="AC105" s="45">
        <v>145136.63999999998</v>
      </c>
      <c r="AD105" s="45">
        <v>99758.6</v>
      </c>
      <c r="AE105" s="45">
        <v>99971.01999999999</v>
      </c>
      <c r="AF105" s="232">
        <v>3431838.64</v>
      </c>
      <c r="AG105" s="232">
        <v>3462338.75</v>
      </c>
      <c r="AH105" s="249">
        <f>AG105-AF105</f>
        <v>30500.10999999987</v>
      </c>
      <c r="AI105" s="249">
        <f>AH105/F105</f>
        <v>12.494924211388721</v>
      </c>
    </row>
    <row r="106" spans="1:35" ht="16.5">
      <c r="A106" s="33">
        <v>276</v>
      </c>
      <c r="B106" s="414">
        <v>12</v>
      </c>
      <c r="C106" s="414">
        <v>12</v>
      </c>
      <c r="D106" s="234" t="s">
        <v>119</v>
      </c>
      <c r="E106" s="238">
        <v>15136</v>
      </c>
      <c r="F106" s="238">
        <v>15071</v>
      </c>
      <c r="G106" s="35">
        <v>1022</v>
      </c>
      <c r="H106" s="35">
        <v>1009</v>
      </c>
      <c r="I106" s="35">
        <v>183</v>
      </c>
      <c r="J106" s="35">
        <v>182</v>
      </c>
      <c r="K106" s="35">
        <v>1380</v>
      </c>
      <c r="L106" s="35">
        <v>1309</v>
      </c>
      <c r="M106" s="35">
        <v>703</v>
      </c>
      <c r="N106" s="35">
        <v>696</v>
      </c>
      <c r="O106" s="35">
        <v>11848</v>
      </c>
      <c r="P106" s="35">
        <v>11875</v>
      </c>
      <c r="Q106" s="35">
        <v>8538</v>
      </c>
      <c r="R106" s="35">
        <v>8484</v>
      </c>
      <c r="T106" s="45">
        <v>8635848.9000000004</v>
      </c>
      <c r="U106" s="45">
        <v>8858626.4900000002</v>
      </c>
      <c r="V106" s="45">
        <v>1642534.8</v>
      </c>
      <c r="W106" s="45">
        <v>1699130.16</v>
      </c>
      <c r="X106" s="45">
        <v>10439548.200000001</v>
      </c>
      <c r="Y106" s="45">
        <v>10473479.17</v>
      </c>
      <c r="Z106" s="45">
        <v>9100299.8499999996</v>
      </c>
      <c r="AA106" s="45">
        <v>9435379.6799999997</v>
      </c>
      <c r="AB106" s="45">
        <v>783626.72</v>
      </c>
      <c r="AC106" s="45">
        <v>816050</v>
      </c>
      <c r="AD106" s="45">
        <v>712752.24</v>
      </c>
      <c r="AE106" s="45">
        <v>734968.91999999993</v>
      </c>
      <c r="AF106" s="232">
        <v>31314610.709999997</v>
      </c>
      <c r="AG106" s="232">
        <v>32017634.420000002</v>
      </c>
      <c r="AH106" s="249">
        <f>AG106-AF106</f>
        <v>703023.71000000462</v>
      </c>
      <c r="AI106" s="249">
        <f>AH106/F106</f>
        <v>46.64744940614456</v>
      </c>
    </row>
    <row r="107" spans="1:35" ht="16.5">
      <c r="A107" s="33">
        <v>280</v>
      </c>
      <c r="B107" s="414">
        <v>15</v>
      </c>
      <c r="C107" s="414">
        <v>15</v>
      </c>
      <c r="D107" s="234" t="s">
        <v>120</v>
      </c>
      <c r="E107" s="238">
        <v>2015</v>
      </c>
      <c r="F107" s="238">
        <v>1986</v>
      </c>
      <c r="G107" s="35">
        <v>80</v>
      </c>
      <c r="H107" s="35">
        <v>73</v>
      </c>
      <c r="I107" s="35">
        <v>23</v>
      </c>
      <c r="J107" s="35">
        <v>16</v>
      </c>
      <c r="K107" s="35">
        <v>130</v>
      </c>
      <c r="L107" s="35">
        <v>130</v>
      </c>
      <c r="M107" s="35">
        <v>75</v>
      </c>
      <c r="N107" s="35">
        <v>75</v>
      </c>
      <c r="O107" s="35">
        <v>1707</v>
      </c>
      <c r="P107" s="35">
        <v>1692</v>
      </c>
      <c r="Q107" s="35">
        <v>1051</v>
      </c>
      <c r="R107" s="35">
        <v>1034</v>
      </c>
      <c r="T107" s="45">
        <v>675996</v>
      </c>
      <c r="U107" s="45">
        <v>640911.53</v>
      </c>
      <c r="V107" s="45">
        <v>206438.80000000002</v>
      </c>
      <c r="W107" s="45">
        <v>149374.07999999999</v>
      </c>
      <c r="X107" s="45">
        <v>983435.70000000007</v>
      </c>
      <c r="Y107" s="45">
        <v>1040146.9</v>
      </c>
      <c r="Z107" s="45">
        <v>970871.25</v>
      </c>
      <c r="AA107" s="45">
        <v>1016743.5</v>
      </c>
      <c r="AB107" s="45">
        <v>112900.98</v>
      </c>
      <c r="AC107" s="45">
        <v>116274.24000000001</v>
      </c>
      <c r="AD107" s="45">
        <v>87737.48000000001</v>
      </c>
      <c r="AE107" s="45">
        <v>89575.42</v>
      </c>
      <c r="AF107" s="232">
        <v>3037380.21</v>
      </c>
      <c r="AG107" s="232">
        <v>3053025.67</v>
      </c>
      <c r="AH107" s="249">
        <f>AG107-AF107</f>
        <v>15645.459999999963</v>
      </c>
      <c r="AI107" s="249">
        <f>AH107/F107</f>
        <v>7.8778751258811495</v>
      </c>
    </row>
    <row r="108" spans="1:35" ht="16.5">
      <c r="A108" s="33">
        <v>284</v>
      </c>
      <c r="B108" s="414">
        <v>2</v>
      </c>
      <c r="C108" s="414">
        <v>2</v>
      </c>
      <c r="D108" s="234" t="s">
        <v>121</v>
      </c>
      <c r="E108" s="238">
        <v>2207</v>
      </c>
      <c r="F108" s="238">
        <v>2186</v>
      </c>
      <c r="G108" s="35">
        <v>91</v>
      </c>
      <c r="H108" s="35">
        <v>90</v>
      </c>
      <c r="I108" s="35">
        <v>14</v>
      </c>
      <c r="J108" s="35">
        <v>21</v>
      </c>
      <c r="K108" s="35">
        <v>126</v>
      </c>
      <c r="L108" s="35">
        <v>117</v>
      </c>
      <c r="M108" s="35">
        <v>71</v>
      </c>
      <c r="N108" s="35">
        <v>70</v>
      </c>
      <c r="O108" s="35">
        <v>1905</v>
      </c>
      <c r="P108" s="35">
        <v>1888</v>
      </c>
      <c r="Q108" s="35">
        <v>1113</v>
      </c>
      <c r="R108" s="35">
        <v>1094</v>
      </c>
      <c r="T108" s="45">
        <v>768945.45000000007</v>
      </c>
      <c r="U108" s="45">
        <v>790164.9</v>
      </c>
      <c r="V108" s="45">
        <v>125658.40000000001</v>
      </c>
      <c r="W108" s="45">
        <v>196053.47999999998</v>
      </c>
      <c r="X108" s="45">
        <v>953176.14</v>
      </c>
      <c r="Y108" s="45">
        <v>936132.21</v>
      </c>
      <c r="Z108" s="45">
        <v>919091.45000000007</v>
      </c>
      <c r="AA108" s="45">
        <v>948960.6</v>
      </c>
      <c r="AB108" s="45">
        <v>125996.7</v>
      </c>
      <c r="AC108" s="45">
        <v>129743.36</v>
      </c>
      <c r="AD108" s="45">
        <v>92913.24</v>
      </c>
      <c r="AE108" s="45">
        <v>94773.22</v>
      </c>
      <c r="AF108" s="232">
        <v>2985781.3800000008</v>
      </c>
      <c r="AG108" s="232">
        <v>3095827.77</v>
      </c>
      <c r="AH108" s="249">
        <f>AG108-AF108</f>
        <v>110046.3899999992</v>
      </c>
      <c r="AI108" s="249">
        <f>AH108/F108</f>
        <v>50.341440988105767</v>
      </c>
    </row>
    <row r="109" spans="1:35" ht="16.5">
      <c r="A109" s="33">
        <v>285</v>
      </c>
      <c r="B109" s="414">
        <v>8</v>
      </c>
      <c r="C109" s="414">
        <v>8</v>
      </c>
      <c r="D109" s="234" t="s">
        <v>122</v>
      </c>
      <c r="E109" s="238">
        <v>50500</v>
      </c>
      <c r="F109" s="238">
        <v>50210</v>
      </c>
      <c r="G109" s="35">
        <v>1911</v>
      </c>
      <c r="H109" s="35">
        <v>1826</v>
      </c>
      <c r="I109" s="35">
        <v>374</v>
      </c>
      <c r="J109" s="35">
        <v>372</v>
      </c>
      <c r="K109" s="35">
        <v>2787</v>
      </c>
      <c r="L109" s="35">
        <v>2695</v>
      </c>
      <c r="M109" s="35">
        <v>1608</v>
      </c>
      <c r="N109" s="35">
        <v>1583</v>
      </c>
      <c r="O109" s="35">
        <v>43820</v>
      </c>
      <c r="P109" s="35">
        <v>43734</v>
      </c>
      <c r="Q109" s="35">
        <v>28188</v>
      </c>
      <c r="R109" s="35">
        <v>27902</v>
      </c>
      <c r="T109" s="45">
        <v>16147854.450000001</v>
      </c>
      <c r="U109" s="45">
        <v>16031567.860000001</v>
      </c>
      <c r="V109" s="45">
        <v>3356874.4</v>
      </c>
      <c r="W109" s="45">
        <v>3472947.36</v>
      </c>
      <c r="X109" s="45">
        <v>21083348.43</v>
      </c>
      <c r="Y109" s="45">
        <v>21563045.350000001</v>
      </c>
      <c r="Z109" s="45">
        <v>20815479.600000001</v>
      </c>
      <c r="AA109" s="45">
        <v>21460066.140000001</v>
      </c>
      <c r="AB109" s="45">
        <v>2898254.8</v>
      </c>
      <c r="AC109" s="45">
        <v>3005400.48</v>
      </c>
      <c r="AD109" s="45">
        <v>2353134.2400000002</v>
      </c>
      <c r="AE109" s="45">
        <v>2417150.2599999998</v>
      </c>
      <c r="AF109" s="232">
        <v>66654945.920000002</v>
      </c>
      <c r="AG109" s="232">
        <v>67950177.450000003</v>
      </c>
      <c r="AH109" s="249">
        <f>AG109-AF109</f>
        <v>1295231.5300000012</v>
      </c>
      <c r="AI109" s="249">
        <f>AH109/F109</f>
        <v>25.796286197968556</v>
      </c>
    </row>
    <row r="110" spans="1:35" ht="16.5">
      <c r="A110" s="33">
        <v>286</v>
      </c>
      <c r="B110" s="414">
        <v>8</v>
      </c>
      <c r="C110" s="414">
        <v>8</v>
      </c>
      <c r="D110" s="234" t="s">
        <v>123</v>
      </c>
      <c r="E110" s="238">
        <v>78880</v>
      </c>
      <c r="F110" s="238">
        <v>78386</v>
      </c>
      <c r="G110" s="35">
        <v>3063</v>
      </c>
      <c r="H110" s="35">
        <v>2939</v>
      </c>
      <c r="I110" s="35">
        <v>628</v>
      </c>
      <c r="J110" s="35">
        <v>557</v>
      </c>
      <c r="K110" s="35">
        <v>4423</v>
      </c>
      <c r="L110" s="35">
        <v>4355</v>
      </c>
      <c r="M110" s="35">
        <v>2413</v>
      </c>
      <c r="N110" s="35">
        <v>2379</v>
      </c>
      <c r="O110" s="35">
        <v>68353</v>
      </c>
      <c r="P110" s="35">
        <v>68156</v>
      </c>
      <c r="Q110" s="35">
        <v>42941</v>
      </c>
      <c r="R110" s="35">
        <v>42524</v>
      </c>
      <c r="T110" s="45">
        <v>25882196.850000001</v>
      </c>
      <c r="U110" s="45">
        <v>25803273.790000003</v>
      </c>
      <c r="V110" s="45">
        <v>5636676.7999999998</v>
      </c>
      <c r="W110" s="45">
        <v>5200085.1599999992</v>
      </c>
      <c r="X110" s="45">
        <v>33459508.470000003</v>
      </c>
      <c r="Y110" s="45">
        <v>34844921.149999999</v>
      </c>
      <c r="Z110" s="45">
        <v>31236164.350000001</v>
      </c>
      <c r="AA110" s="45">
        <v>32251103.82</v>
      </c>
      <c r="AB110" s="45">
        <v>4520867.42</v>
      </c>
      <c r="AC110" s="45">
        <v>4683680.32</v>
      </c>
      <c r="AD110" s="45">
        <v>3584714.68</v>
      </c>
      <c r="AE110" s="45">
        <v>3683854.1199999996</v>
      </c>
      <c r="AF110" s="232">
        <v>104320128.57000001</v>
      </c>
      <c r="AG110" s="232">
        <v>106466918.36000001</v>
      </c>
      <c r="AH110" s="249">
        <f>AG110-AF110</f>
        <v>2146789.7900000066</v>
      </c>
      <c r="AI110" s="249">
        <f>AH110/F110</f>
        <v>27.387413441175802</v>
      </c>
    </row>
    <row r="111" spans="1:35" ht="16.5">
      <c r="A111" s="33">
        <v>287</v>
      </c>
      <c r="B111" s="414">
        <v>15</v>
      </c>
      <c r="C111" s="414">
        <v>15</v>
      </c>
      <c r="D111" s="234" t="s">
        <v>124</v>
      </c>
      <c r="E111" s="238">
        <v>6199</v>
      </c>
      <c r="F111" s="238">
        <v>6121</v>
      </c>
      <c r="G111" s="35">
        <v>249</v>
      </c>
      <c r="H111" s="35">
        <v>250</v>
      </c>
      <c r="I111" s="35">
        <v>48</v>
      </c>
      <c r="J111" s="35">
        <v>42</v>
      </c>
      <c r="K111" s="35">
        <v>325</v>
      </c>
      <c r="L111" s="35">
        <v>332</v>
      </c>
      <c r="M111" s="35">
        <v>193</v>
      </c>
      <c r="N111" s="35">
        <v>193</v>
      </c>
      <c r="O111" s="35">
        <v>5384</v>
      </c>
      <c r="P111" s="35">
        <v>5304</v>
      </c>
      <c r="Q111" s="35">
        <v>2949</v>
      </c>
      <c r="R111" s="35">
        <v>2839</v>
      </c>
      <c r="T111" s="45">
        <v>2104037.5500000003</v>
      </c>
      <c r="U111" s="45">
        <v>2194902.5</v>
      </c>
      <c r="V111" s="45">
        <v>430828.80000000005</v>
      </c>
      <c r="W111" s="45">
        <v>392106.95999999996</v>
      </c>
      <c r="X111" s="45">
        <v>2458589.25</v>
      </c>
      <c r="Y111" s="45">
        <v>2656375.16</v>
      </c>
      <c r="Z111" s="45">
        <v>2498375.35</v>
      </c>
      <c r="AA111" s="45">
        <v>2616419.94</v>
      </c>
      <c r="AB111" s="45">
        <v>356097.76</v>
      </c>
      <c r="AC111" s="45">
        <v>364490.88</v>
      </c>
      <c r="AD111" s="45">
        <v>246182.52000000002</v>
      </c>
      <c r="AE111" s="45">
        <v>245942.56999999998</v>
      </c>
      <c r="AF111" s="232">
        <v>8094111.2300000004</v>
      </c>
      <c r="AG111" s="232">
        <v>8470238.0099999998</v>
      </c>
      <c r="AH111" s="249">
        <f>AG111-AF111</f>
        <v>376126.77999999933</v>
      </c>
      <c r="AI111" s="249">
        <f>AH111/F111</f>
        <v>61.448583564776889</v>
      </c>
    </row>
    <row r="112" spans="1:35" ht="16.5">
      <c r="A112" s="33">
        <v>288</v>
      </c>
      <c r="B112" s="414">
        <v>15</v>
      </c>
      <c r="C112" s="414">
        <v>15</v>
      </c>
      <c r="D112" s="234" t="s">
        <v>125</v>
      </c>
      <c r="E112" s="238">
        <v>6368</v>
      </c>
      <c r="F112" s="238">
        <v>6342</v>
      </c>
      <c r="G112" s="35">
        <v>354</v>
      </c>
      <c r="H112" s="35">
        <v>356</v>
      </c>
      <c r="I112" s="35">
        <v>75</v>
      </c>
      <c r="J112" s="35">
        <v>60</v>
      </c>
      <c r="K112" s="35">
        <v>441</v>
      </c>
      <c r="L112" s="35">
        <v>433</v>
      </c>
      <c r="M112" s="35">
        <v>276</v>
      </c>
      <c r="N112" s="35">
        <v>261</v>
      </c>
      <c r="O112" s="35">
        <v>5222</v>
      </c>
      <c r="P112" s="35">
        <v>5232</v>
      </c>
      <c r="Q112" s="35">
        <v>3371</v>
      </c>
      <c r="R112" s="35">
        <v>3334</v>
      </c>
      <c r="T112" s="45">
        <v>2991282.3000000003</v>
      </c>
      <c r="U112" s="45">
        <v>3125541.16</v>
      </c>
      <c r="V112" s="45">
        <v>673170</v>
      </c>
      <c r="W112" s="45">
        <v>560152.79999999993</v>
      </c>
      <c r="X112" s="45">
        <v>3336116.49</v>
      </c>
      <c r="Y112" s="45">
        <v>3464489.29</v>
      </c>
      <c r="Z112" s="45">
        <v>3572806.2</v>
      </c>
      <c r="AA112" s="45">
        <v>3538267.38</v>
      </c>
      <c r="AB112" s="45">
        <v>345383.08</v>
      </c>
      <c r="AC112" s="45">
        <v>359543.03999999998</v>
      </c>
      <c r="AD112" s="45">
        <v>281411.08</v>
      </c>
      <c r="AE112" s="45">
        <v>288824.42</v>
      </c>
      <c r="AF112" s="232">
        <v>11200169.150000002</v>
      </c>
      <c r="AG112" s="232">
        <v>11336818.089999998</v>
      </c>
      <c r="AH112" s="249">
        <f>AG112-AF112</f>
        <v>136648.93999999575</v>
      </c>
      <c r="AI112" s="249">
        <f>AH112/F112</f>
        <v>21.546663513086685</v>
      </c>
    </row>
    <row r="113" spans="1:35" ht="16.5">
      <c r="A113" s="33">
        <v>290</v>
      </c>
      <c r="B113" s="414">
        <v>18</v>
      </c>
      <c r="C113" s="414">
        <v>18</v>
      </c>
      <c r="D113" s="234" t="s">
        <v>126</v>
      </c>
      <c r="E113" s="238">
        <v>7582</v>
      </c>
      <c r="F113" s="238">
        <v>7483</v>
      </c>
      <c r="G113" s="35">
        <v>211</v>
      </c>
      <c r="H113" s="35">
        <v>221</v>
      </c>
      <c r="I113" s="35">
        <v>50</v>
      </c>
      <c r="J113" s="35">
        <v>36</v>
      </c>
      <c r="K113" s="35">
        <v>337</v>
      </c>
      <c r="L113" s="35">
        <v>325</v>
      </c>
      <c r="M113" s="35">
        <v>222</v>
      </c>
      <c r="N113" s="35">
        <v>226</v>
      </c>
      <c r="O113" s="35">
        <v>6762</v>
      </c>
      <c r="P113" s="35">
        <v>6675</v>
      </c>
      <c r="Q113" s="35">
        <v>3592</v>
      </c>
      <c r="R113" s="35">
        <v>3474</v>
      </c>
      <c r="T113" s="45">
        <v>1782939.4500000002</v>
      </c>
      <c r="U113" s="45">
        <v>1940293.81</v>
      </c>
      <c r="V113" s="45">
        <v>448780</v>
      </c>
      <c r="W113" s="45">
        <v>336091.68</v>
      </c>
      <c r="X113" s="45">
        <v>2549367.9300000002</v>
      </c>
      <c r="Y113" s="45">
        <v>2600367.25</v>
      </c>
      <c r="Z113" s="45">
        <v>2873778.9000000004</v>
      </c>
      <c r="AA113" s="45">
        <v>3063787.08</v>
      </c>
      <c r="AB113" s="45">
        <v>447238.68</v>
      </c>
      <c r="AC113" s="45">
        <v>458706</v>
      </c>
      <c r="AD113" s="45">
        <v>299860.16000000003</v>
      </c>
      <c r="AE113" s="45">
        <v>300952.62</v>
      </c>
      <c r="AF113" s="232">
        <v>8401965.120000001</v>
      </c>
      <c r="AG113" s="232">
        <v>8700198.4399999995</v>
      </c>
      <c r="AH113" s="249">
        <f>AG113-AF113</f>
        <v>298233.31999999844</v>
      </c>
      <c r="AI113" s="249">
        <f>AH113/F113</f>
        <v>39.854780168381453</v>
      </c>
    </row>
    <row r="114" spans="1:35" ht="16.5">
      <c r="A114" s="33">
        <v>291</v>
      </c>
      <c r="B114" s="414">
        <v>6</v>
      </c>
      <c r="C114" s="414">
        <v>6</v>
      </c>
      <c r="D114" s="234" t="s">
        <v>127</v>
      </c>
      <c r="E114" s="238">
        <v>2092</v>
      </c>
      <c r="F114" s="238">
        <v>2038</v>
      </c>
      <c r="G114" s="35">
        <v>56</v>
      </c>
      <c r="H114" s="35">
        <v>47</v>
      </c>
      <c r="I114" s="35">
        <v>7</v>
      </c>
      <c r="J114" s="35">
        <v>15</v>
      </c>
      <c r="K114" s="35">
        <v>78</v>
      </c>
      <c r="L114" s="35">
        <v>71</v>
      </c>
      <c r="M114" s="35">
        <v>47</v>
      </c>
      <c r="N114" s="35">
        <v>48</v>
      </c>
      <c r="O114" s="35">
        <v>1904</v>
      </c>
      <c r="P114" s="35">
        <v>1857</v>
      </c>
      <c r="Q114" s="35">
        <v>909</v>
      </c>
      <c r="R114" s="35">
        <v>861</v>
      </c>
      <c r="T114" s="45">
        <v>473197.20000000007</v>
      </c>
      <c r="U114" s="45">
        <v>412641.67000000004</v>
      </c>
      <c r="V114" s="45">
        <v>62829.200000000004</v>
      </c>
      <c r="W114" s="45">
        <v>140038.19999999998</v>
      </c>
      <c r="X114" s="45">
        <v>590061.42000000004</v>
      </c>
      <c r="Y114" s="45">
        <v>568080.23</v>
      </c>
      <c r="Z114" s="45">
        <v>608412.65</v>
      </c>
      <c r="AA114" s="45">
        <v>650715.84</v>
      </c>
      <c r="AB114" s="45">
        <v>125930.56</v>
      </c>
      <c r="AC114" s="45">
        <v>127613.04</v>
      </c>
      <c r="AD114" s="45">
        <v>75883.320000000007</v>
      </c>
      <c r="AE114" s="45">
        <v>74588.429999999993</v>
      </c>
      <c r="AF114" s="232">
        <v>1936314.3500000003</v>
      </c>
      <c r="AG114" s="232">
        <v>1973677.41</v>
      </c>
      <c r="AH114" s="249">
        <f>AG114-AF114</f>
        <v>37363.05999999959</v>
      </c>
      <c r="AI114" s="249">
        <f>AH114/F114</f>
        <v>18.333199214916384</v>
      </c>
    </row>
    <row r="115" spans="1:35" ht="16.5">
      <c r="A115" s="33">
        <v>297</v>
      </c>
      <c r="B115" s="414">
        <v>11</v>
      </c>
      <c r="C115" s="414">
        <v>11</v>
      </c>
      <c r="D115" s="234" t="s">
        <v>128</v>
      </c>
      <c r="E115" s="238">
        <v>124021</v>
      </c>
      <c r="F115" s="238">
        <v>125666</v>
      </c>
      <c r="G115" s="35">
        <v>6217</v>
      </c>
      <c r="H115" s="35">
        <v>6301</v>
      </c>
      <c r="I115" s="35">
        <v>1081</v>
      </c>
      <c r="J115" s="35">
        <v>1084</v>
      </c>
      <c r="K115" s="35">
        <v>7556</v>
      </c>
      <c r="L115" s="35">
        <v>7479</v>
      </c>
      <c r="M115" s="35">
        <v>3690</v>
      </c>
      <c r="N115" s="35">
        <v>3863</v>
      </c>
      <c r="O115" s="35">
        <v>105477</v>
      </c>
      <c r="P115" s="35">
        <v>106939</v>
      </c>
      <c r="Q115" s="35">
        <v>75100</v>
      </c>
      <c r="R115" s="35">
        <v>75954</v>
      </c>
      <c r="T115" s="45">
        <v>52533339.150000006</v>
      </c>
      <c r="U115" s="45">
        <v>55320322.610000007</v>
      </c>
      <c r="V115" s="45">
        <v>9702623.5999999996</v>
      </c>
      <c r="W115" s="45">
        <v>10120093.92</v>
      </c>
      <c r="X115" s="45">
        <v>57160308.840000004</v>
      </c>
      <c r="Y115" s="45">
        <v>59840451.270000003</v>
      </c>
      <c r="Z115" s="45">
        <v>47766865.5</v>
      </c>
      <c r="AA115" s="45">
        <v>52369068.539999999</v>
      </c>
      <c r="AB115" s="45">
        <v>6976248.7800000003</v>
      </c>
      <c r="AC115" s="45">
        <v>7348848.0800000001</v>
      </c>
      <c r="AD115" s="45">
        <v>6269348</v>
      </c>
      <c r="AE115" s="45">
        <v>6579895.0199999996</v>
      </c>
      <c r="AF115" s="232">
        <v>180408733.87</v>
      </c>
      <c r="AG115" s="232">
        <v>191578679.44000003</v>
      </c>
      <c r="AH115" s="249">
        <f>AG115-AF115</f>
        <v>11169945.570000023</v>
      </c>
      <c r="AI115" s="249">
        <f>AH115/F115</f>
        <v>88.885980058249828</v>
      </c>
    </row>
    <row r="116" spans="1:35" ht="16.5">
      <c r="A116" s="234">
        <v>300</v>
      </c>
      <c r="B116" s="414">
        <v>14</v>
      </c>
      <c r="C116" s="414">
        <v>14</v>
      </c>
      <c r="D116" s="234" t="s">
        <v>129</v>
      </c>
      <c r="E116" s="238">
        <v>3381</v>
      </c>
      <c r="F116" s="238">
        <v>3335</v>
      </c>
      <c r="G116" s="35">
        <v>123</v>
      </c>
      <c r="H116" s="35">
        <v>124</v>
      </c>
      <c r="I116" s="35">
        <v>33</v>
      </c>
      <c r="J116" s="35">
        <v>25</v>
      </c>
      <c r="K116" s="35">
        <v>185</v>
      </c>
      <c r="L116" s="35">
        <v>186</v>
      </c>
      <c r="M116" s="35">
        <v>123</v>
      </c>
      <c r="N116" s="35">
        <v>111</v>
      </c>
      <c r="O116" s="35">
        <v>2917</v>
      </c>
      <c r="P116" s="35">
        <v>2889</v>
      </c>
      <c r="Q116" s="35">
        <v>1654</v>
      </c>
      <c r="R116" s="35">
        <v>1659</v>
      </c>
      <c r="T116" s="45">
        <v>1039343.8500000001</v>
      </c>
      <c r="U116" s="45">
        <v>1088671.6400000001</v>
      </c>
      <c r="V116" s="45">
        <v>296194.8</v>
      </c>
      <c r="W116" s="45">
        <v>233396.99999999997</v>
      </c>
      <c r="X116" s="45">
        <v>1399504.6500000001</v>
      </c>
      <c r="Y116" s="45">
        <v>1488210.18</v>
      </c>
      <c r="Z116" s="45">
        <v>1592228.85</v>
      </c>
      <c r="AA116" s="45">
        <v>1504780.38</v>
      </c>
      <c r="AB116" s="45">
        <v>192930.38</v>
      </c>
      <c r="AC116" s="45">
        <v>198532.08</v>
      </c>
      <c r="AD116" s="45">
        <v>138075.92000000001</v>
      </c>
      <c r="AE116" s="45">
        <v>143719.16999999998</v>
      </c>
      <c r="AF116" s="232">
        <v>4658278.45</v>
      </c>
      <c r="AG116" s="232">
        <v>4657310.45</v>
      </c>
      <c r="AH116" s="249">
        <f>AG116-AF116</f>
        <v>-968</v>
      </c>
      <c r="AI116" s="249">
        <f>AH116/F116</f>
        <v>-0.29025487256371812</v>
      </c>
    </row>
    <row r="117" spans="1:35" ht="16.5">
      <c r="A117" s="33">
        <v>301</v>
      </c>
      <c r="B117" s="414">
        <v>14</v>
      </c>
      <c r="C117" s="414">
        <v>14</v>
      </c>
      <c r="D117" s="234" t="s">
        <v>130</v>
      </c>
      <c r="E117" s="238">
        <v>19759</v>
      </c>
      <c r="F117" s="238">
        <v>19509</v>
      </c>
      <c r="G117" s="35">
        <v>847</v>
      </c>
      <c r="H117" s="35">
        <v>806</v>
      </c>
      <c r="I117" s="35">
        <v>195</v>
      </c>
      <c r="J117" s="35">
        <v>162</v>
      </c>
      <c r="K117" s="35">
        <v>1282</v>
      </c>
      <c r="L117" s="35">
        <v>1253</v>
      </c>
      <c r="M117" s="35">
        <v>721</v>
      </c>
      <c r="N117" s="35">
        <v>716</v>
      </c>
      <c r="O117" s="35">
        <v>16714</v>
      </c>
      <c r="P117" s="35">
        <v>16572</v>
      </c>
      <c r="Q117" s="35">
        <v>9970</v>
      </c>
      <c r="R117" s="35">
        <v>9759</v>
      </c>
      <c r="T117" s="45">
        <v>7157107.6500000004</v>
      </c>
      <c r="U117" s="45">
        <v>7076365.6600000001</v>
      </c>
      <c r="V117" s="45">
        <v>1750242</v>
      </c>
      <c r="W117" s="45">
        <v>1512412.5599999998</v>
      </c>
      <c r="X117" s="45">
        <v>9698188.9800000004</v>
      </c>
      <c r="Y117" s="45">
        <v>10025415.890000001</v>
      </c>
      <c r="Z117" s="45">
        <v>9333308.9500000011</v>
      </c>
      <c r="AA117" s="45">
        <v>9706511.2799999993</v>
      </c>
      <c r="AB117" s="45">
        <v>1105463.96</v>
      </c>
      <c r="AC117" s="45">
        <v>1138827.8400000001</v>
      </c>
      <c r="AD117" s="45">
        <v>832295.60000000009</v>
      </c>
      <c r="AE117" s="45">
        <v>845422.16999999993</v>
      </c>
      <c r="AF117" s="232">
        <v>29876607.140000008</v>
      </c>
      <c r="AG117" s="232">
        <v>30304955.399999999</v>
      </c>
      <c r="AH117" s="249">
        <f>AG117-AF117</f>
        <v>428348.25999999046</v>
      </c>
      <c r="AI117" s="249">
        <f>AH117/F117</f>
        <v>21.956443692654183</v>
      </c>
    </row>
    <row r="118" spans="1:35" ht="16.5">
      <c r="A118" s="33">
        <v>304</v>
      </c>
      <c r="B118" s="414">
        <v>2</v>
      </c>
      <c r="C118" s="414">
        <v>2</v>
      </c>
      <c r="D118" s="234" t="s">
        <v>131</v>
      </c>
      <c r="E118" s="238">
        <v>949</v>
      </c>
      <c r="F118" s="238">
        <v>970</v>
      </c>
      <c r="G118" s="35">
        <v>20</v>
      </c>
      <c r="H118" s="248">
        <v>19</v>
      </c>
      <c r="I118" s="248">
        <v>6</v>
      </c>
      <c r="J118" s="248">
        <v>5</v>
      </c>
      <c r="K118" s="248">
        <v>35</v>
      </c>
      <c r="L118" s="248">
        <v>35</v>
      </c>
      <c r="M118" s="248">
        <v>18</v>
      </c>
      <c r="N118" s="248">
        <v>16</v>
      </c>
      <c r="O118" s="248">
        <v>870</v>
      </c>
      <c r="P118" s="35">
        <v>895</v>
      </c>
      <c r="Q118" s="35">
        <v>459</v>
      </c>
      <c r="R118" s="35">
        <v>465</v>
      </c>
      <c r="T118" s="45">
        <v>168999</v>
      </c>
      <c r="U118" s="45">
        <v>166812.59000000003</v>
      </c>
      <c r="V118" s="45">
        <v>53853.600000000006</v>
      </c>
      <c r="W118" s="45">
        <v>46679.399999999994</v>
      </c>
      <c r="X118" s="45">
        <v>264771.15000000002</v>
      </c>
      <c r="Y118" s="45">
        <v>280039.55</v>
      </c>
      <c r="Z118" s="45">
        <v>233009.1</v>
      </c>
      <c r="AA118" s="45">
        <v>216905.28</v>
      </c>
      <c r="AB118" s="45">
        <v>57541.8</v>
      </c>
      <c r="AC118" s="45">
        <v>61504.4</v>
      </c>
      <c r="AD118" s="45">
        <v>38317.32</v>
      </c>
      <c r="AE118" s="45">
        <v>40282.949999999997</v>
      </c>
      <c r="AF118" s="232">
        <v>816491.97</v>
      </c>
      <c r="AG118" s="232">
        <v>812224.17</v>
      </c>
      <c r="AH118" s="249">
        <f>AG118-AF118</f>
        <v>-4267.7999999999302</v>
      </c>
      <c r="AI118" s="249">
        <f>AH118/F118</f>
        <v>-4.3997938144329174</v>
      </c>
    </row>
    <row r="119" spans="1:35" ht="16.5">
      <c r="A119" s="33">
        <v>305</v>
      </c>
      <c r="B119" s="414">
        <v>17</v>
      </c>
      <c r="C119" s="414">
        <v>17</v>
      </c>
      <c r="D119" s="234" t="s">
        <v>132</v>
      </c>
      <c r="E119" s="238">
        <v>15019</v>
      </c>
      <c r="F119" s="238">
        <v>14876</v>
      </c>
      <c r="G119" s="35">
        <v>624</v>
      </c>
      <c r="H119" s="35">
        <v>602</v>
      </c>
      <c r="I119" s="35">
        <v>133</v>
      </c>
      <c r="J119" s="35">
        <v>106</v>
      </c>
      <c r="K119" s="35">
        <v>994</v>
      </c>
      <c r="L119" s="35">
        <v>963</v>
      </c>
      <c r="M119" s="35">
        <v>540</v>
      </c>
      <c r="N119" s="35">
        <v>553</v>
      </c>
      <c r="O119" s="35">
        <v>12728</v>
      </c>
      <c r="P119" s="35">
        <v>12652</v>
      </c>
      <c r="Q119" s="35">
        <v>7791</v>
      </c>
      <c r="R119" s="35">
        <v>7661</v>
      </c>
      <c r="T119" s="45">
        <v>5272768.8000000007</v>
      </c>
      <c r="U119" s="45">
        <v>5285325.2200000007</v>
      </c>
      <c r="V119" s="45">
        <v>1193754.8</v>
      </c>
      <c r="W119" s="45">
        <v>989603.27999999991</v>
      </c>
      <c r="X119" s="45">
        <v>7519500.6600000001</v>
      </c>
      <c r="Y119" s="45">
        <v>7705088.1900000004</v>
      </c>
      <c r="Z119" s="45">
        <v>6990273</v>
      </c>
      <c r="AA119" s="45">
        <v>7496788.7400000002</v>
      </c>
      <c r="AB119" s="45">
        <v>841829.92</v>
      </c>
      <c r="AC119" s="45">
        <v>869445.44</v>
      </c>
      <c r="AD119" s="45">
        <v>650392.68000000005</v>
      </c>
      <c r="AE119" s="45">
        <v>663672.42999999993</v>
      </c>
      <c r="AF119" s="232">
        <v>22468519.860000003</v>
      </c>
      <c r="AG119" s="232">
        <v>23009923.300000001</v>
      </c>
      <c r="AH119" s="249">
        <f>AG119-AF119</f>
        <v>541403.43999999762</v>
      </c>
      <c r="AI119" s="249">
        <f>AH119/F119</f>
        <v>36.394423232051466</v>
      </c>
    </row>
    <row r="120" spans="1:35" ht="16.5">
      <c r="A120" s="33">
        <v>309</v>
      </c>
      <c r="B120" s="414">
        <v>12</v>
      </c>
      <c r="C120" s="414">
        <v>12</v>
      </c>
      <c r="D120" s="234" t="s">
        <v>133</v>
      </c>
      <c r="E120" s="238">
        <v>6409</v>
      </c>
      <c r="F120" s="238">
        <v>6444</v>
      </c>
      <c r="G120" s="35">
        <v>206</v>
      </c>
      <c r="H120" s="35">
        <v>213</v>
      </c>
      <c r="I120" s="35">
        <v>49</v>
      </c>
      <c r="J120" s="35">
        <v>46</v>
      </c>
      <c r="K120" s="35">
        <v>408</v>
      </c>
      <c r="L120" s="35">
        <v>395</v>
      </c>
      <c r="M120" s="35">
        <v>205</v>
      </c>
      <c r="N120" s="35">
        <v>226</v>
      </c>
      <c r="O120" s="35">
        <v>5541</v>
      </c>
      <c r="P120" s="35">
        <v>5564</v>
      </c>
      <c r="Q120" s="35">
        <v>3175</v>
      </c>
      <c r="R120" s="35">
        <v>3162</v>
      </c>
      <c r="T120" s="45">
        <v>1740689.7000000002</v>
      </c>
      <c r="U120" s="45">
        <v>1870056.9300000002</v>
      </c>
      <c r="V120" s="45">
        <v>439804.4</v>
      </c>
      <c r="W120" s="45">
        <v>429450.48</v>
      </c>
      <c r="X120" s="45">
        <v>3086475.12</v>
      </c>
      <c r="Y120" s="45">
        <v>3160446.35</v>
      </c>
      <c r="Z120" s="45">
        <v>2653714.75</v>
      </c>
      <c r="AA120" s="45">
        <v>3063787.08</v>
      </c>
      <c r="AB120" s="45">
        <v>366481.74</v>
      </c>
      <c r="AC120" s="45">
        <v>382358.08</v>
      </c>
      <c r="AD120" s="45">
        <v>265049</v>
      </c>
      <c r="AE120" s="45">
        <v>273924.06</v>
      </c>
      <c r="AF120" s="232">
        <v>8552214.7100000009</v>
      </c>
      <c r="AG120" s="232">
        <v>9180022.9800000004</v>
      </c>
      <c r="AH120" s="249">
        <f>AG120-AF120</f>
        <v>627808.26999999955</v>
      </c>
      <c r="AI120" s="249">
        <f>AH120/F120</f>
        <v>97.425243637492173</v>
      </c>
    </row>
    <row r="121" spans="1:35" ht="16.5">
      <c r="A121" s="33">
        <v>312</v>
      </c>
      <c r="B121" s="414">
        <v>13</v>
      </c>
      <c r="C121" s="414">
        <v>13</v>
      </c>
      <c r="D121" s="234" t="s">
        <v>134</v>
      </c>
      <c r="E121" s="238">
        <v>1174</v>
      </c>
      <c r="F121" s="238">
        <v>1155</v>
      </c>
      <c r="G121" s="35">
        <v>53</v>
      </c>
      <c r="H121" s="35">
        <v>45</v>
      </c>
      <c r="I121" s="35">
        <v>6</v>
      </c>
      <c r="J121" s="35">
        <v>14</v>
      </c>
      <c r="K121" s="35">
        <v>93</v>
      </c>
      <c r="L121" s="35">
        <v>85</v>
      </c>
      <c r="M121" s="35">
        <v>45</v>
      </c>
      <c r="N121" s="35">
        <v>49</v>
      </c>
      <c r="O121" s="35">
        <v>977</v>
      </c>
      <c r="P121" s="35">
        <v>962</v>
      </c>
      <c r="Q121" s="35">
        <v>503</v>
      </c>
      <c r="R121" s="35">
        <v>469</v>
      </c>
      <c r="T121" s="45">
        <v>447847.35000000003</v>
      </c>
      <c r="U121" s="45">
        <v>395082.45</v>
      </c>
      <c r="V121" s="45">
        <v>53853.600000000006</v>
      </c>
      <c r="W121" s="45">
        <v>130702.31999999999</v>
      </c>
      <c r="X121" s="45">
        <v>703534.77</v>
      </c>
      <c r="Y121" s="45">
        <v>680096.05</v>
      </c>
      <c r="Z121" s="45">
        <v>582522.75</v>
      </c>
      <c r="AA121" s="45">
        <v>664272.42000000004</v>
      </c>
      <c r="AB121" s="45">
        <v>64618.78</v>
      </c>
      <c r="AC121" s="45">
        <v>66108.639999999999</v>
      </c>
      <c r="AD121" s="45">
        <v>41990.44</v>
      </c>
      <c r="AE121" s="45">
        <v>40629.47</v>
      </c>
      <c r="AF121" s="232">
        <v>1894367.6900000002</v>
      </c>
      <c r="AG121" s="232">
        <v>1976891.35</v>
      </c>
      <c r="AH121" s="249">
        <f>AG121-AF121</f>
        <v>82523.659999999916</v>
      </c>
      <c r="AI121" s="249">
        <f>AH121/F121</f>
        <v>71.449056277056201</v>
      </c>
    </row>
    <row r="122" spans="1:35" ht="16.5">
      <c r="A122" s="33">
        <v>316</v>
      </c>
      <c r="B122" s="414">
        <v>7</v>
      </c>
      <c r="C122" s="414">
        <v>7</v>
      </c>
      <c r="D122" s="234" t="s">
        <v>135</v>
      </c>
      <c r="E122" s="238">
        <v>4114</v>
      </c>
      <c r="F122" s="238">
        <v>4093</v>
      </c>
      <c r="G122" s="35">
        <v>150</v>
      </c>
      <c r="H122" s="35">
        <v>136</v>
      </c>
      <c r="I122" s="35">
        <v>30</v>
      </c>
      <c r="J122" s="35">
        <v>33</v>
      </c>
      <c r="K122" s="35">
        <v>246</v>
      </c>
      <c r="L122" s="35">
        <v>233</v>
      </c>
      <c r="M122" s="35">
        <v>127</v>
      </c>
      <c r="N122" s="35">
        <v>133</v>
      </c>
      <c r="O122" s="35">
        <v>3561</v>
      </c>
      <c r="P122" s="35">
        <v>3558</v>
      </c>
      <c r="Q122" s="35">
        <v>2262</v>
      </c>
      <c r="R122" s="35">
        <v>2247</v>
      </c>
      <c r="T122" s="45">
        <v>1267492.5</v>
      </c>
      <c r="U122" s="45">
        <v>1194026.96</v>
      </c>
      <c r="V122" s="45">
        <v>269268</v>
      </c>
      <c r="W122" s="45">
        <v>308084.03999999998</v>
      </c>
      <c r="X122" s="45">
        <v>1860962.9400000002</v>
      </c>
      <c r="Y122" s="45">
        <v>1864263.29</v>
      </c>
      <c r="Z122" s="45">
        <v>1644008.6500000001</v>
      </c>
      <c r="AA122" s="45">
        <v>1803025.14</v>
      </c>
      <c r="AB122" s="45">
        <v>235524.54</v>
      </c>
      <c r="AC122" s="45">
        <v>244505.76</v>
      </c>
      <c r="AD122" s="45">
        <v>188831.76</v>
      </c>
      <c r="AE122" s="45">
        <v>194657.61</v>
      </c>
      <c r="AF122" s="232">
        <v>5466088.3900000006</v>
      </c>
      <c r="AG122" s="232">
        <v>5608562.7999999998</v>
      </c>
      <c r="AH122" s="249">
        <f>AG122-AF122</f>
        <v>142474.40999999922</v>
      </c>
      <c r="AI122" s="249">
        <f>AH122/F122</f>
        <v>34.809286586855414</v>
      </c>
    </row>
    <row r="123" spans="1:35" ht="16.5">
      <c r="A123" s="33">
        <v>317</v>
      </c>
      <c r="B123" s="414">
        <v>17</v>
      </c>
      <c r="C123" s="414">
        <v>17</v>
      </c>
      <c r="D123" s="234" t="s">
        <v>136</v>
      </c>
      <c r="E123" s="238">
        <v>2440</v>
      </c>
      <c r="F123" s="238">
        <v>2373</v>
      </c>
      <c r="G123" s="35">
        <v>128</v>
      </c>
      <c r="H123" s="35">
        <v>122</v>
      </c>
      <c r="I123" s="35">
        <v>22</v>
      </c>
      <c r="J123" s="35">
        <v>24</v>
      </c>
      <c r="K123" s="35">
        <v>182</v>
      </c>
      <c r="L123" s="35">
        <v>176</v>
      </c>
      <c r="M123" s="35">
        <v>118</v>
      </c>
      <c r="N123" s="35">
        <v>111</v>
      </c>
      <c r="O123" s="35">
        <v>1990</v>
      </c>
      <c r="P123" s="35">
        <v>1940</v>
      </c>
      <c r="Q123" s="35">
        <v>1174</v>
      </c>
      <c r="R123" s="35">
        <v>1134</v>
      </c>
      <c r="T123" s="45">
        <v>1081593.6000000001</v>
      </c>
      <c r="U123" s="45">
        <v>1071112.4200000002</v>
      </c>
      <c r="V123" s="45">
        <v>197463.2</v>
      </c>
      <c r="W123" s="45">
        <v>224061.12</v>
      </c>
      <c r="X123" s="45">
        <v>1376809.98</v>
      </c>
      <c r="Y123" s="45">
        <v>1408198.8800000001</v>
      </c>
      <c r="Z123" s="45">
        <v>1527504.1</v>
      </c>
      <c r="AA123" s="45">
        <v>1504780.38</v>
      </c>
      <c r="AB123" s="45">
        <v>131618.6</v>
      </c>
      <c r="AC123" s="45">
        <v>133316.79999999999</v>
      </c>
      <c r="AD123" s="45">
        <v>98005.52</v>
      </c>
      <c r="AE123" s="45">
        <v>98238.42</v>
      </c>
      <c r="AF123" s="232">
        <v>4412995</v>
      </c>
      <c r="AG123" s="232">
        <v>4439708.0199999996</v>
      </c>
      <c r="AH123" s="249">
        <f>AG123-AF123</f>
        <v>26713.019999999553</v>
      </c>
      <c r="AI123" s="249">
        <f>AH123/F123</f>
        <v>11.257067003792478</v>
      </c>
    </row>
    <row r="124" spans="1:35" ht="16.5">
      <c r="A124" s="33">
        <v>320</v>
      </c>
      <c r="B124" s="414">
        <v>19</v>
      </c>
      <c r="C124" s="414">
        <v>19</v>
      </c>
      <c r="D124" s="234" t="s">
        <v>137</v>
      </c>
      <c r="E124" s="238">
        <v>7030</v>
      </c>
      <c r="F124" s="238">
        <v>6954</v>
      </c>
      <c r="G124" s="35">
        <v>240</v>
      </c>
      <c r="H124" s="35">
        <v>218</v>
      </c>
      <c r="I124" s="35">
        <v>40</v>
      </c>
      <c r="J124" s="35">
        <v>37</v>
      </c>
      <c r="K124" s="35">
        <v>300</v>
      </c>
      <c r="L124" s="35">
        <v>289</v>
      </c>
      <c r="M124" s="35">
        <v>169</v>
      </c>
      <c r="N124" s="35">
        <v>167</v>
      </c>
      <c r="O124" s="35">
        <v>6281</v>
      </c>
      <c r="P124" s="35">
        <v>6243</v>
      </c>
      <c r="Q124" s="35">
        <v>3265</v>
      </c>
      <c r="R124" s="35">
        <v>3226</v>
      </c>
      <c r="T124" s="45">
        <v>2027988.0000000002</v>
      </c>
      <c r="U124" s="45">
        <v>1913954.9800000002</v>
      </c>
      <c r="V124" s="45">
        <v>359024</v>
      </c>
      <c r="W124" s="45">
        <v>345427.56</v>
      </c>
      <c r="X124" s="45">
        <v>2269467</v>
      </c>
      <c r="Y124" s="45">
        <v>2312326.5699999998</v>
      </c>
      <c r="Z124" s="45">
        <v>2187696.5500000003</v>
      </c>
      <c r="AA124" s="45">
        <v>2263948.86</v>
      </c>
      <c r="AB124" s="45">
        <v>415425.34</v>
      </c>
      <c r="AC124" s="45">
        <v>429018.96</v>
      </c>
      <c r="AD124" s="45">
        <v>272562.2</v>
      </c>
      <c r="AE124" s="45">
        <v>279468.38</v>
      </c>
      <c r="AF124" s="232">
        <v>7532163.0900000008</v>
      </c>
      <c r="AG124" s="232">
        <v>7544145.3099999987</v>
      </c>
      <c r="AH124" s="249">
        <f>AG124-AF124</f>
        <v>11982.219999997877</v>
      </c>
      <c r="AI124" s="249">
        <f>AH124/F124</f>
        <v>1.7230687374170084</v>
      </c>
    </row>
    <row r="125" spans="1:35" ht="16.5">
      <c r="A125" s="33">
        <v>322</v>
      </c>
      <c r="B125" s="414">
        <v>2</v>
      </c>
      <c r="C125" s="414">
        <v>2</v>
      </c>
      <c r="D125" s="234" t="s">
        <v>138</v>
      </c>
      <c r="E125" s="238">
        <v>6462</v>
      </c>
      <c r="F125" s="238">
        <v>6371</v>
      </c>
      <c r="G125" s="35">
        <v>241</v>
      </c>
      <c r="H125" s="35">
        <v>223</v>
      </c>
      <c r="I125" s="35">
        <v>46</v>
      </c>
      <c r="J125" s="35">
        <v>53</v>
      </c>
      <c r="K125" s="35">
        <v>338</v>
      </c>
      <c r="L125" s="35">
        <v>321</v>
      </c>
      <c r="M125" s="35">
        <v>185</v>
      </c>
      <c r="N125" s="35">
        <v>193</v>
      </c>
      <c r="O125" s="35">
        <v>5652</v>
      </c>
      <c r="P125" s="35">
        <v>5581</v>
      </c>
      <c r="Q125" s="35">
        <v>3191</v>
      </c>
      <c r="R125" s="35">
        <v>3111</v>
      </c>
      <c r="T125" s="45">
        <v>2036437.9500000002</v>
      </c>
      <c r="U125" s="45">
        <v>1957853.03</v>
      </c>
      <c r="V125" s="45">
        <v>412877.60000000003</v>
      </c>
      <c r="W125" s="45">
        <v>494801.63999999996</v>
      </c>
      <c r="X125" s="45">
        <v>2556932.8200000003</v>
      </c>
      <c r="Y125" s="45">
        <v>2568362.73</v>
      </c>
      <c r="Z125" s="45">
        <v>2394815.75</v>
      </c>
      <c r="AA125" s="45">
        <v>2616419.94</v>
      </c>
      <c r="AB125" s="45">
        <v>373823.28</v>
      </c>
      <c r="AC125" s="45">
        <v>383526.32</v>
      </c>
      <c r="AD125" s="45">
        <v>266384.68</v>
      </c>
      <c r="AE125" s="45">
        <v>269505.93</v>
      </c>
      <c r="AF125" s="232">
        <v>8041272.080000001</v>
      </c>
      <c r="AG125" s="232">
        <v>8290469.5899999999</v>
      </c>
      <c r="AH125" s="249">
        <f>AG125-AF125</f>
        <v>249197.50999999885</v>
      </c>
      <c r="AI125" s="249">
        <f>AH125/F125</f>
        <v>39.114347826086778</v>
      </c>
    </row>
    <row r="126" spans="1:35" ht="16.5">
      <c r="A126" s="33">
        <v>398</v>
      </c>
      <c r="B126" s="414">
        <v>7</v>
      </c>
      <c r="C126" s="414">
        <v>7</v>
      </c>
      <c r="D126" s="234" t="s">
        <v>139</v>
      </c>
      <c r="E126" s="238">
        <v>120693</v>
      </c>
      <c r="F126" s="238">
        <v>121337</v>
      </c>
      <c r="G126" s="35">
        <v>5666</v>
      </c>
      <c r="H126" s="35">
        <v>5541</v>
      </c>
      <c r="I126" s="35">
        <v>1039</v>
      </c>
      <c r="J126" s="35">
        <v>1057</v>
      </c>
      <c r="K126" s="35">
        <v>7133</v>
      </c>
      <c r="L126" s="35">
        <v>7002</v>
      </c>
      <c r="M126" s="35">
        <v>3930</v>
      </c>
      <c r="N126" s="35">
        <v>3931</v>
      </c>
      <c r="O126" s="35">
        <v>102925</v>
      </c>
      <c r="P126" s="35">
        <v>103806</v>
      </c>
      <c r="Q126" s="35">
        <v>69442</v>
      </c>
      <c r="R126" s="35">
        <v>69925</v>
      </c>
      <c r="T126" s="45">
        <v>47877416.700000003</v>
      </c>
      <c r="U126" s="45">
        <v>48647819.010000005</v>
      </c>
      <c r="V126" s="45">
        <v>9325648.4000000004</v>
      </c>
      <c r="W126" s="45">
        <v>9868025.1599999983</v>
      </c>
      <c r="X126" s="45">
        <v>53960360.370000005</v>
      </c>
      <c r="Y126" s="45">
        <v>56023912.259999998</v>
      </c>
      <c r="Z126" s="45">
        <v>50873653.5</v>
      </c>
      <c r="AA126" s="45">
        <v>53290915.979999997</v>
      </c>
      <c r="AB126" s="45">
        <v>6807459.5</v>
      </c>
      <c r="AC126" s="45">
        <v>7133548.3200000003</v>
      </c>
      <c r="AD126" s="45">
        <v>5797018.1600000001</v>
      </c>
      <c r="AE126" s="45">
        <v>6057602.75</v>
      </c>
      <c r="AF126" s="232">
        <v>174641556.63</v>
      </c>
      <c r="AG126" s="232">
        <v>181021823.47999999</v>
      </c>
      <c r="AH126" s="249">
        <f>AG126-AF126</f>
        <v>6380266.849999994</v>
      </c>
      <c r="AI126" s="249">
        <f>AH126/F126</f>
        <v>52.583027848059487</v>
      </c>
    </row>
    <row r="127" spans="1:35" ht="16.5">
      <c r="A127" s="33">
        <v>399</v>
      </c>
      <c r="B127" s="414">
        <v>15</v>
      </c>
      <c r="C127" s="414">
        <v>15</v>
      </c>
      <c r="D127" s="234" t="s">
        <v>140</v>
      </c>
      <c r="E127" s="238">
        <v>7682</v>
      </c>
      <c r="F127" s="238">
        <v>7656</v>
      </c>
      <c r="G127" s="35">
        <v>372</v>
      </c>
      <c r="H127" s="248">
        <v>358</v>
      </c>
      <c r="I127" s="248">
        <v>104</v>
      </c>
      <c r="J127" s="248">
        <v>62</v>
      </c>
      <c r="K127" s="248">
        <v>682</v>
      </c>
      <c r="L127" s="248">
        <v>663</v>
      </c>
      <c r="M127" s="248">
        <v>380</v>
      </c>
      <c r="N127" s="248">
        <v>382</v>
      </c>
      <c r="O127" s="248">
        <v>6144</v>
      </c>
      <c r="P127" s="35">
        <v>6191</v>
      </c>
      <c r="Q127" s="35">
        <v>4032</v>
      </c>
      <c r="R127" s="35">
        <v>4040</v>
      </c>
      <c r="T127" s="45">
        <v>3143381.4000000004</v>
      </c>
      <c r="U127" s="45">
        <v>3143100.3800000004</v>
      </c>
      <c r="V127" s="45">
        <v>933462.4</v>
      </c>
      <c r="W127" s="45">
        <v>578824.55999999994</v>
      </c>
      <c r="X127" s="45">
        <v>5159254.9800000004</v>
      </c>
      <c r="Y127" s="45">
        <v>5304749.1900000004</v>
      </c>
      <c r="Z127" s="45">
        <v>4919081</v>
      </c>
      <c r="AA127" s="45">
        <v>5178613.5599999996</v>
      </c>
      <c r="AB127" s="45">
        <v>406364.16000000003</v>
      </c>
      <c r="AC127" s="45">
        <v>425445.52</v>
      </c>
      <c r="AD127" s="45">
        <v>336591.36000000004</v>
      </c>
      <c r="AE127" s="45">
        <v>349985.19999999995</v>
      </c>
      <c r="AF127" s="232">
        <v>14898135.300000001</v>
      </c>
      <c r="AG127" s="232">
        <v>14980718.41</v>
      </c>
      <c r="AH127" s="249">
        <f>AG127-AF127</f>
        <v>82583.109999999404</v>
      </c>
      <c r="AI127" s="249">
        <f>AH127/F127</f>
        <v>10.78671760710546</v>
      </c>
    </row>
    <row r="128" spans="1:35" ht="16.5">
      <c r="A128" s="33">
        <v>400</v>
      </c>
      <c r="B128" s="414">
        <v>2</v>
      </c>
      <c r="C128" s="414">
        <v>2</v>
      </c>
      <c r="D128" s="234" t="s">
        <v>141</v>
      </c>
      <c r="E128" s="238">
        <v>8441</v>
      </c>
      <c r="F128" s="238">
        <v>8479</v>
      </c>
      <c r="G128" s="35">
        <v>397</v>
      </c>
      <c r="H128" s="35">
        <v>392</v>
      </c>
      <c r="I128" s="35">
        <v>90</v>
      </c>
      <c r="J128" s="35">
        <v>76</v>
      </c>
      <c r="K128" s="35">
        <v>632</v>
      </c>
      <c r="L128" s="35">
        <v>614</v>
      </c>
      <c r="M128" s="35">
        <v>343</v>
      </c>
      <c r="N128" s="35">
        <v>350</v>
      </c>
      <c r="O128" s="35">
        <v>6979</v>
      </c>
      <c r="P128" s="35">
        <v>7047</v>
      </c>
      <c r="Q128" s="35">
        <v>4609</v>
      </c>
      <c r="R128" s="35">
        <v>4638</v>
      </c>
      <c r="T128" s="45">
        <v>3354630.1500000004</v>
      </c>
      <c r="U128" s="45">
        <v>3441607.12</v>
      </c>
      <c r="V128" s="45">
        <v>807804</v>
      </c>
      <c r="W128" s="45">
        <v>709526.87999999989</v>
      </c>
      <c r="X128" s="45">
        <v>4781010.4800000004</v>
      </c>
      <c r="Y128" s="45">
        <v>4912693.82</v>
      </c>
      <c r="Z128" s="45">
        <v>4440117.8500000006</v>
      </c>
      <c r="AA128" s="45">
        <v>4744803</v>
      </c>
      <c r="AB128" s="45">
        <v>461591.06</v>
      </c>
      <c r="AC128" s="45">
        <v>484269.83999999997</v>
      </c>
      <c r="AD128" s="45">
        <v>384759.32</v>
      </c>
      <c r="AE128" s="45">
        <v>401789.94</v>
      </c>
      <c r="AF128" s="232">
        <v>14229912.860000001</v>
      </c>
      <c r="AG128" s="232">
        <v>14694690.6</v>
      </c>
      <c r="AH128" s="249">
        <f>AG128-AF128</f>
        <v>464777.73999999836</v>
      </c>
      <c r="AI128" s="249">
        <f>AH128/F128</f>
        <v>54.815159806580773</v>
      </c>
    </row>
    <row r="129" spans="1:35" ht="16.5">
      <c r="A129" s="33">
        <v>402</v>
      </c>
      <c r="B129" s="414">
        <v>11</v>
      </c>
      <c r="C129" s="414">
        <v>11</v>
      </c>
      <c r="D129" s="234" t="s">
        <v>142</v>
      </c>
      <c r="E129" s="238">
        <v>8975</v>
      </c>
      <c r="F129" s="238">
        <v>8865</v>
      </c>
      <c r="G129" s="35">
        <v>375</v>
      </c>
      <c r="H129" s="35">
        <v>374</v>
      </c>
      <c r="I129" s="35">
        <v>78</v>
      </c>
      <c r="J129" s="35">
        <v>61</v>
      </c>
      <c r="K129" s="35">
        <v>556</v>
      </c>
      <c r="L129" s="35">
        <v>536</v>
      </c>
      <c r="M129" s="35">
        <v>358</v>
      </c>
      <c r="N129" s="35">
        <v>331</v>
      </c>
      <c r="O129" s="35">
        <v>7608</v>
      </c>
      <c r="P129" s="35">
        <v>7563</v>
      </c>
      <c r="Q129" s="35">
        <v>4699</v>
      </c>
      <c r="R129" s="35">
        <v>4600</v>
      </c>
      <c r="T129" s="45">
        <v>3168731.2500000005</v>
      </c>
      <c r="U129" s="45">
        <v>3283574.14</v>
      </c>
      <c r="V129" s="45">
        <v>700096.8</v>
      </c>
      <c r="W129" s="45">
        <v>569488.67999999993</v>
      </c>
      <c r="X129" s="45">
        <v>4206078.84</v>
      </c>
      <c r="Y129" s="45">
        <v>4288605.68</v>
      </c>
      <c r="Z129" s="45">
        <v>4634292.1000000006</v>
      </c>
      <c r="AA129" s="45">
        <v>4487227.9799999995</v>
      </c>
      <c r="AB129" s="45">
        <v>503193.12</v>
      </c>
      <c r="AC129" s="45">
        <v>519729.36</v>
      </c>
      <c r="AD129" s="45">
        <v>392272.52</v>
      </c>
      <c r="AE129" s="45">
        <v>398498</v>
      </c>
      <c r="AF129" s="232">
        <v>13604664.630000001</v>
      </c>
      <c r="AG129" s="232">
        <v>13547123.84</v>
      </c>
      <c r="AH129" s="249">
        <f>AG129-AF129</f>
        <v>-57540.790000000969</v>
      </c>
      <c r="AI129" s="249">
        <f>AH129/F129</f>
        <v>-6.4907828539200194</v>
      </c>
    </row>
    <row r="130" spans="1:35" ht="16.5">
      <c r="A130" s="33">
        <v>403</v>
      </c>
      <c r="B130" s="414">
        <v>14</v>
      </c>
      <c r="C130" s="414">
        <v>14</v>
      </c>
      <c r="D130" s="234" t="s">
        <v>143</v>
      </c>
      <c r="E130" s="238">
        <v>2789</v>
      </c>
      <c r="F130" s="238">
        <v>2758</v>
      </c>
      <c r="G130" s="35">
        <v>109</v>
      </c>
      <c r="H130" s="35">
        <v>102</v>
      </c>
      <c r="I130" s="35">
        <v>22</v>
      </c>
      <c r="J130" s="35">
        <v>26</v>
      </c>
      <c r="K130" s="35">
        <v>187</v>
      </c>
      <c r="L130" s="35">
        <v>188</v>
      </c>
      <c r="M130" s="35">
        <v>85</v>
      </c>
      <c r="N130" s="35">
        <v>87</v>
      </c>
      <c r="O130" s="35">
        <v>2386</v>
      </c>
      <c r="P130" s="35">
        <v>2355</v>
      </c>
      <c r="Q130" s="35">
        <v>1256</v>
      </c>
      <c r="R130" s="35">
        <v>1208</v>
      </c>
      <c r="T130" s="45">
        <v>921044.55</v>
      </c>
      <c r="U130" s="45">
        <v>895520.22000000009</v>
      </c>
      <c r="V130" s="45">
        <v>197463.2</v>
      </c>
      <c r="W130" s="45">
        <v>242732.87999999998</v>
      </c>
      <c r="X130" s="45">
        <v>1414634.4300000002</v>
      </c>
      <c r="Y130" s="45">
        <v>1504212.44</v>
      </c>
      <c r="Z130" s="45">
        <v>1100320.75</v>
      </c>
      <c r="AA130" s="45">
        <v>1179422.46</v>
      </c>
      <c r="AB130" s="45">
        <v>157810.04</v>
      </c>
      <c r="AC130" s="45">
        <v>161835.6</v>
      </c>
      <c r="AD130" s="45">
        <v>104850.88</v>
      </c>
      <c r="AE130" s="45">
        <v>104649.04</v>
      </c>
      <c r="AF130" s="232">
        <v>3896123.85</v>
      </c>
      <c r="AG130" s="232">
        <v>4088372.64</v>
      </c>
      <c r="AH130" s="249">
        <f>AG130-AF130</f>
        <v>192248.79000000004</v>
      </c>
      <c r="AI130" s="249">
        <f>AH130/F130</f>
        <v>69.705870195794063</v>
      </c>
    </row>
    <row r="131" spans="1:35" ht="16.5">
      <c r="A131" s="33">
        <v>405</v>
      </c>
      <c r="B131" s="414">
        <v>9</v>
      </c>
      <c r="C131" s="414">
        <v>9</v>
      </c>
      <c r="D131" s="234" t="s">
        <v>144</v>
      </c>
      <c r="E131" s="238">
        <v>72988</v>
      </c>
      <c r="F131" s="238">
        <v>73327</v>
      </c>
      <c r="G131" s="35">
        <v>3044</v>
      </c>
      <c r="H131" s="35">
        <v>2994</v>
      </c>
      <c r="I131" s="35">
        <v>618</v>
      </c>
      <c r="J131" s="35">
        <v>548</v>
      </c>
      <c r="K131" s="35">
        <v>4236</v>
      </c>
      <c r="L131" s="35">
        <v>4163</v>
      </c>
      <c r="M131" s="35">
        <v>2281</v>
      </c>
      <c r="N131" s="35">
        <v>2270</v>
      </c>
      <c r="O131" s="35">
        <v>62809</v>
      </c>
      <c r="P131" s="35">
        <v>63352</v>
      </c>
      <c r="Q131" s="35">
        <v>42925</v>
      </c>
      <c r="R131" s="35">
        <v>43157</v>
      </c>
      <c r="T131" s="45">
        <v>25721647.800000001</v>
      </c>
      <c r="U131" s="45">
        <v>26286152.340000004</v>
      </c>
      <c r="V131" s="45">
        <v>5546920.7999999998</v>
      </c>
      <c r="W131" s="45">
        <v>5116062.2399999993</v>
      </c>
      <c r="X131" s="45">
        <v>32044874.040000003</v>
      </c>
      <c r="Y131" s="45">
        <v>33308704.190000001</v>
      </c>
      <c r="Z131" s="45">
        <v>29527430.950000003</v>
      </c>
      <c r="AA131" s="45">
        <v>30773436.600000001</v>
      </c>
      <c r="AB131" s="45">
        <v>4154187.2600000002</v>
      </c>
      <c r="AC131" s="45">
        <v>4353549.4399999995</v>
      </c>
      <c r="AD131" s="45">
        <v>3583379</v>
      </c>
      <c r="AE131" s="45">
        <v>3738690.9099999997</v>
      </c>
      <c r="AF131" s="232">
        <v>100578439.85000001</v>
      </c>
      <c r="AG131" s="232">
        <v>103576595.72</v>
      </c>
      <c r="AH131" s="249">
        <f>AG131-AF131</f>
        <v>2998155.8699999899</v>
      </c>
      <c r="AI131" s="249">
        <f>AH131/F131</f>
        <v>40.887474872829785</v>
      </c>
    </row>
    <row r="132" spans="1:35" ht="16.5">
      <c r="A132" s="33">
        <v>407</v>
      </c>
      <c r="B132" s="414">
        <v>1</v>
      </c>
      <c r="C132" s="415">
        <v>34</v>
      </c>
      <c r="D132" s="234" t="s">
        <v>145</v>
      </c>
      <c r="E132" s="238">
        <v>2449</v>
      </c>
      <c r="F132" s="238">
        <v>2429</v>
      </c>
      <c r="G132" s="35">
        <v>98</v>
      </c>
      <c r="H132" s="35">
        <v>92</v>
      </c>
      <c r="I132" s="35">
        <v>29</v>
      </c>
      <c r="J132" s="35">
        <v>21</v>
      </c>
      <c r="K132" s="35">
        <v>142</v>
      </c>
      <c r="L132" s="35">
        <v>142</v>
      </c>
      <c r="M132" s="35">
        <v>82</v>
      </c>
      <c r="N132" s="35">
        <v>70</v>
      </c>
      <c r="O132" s="35">
        <v>2098</v>
      </c>
      <c r="P132" s="35">
        <v>2104</v>
      </c>
      <c r="Q132" s="35">
        <v>1284</v>
      </c>
      <c r="R132" s="35">
        <v>1265</v>
      </c>
      <c r="T132" s="45">
        <v>828095.10000000009</v>
      </c>
      <c r="U132" s="45">
        <v>807724.12000000011</v>
      </c>
      <c r="V132" s="45">
        <v>260292.40000000002</v>
      </c>
      <c r="W132" s="45">
        <v>196053.47999999998</v>
      </c>
      <c r="X132" s="45">
        <v>1074214.3800000001</v>
      </c>
      <c r="Y132" s="45">
        <v>1136160.46</v>
      </c>
      <c r="Z132" s="45">
        <v>1061485.9000000001</v>
      </c>
      <c r="AA132" s="45">
        <v>948960.6</v>
      </c>
      <c r="AB132" s="45">
        <v>138761.72</v>
      </c>
      <c r="AC132" s="45">
        <v>144586.88</v>
      </c>
      <c r="AD132" s="45">
        <v>107188.32</v>
      </c>
      <c r="AE132" s="45">
        <v>109586.95</v>
      </c>
      <c r="AF132" s="232">
        <v>3470037.8200000003</v>
      </c>
      <c r="AG132" s="232">
        <v>3343072.49</v>
      </c>
      <c r="AH132" s="249">
        <f>AG132-AF132</f>
        <v>-126965.33000000007</v>
      </c>
      <c r="AI132" s="249">
        <f>AH132/F132</f>
        <v>-52.270617538081545</v>
      </c>
    </row>
    <row r="133" spans="1:35" ht="16.5">
      <c r="A133" s="33">
        <v>408</v>
      </c>
      <c r="B133" s="414">
        <v>14</v>
      </c>
      <c r="C133" s="414">
        <v>14</v>
      </c>
      <c r="D133" s="234" t="s">
        <v>146</v>
      </c>
      <c r="E133" s="238">
        <v>14024</v>
      </c>
      <c r="F133" s="238">
        <v>14028</v>
      </c>
      <c r="G133" s="35">
        <v>709</v>
      </c>
      <c r="H133" s="35">
        <v>682</v>
      </c>
      <c r="I133" s="35">
        <v>143</v>
      </c>
      <c r="J133" s="35">
        <v>147</v>
      </c>
      <c r="K133" s="35">
        <v>1125</v>
      </c>
      <c r="L133" s="35">
        <v>1060</v>
      </c>
      <c r="M133" s="35">
        <v>560</v>
      </c>
      <c r="N133" s="35">
        <v>579</v>
      </c>
      <c r="O133" s="35">
        <v>11487</v>
      </c>
      <c r="P133" s="35">
        <v>11560</v>
      </c>
      <c r="Q133" s="35">
        <v>7544</v>
      </c>
      <c r="R133" s="35">
        <v>7518</v>
      </c>
      <c r="T133" s="45">
        <v>5991014.5500000007</v>
      </c>
      <c r="U133" s="45">
        <v>5987694.0200000005</v>
      </c>
      <c r="V133" s="45">
        <v>1283510.8</v>
      </c>
      <c r="W133" s="45">
        <v>1372374.3599999999</v>
      </c>
      <c r="X133" s="45">
        <v>8510501.25</v>
      </c>
      <c r="Y133" s="45">
        <v>8481197.8000000007</v>
      </c>
      <c r="Z133" s="45">
        <v>7249172</v>
      </c>
      <c r="AA133" s="45">
        <v>7849259.8200000003</v>
      </c>
      <c r="AB133" s="45">
        <v>759750.18</v>
      </c>
      <c r="AC133" s="45">
        <v>794403.2</v>
      </c>
      <c r="AD133" s="45">
        <v>629773.12</v>
      </c>
      <c r="AE133" s="45">
        <v>651284.34</v>
      </c>
      <c r="AF133" s="232">
        <v>24423721.900000002</v>
      </c>
      <c r="AG133" s="232">
        <v>25136213.539999999</v>
      </c>
      <c r="AH133" s="249">
        <f>AG133-AF133</f>
        <v>712491.63999999687</v>
      </c>
      <c r="AI133" s="249">
        <f>AH133/F133</f>
        <v>50.790678642714347</v>
      </c>
    </row>
    <row r="134" spans="1:35" ht="16.5">
      <c r="A134" s="33">
        <v>410</v>
      </c>
      <c r="B134" s="414">
        <v>13</v>
      </c>
      <c r="C134" s="414">
        <v>13</v>
      </c>
      <c r="D134" s="234" t="s">
        <v>147</v>
      </c>
      <c r="E134" s="238">
        <v>18762</v>
      </c>
      <c r="F134" s="238">
        <v>18878</v>
      </c>
      <c r="G134" s="35">
        <v>1203</v>
      </c>
      <c r="H134" s="35">
        <v>1208</v>
      </c>
      <c r="I134" s="35">
        <v>219</v>
      </c>
      <c r="J134" s="35">
        <v>228</v>
      </c>
      <c r="K134" s="35">
        <v>1917</v>
      </c>
      <c r="L134" s="35">
        <v>1839</v>
      </c>
      <c r="M134" s="35">
        <v>945</v>
      </c>
      <c r="N134" s="35">
        <v>970</v>
      </c>
      <c r="O134" s="35">
        <v>14478</v>
      </c>
      <c r="P134" s="35">
        <v>14633</v>
      </c>
      <c r="Q134" s="35">
        <v>9847</v>
      </c>
      <c r="R134" s="35">
        <v>9877</v>
      </c>
      <c r="T134" s="45">
        <v>10165289.850000001</v>
      </c>
      <c r="U134" s="45">
        <v>10605768.880000001</v>
      </c>
      <c r="V134" s="45">
        <v>1965656.4000000001</v>
      </c>
      <c r="W134" s="45">
        <v>2128580.6399999997</v>
      </c>
      <c r="X134" s="45">
        <v>14501894.130000001</v>
      </c>
      <c r="Y134" s="45">
        <v>14714078.07</v>
      </c>
      <c r="Z134" s="45">
        <v>12232977.75</v>
      </c>
      <c r="AA134" s="45">
        <v>13149882.6</v>
      </c>
      <c r="AB134" s="45">
        <v>957574.92</v>
      </c>
      <c r="AC134" s="45">
        <v>1005579.76</v>
      </c>
      <c r="AD134" s="45">
        <v>822027.56</v>
      </c>
      <c r="AE134" s="45">
        <v>855644.51</v>
      </c>
      <c r="AF134" s="232">
        <v>40645420.610000007</v>
      </c>
      <c r="AG134" s="232">
        <v>42459534.459999993</v>
      </c>
      <c r="AH134" s="249">
        <f>AG134-AF134</f>
        <v>1814113.8499999866</v>
      </c>
      <c r="AI134" s="249">
        <f>AH134/F134</f>
        <v>96.096718402372417</v>
      </c>
    </row>
    <row r="135" spans="1:35" ht="16.5">
      <c r="A135" s="33">
        <v>416</v>
      </c>
      <c r="B135" s="414">
        <v>9</v>
      </c>
      <c r="C135" s="414">
        <v>9</v>
      </c>
      <c r="D135" s="234" t="s">
        <v>148</v>
      </c>
      <c r="E135" s="238">
        <v>2862</v>
      </c>
      <c r="F135" s="238">
        <v>2849</v>
      </c>
      <c r="G135" s="35">
        <v>140</v>
      </c>
      <c r="H135" s="35">
        <v>136</v>
      </c>
      <c r="I135" s="35">
        <v>31</v>
      </c>
      <c r="J135" s="35">
        <v>27</v>
      </c>
      <c r="K135" s="35">
        <v>230</v>
      </c>
      <c r="L135" s="35">
        <v>216</v>
      </c>
      <c r="M135" s="35">
        <v>113</v>
      </c>
      <c r="N135" s="35">
        <v>122</v>
      </c>
      <c r="O135" s="35">
        <v>2348</v>
      </c>
      <c r="P135" s="35">
        <v>2348</v>
      </c>
      <c r="Q135" s="35">
        <v>1519</v>
      </c>
      <c r="R135" s="35">
        <v>1503</v>
      </c>
      <c r="T135" s="45">
        <v>1182993</v>
      </c>
      <c r="U135" s="45">
        <v>1194026.96</v>
      </c>
      <c r="V135" s="45">
        <v>278243.60000000003</v>
      </c>
      <c r="W135" s="45">
        <v>252068.75999999998</v>
      </c>
      <c r="X135" s="45">
        <v>1739924.7000000002</v>
      </c>
      <c r="Y135" s="45">
        <v>1728244.08</v>
      </c>
      <c r="Z135" s="45">
        <v>1462779.35</v>
      </c>
      <c r="AA135" s="45">
        <v>1653902.76</v>
      </c>
      <c r="AB135" s="45">
        <v>155296.72</v>
      </c>
      <c r="AC135" s="45">
        <v>161354.56</v>
      </c>
      <c r="AD135" s="45">
        <v>126806.12000000001</v>
      </c>
      <c r="AE135" s="45">
        <v>130204.89</v>
      </c>
      <c r="AF135" s="232">
        <v>4946043.49</v>
      </c>
      <c r="AG135" s="232">
        <v>5119802.0099999988</v>
      </c>
      <c r="AH135" s="249">
        <f>AG135-AF135</f>
        <v>173758.51999999862</v>
      </c>
      <c r="AI135" s="249">
        <f>AH135/F135</f>
        <v>60.989301509301022</v>
      </c>
    </row>
    <row r="136" spans="1:35" ht="16.5">
      <c r="A136" s="33">
        <v>418</v>
      </c>
      <c r="B136" s="414">
        <v>6</v>
      </c>
      <c r="C136" s="414">
        <v>6</v>
      </c>
      <c r="D136" s="234" t="s">
        <v>149</v>
      </c>
      <c r="E136" s="238">
        <v>24711</v>
      </c>
      <c r="F136" s="238">
        <v>24854</v>
      </c>
      <c r="G136" s="35">
        <v>1691</v>
      </c>
      <c r="H136" s="35">
        <v>1730</v>
      </c>
      <c r="I136" s="35">
        <v>297</v>
      </c>
      <c r="J136" s="35">
        <v>299</v>
      </c>
      <c r="K136" s="35">
        <v>2258</v>
      </c>
      <c r="L136" s="35">
        <v>2157</v>
      </c>
      <c r="M136" s="35">
        <v>1217</v>
      </c>
      <c r="N136" s="35">
        <v>1211</v>
      </c>
      <c r="O136" s="35">
        <v>19248</v>
      </c>
      <c r="P136" s="35">
        <v>19457</v>
      </c>
      <c r="Q136" s="35">
        <v>14121</v>
      </c>
      <c r="R136" s="35">
        <v>14226</v>
      </c>
      <c r="T136" s="45">
        <v>14288865.450000001</v>
      </c>
      <c r="U136" s="45">
        <v>15188725.300000001</v>
      </c>
      <c r="V136" s="45">
        <v>2665753.2000000002</v>
      </c>
      <c r="W136" s="45">
        <v>2791428.1199999996</v>
      </c>
      <c r="X136" s="45">
        <v>17081521.620000001</v>
      </c>
      <c r="Y136" s="45">
        <v>17258437.41</v>
      </c>
      <c r="Z136" s="45">
        <v>15754004.15</v>
      </c>
      <c r="AA136" s="45">
        <v>16417018.380000001</v>
      </c>
      <c r="AB136" s="45">
        <v>1273062.72</v>
      </c>
      <c r="AC136" s="45">
        <v>1337085.04</v>
      </c>
      <c r="AD136" s="45">
        <v>1178821.08</v>
      </c>
      <c r="AE136" s="45">
        <v>1232398.3799999999</v>
      </c>
      <c r="AF136" s="232">
        <v>52242028.219999999</v>
      </c>
      <c r="AG136" s="232">
        <v>54225092.630000003</v>
      </c>
      <c r="AH136" s="249">
        <f>AG136-AF136</f>
        <v>1983064.4100000039</v>
      </c>
      <c r="AI136" s="249">
        <f>AH136/F136</f>
        <v>79.788541482256534</v>
      </c>
    </row>
    <row r="137" spans="1:35" ht="16.5">
      <c r="A137" s="33">
        <v>420</v>
      </c>
      <c r="B137" s="414">
        <v>11</v>
      </c>
      <c r="C137" s="414">
        <v>11</v>
      </c>
      <c r="D137" s="234" t="s">
        <v>150</v>
      </c>
      <c r="E137" s="238">
        <v>9049</v>
      </c>
      <c r="F137" s="238">
        <v>8971</v>
      </c>
      <c r="G137" s="35">
        <v>414</v>
      </c>
      <c r="H137" s="35">
        <v>390</v>
      </c>
      <c r="I137" s="35">
        <v>76</v>
      </c>
      <c r="J137" s="35">
        <v>85</v>
      </c>
      <c r="K137" s="35">
        <v>475</v>
      </c>
      <c r="L137" s="35">
        <v>472</v>
      </c>
      <c r="M137" s="35">
        <v>305</v>
      </c>
      <c r="N137" s="35">
        <v>293</v>
      </c>
      <c r="O137" s="35">
        <v>7779</v>
      </c>
      <c r="P137" s="35">
        <v>7731</v>
      </c>
      <c r="Q137" s="35">
        <v>4576</v>
      </c>
      <c r="R137" s="35">
        <v>4501</v>
      </c>
      <c r="T137" s="45">
        <v>3498279.3000000003</v>
      </c>
      <c r="U137" s="45">
        <v>3424047.9000000004</v>
      </c>
      <c r="V137" s="45">
        <v>682145.6</v>
      </c>
      <c r="W137" s="45">
        <v>793549.79999999993</v>
      </c>
      <c r="X137" s="45">
        <v>3593322.75</v>
      </c>
      <c r="Y137" s="45">
        <v>3776533.36</v>
      </c>
      <c r="Z137" s="45">
        <v>3948209.75</v>
      </c>
      <c r="AA137" s="45">
        <v>3972077.94</v>
      </c>
      <c r="AB137" s="45">
        <v>514503.06</v>
      </c>
      <c r="AC137" s="45">
        <v>531274.31999999995</v>
      </c>
      <c r="AD137" s="45">
        <v>382004.48000000004</v>
      </c>
      <c r="AE137" s="45">
        <v>389921.63</v>
      </c>
      <c r="AF137" s="232">
        <v>12618464.940000001</v>
      </c>
      <c r="AG137" s="232">
        <v>12887404.950000001</v>
      </c>
      <c r="AH137" s="249">
        <f>AG137-AF137</f>
        <v>268940.00999999978</v>
      </c>
      <c r="AI137" s="249">
        <f>AH137/F137</f>
        <v>29.9788217590012</v>
      </c>
    </row>
    <row r="138" spans="1:35" ht="16.5">
      <c r="A138" s="33">
        <v>421</v>
      </c>
      <c r="B138" s="414">
        <v>16</v>
      </c>
      <c r="C138" s="414">
        <v>16</v>
      </c>
      <c r="D138" s="234" t="s">
        <v>151</v>
      </c>
      <c r="E138" s="238">
        <v>682</v>
      </c>
      <c r="F138" s="238">
        <v>665</v>
      </c>
      <c r="G138" s="35">
        <v>38</v>
      </c>
      <c r="H138" s="35">
        <v>39</v>
      </c>
      <c r="I138" s="35">
        <v>10</v>
      </c>
      <c r="J138" s="35">
        <v>4</v>
      </c>
      <c r="K138" s="35">
        <v>44</v>
      </c>
      <c r="L138" s="35">
        <v>45</v>
      </c>
      <c r="M138" s="35">
        <v>26</v>
      </c>
      <c r="N138" s="35">
        <v>18</v>
      </c>
      <c r="O138" s="35">
        <v>564</v>
      </c>
      <c r="P138" s="35">
        <v>559</v>
      </c>
      <c r="Q138" s="35">
        <v>325</v>
      </c>
      <c r="R138" s="35">
        <v>308</v>
      </c>
      <c r="T138" s="45">
        <v>321098.10000000003</v>
      </c>
      <c r="U138" s="45">
        <v>342404.79000000004</v>
      </c>
      <c r="V138" s="45">
        <v>89756</v>
      </c>
      <c r="W138" s="45">
        <v>37343.519999999997</v>
      </c>
      <c r="X138" s="45">
        <v>332855.16000000003</v>
      </c>
      <c r="Y138" s="45">
        <v>360050.85</v>
      </c>
      <c r="Z138" s="45">
        <v>336568.7</v>
      </c>
      <c r="AA138" s="45">
        <v>244018.44</v>
      </c>
      <c r="AB138" s="45">
        <v>37302.959999999999</v>
      </c>
      <c r="AC138" s="45">
        <v>38414.479999999996</v>
      </c>
      <c r="AD138" s="45">
        <v>27131</v>
      </c>
      <c r="AE138" s="45">
        <v>26682.039999999997</v>
      </c>
      <c r="AF138" s="232">
        <v>1144711.92</v>
      </c>
      <c r="AG138" s="232">
        <v>1048914.1200000001</v>
      </c>
      <c r="AH138" s="249">
        <f>AG138-AF138</f>
        <v>-95797.799999999814</v>
      </c>
      <c r="AI138" s="249">
        <f>AH138/F138</f>
        <v>-144.05684210526289</v>
      </c>
    </row>
    <row r="139" spans="1:35" ht="16.5">
      <c r="A139" s="33">
        <v>422</v>
      </c>
      <c r="B139" s="414">
        <v>12</v>
      </c>
      <c r="C139" s="414">
        <v>12</v>
      </c>
      <c r="D139" s="234" t="s">
        <v>152</v>
      </c>
      <c r="E139" s="238">
        <v>10228</v>
      </c>
      <c r="F139" s="238">
        <v>10049</v>
      </c>
      <c r="G139" s="35">
        <v>268</v>
      </c>
      <c r="H139" s="35">
        <v>266</v>
      </c>
      <c r="I139" s="35">
        <v>57</v>
      </c>
      <c r="J139" s="35">
        <v>47</v>
      </c>
      <c r="K139" s="35">
        <v>476</v>
      </c>
      <c r="L139" s="35">
        <v>449</v>
      </c>
      <c r="M139" s="35">
        <v>241</v>
      </c>
      <c r="N139" s="35">
        <v>238</v>
      </c>
      <c r="O139" s="35">
        <v>9186</v>
      </c>
      <c r="P139" s="35">
        <v>9049</v>
      </c>
      <c r="Q139" s="35">
        <v>4804</v>
      </c>
      <c r="R139" s="35">
        <v>4650</v>
      </c>
      <c r="T139" s="45">
        <v>2264586.6</v>
      </c>
      <c r="U139" s="45">
        <v>2335376.2600000002</v>
      </c>
      <c r="V139" s="45">
        <v>511609.2</v>
      </c>
      <c r="W139" s="45">
        <v>438786.36</v>
      </c>
      <c r="X139" s="45">
        <v>3600887.64</v>
      </c>
      <c r="Y139" s="45">
        <v>3592507.37</v>
      </c>
      <c r="Z139" s="45">
        <v>3119732.95</v>
      </c>
      <c r="AA139" s="45">
        <v>3226466.04</v>
      </c>
      <c r="AB139" s="45">
        <v>607562.04</v>
      </c>
      <c r="AC139" s="45">
        <v>621847.28</v>
      </c>
      <c r="AD139" s="45">
        <v>401037.92000000004</v>
      </c>
      <c r="AE139" s="45">
        <v>402829.5</v>
      </c>
      <c r="AF139" s="232">
        <v>10505416.35</v>
      </c>
      <c r="AG139" s="232">
        <v>10617812.810000001</v>
      </c>
      <c r="AH139" s="249">
        <f>AG139-AF139</f>
        <v>112396.46000000089</v>
      </c>
      <c r="AI139" s="249">
        <f>AH139/F139</f>
        <v>11.184840282615275</v>
      </c>
    </row>
    <row r="140" spans="1:35" ht="16.5">
      <c r="A140" s="33">
        <v>423</v>
      </c>
      <c r="B140" s="414">
        <v>2</v>
      </c>
      <c r="C140" s="414">
        <v>2</v>
      </c>
      <c r="D140" s="234" t="s">
        <v>153</v>
      </c>
      <c r="E140" s="238">
        <v>20637</v>
      </c>
      <c r="F140" s="238">
        <v>20666</v>
      </c>
      <c r="G140" s="35">
        <v>1271</v>
      </c>
      <c r="H140" s="35">
        <v>1253</v>
      </c>
      <c r="I140" s="35">
        <v>250</v>
      </c>
      <c r="J140" s="35">
        <v>220</v>
      </c>
      <c r="K140" s="35">
        <v>1765</v>
      </c>
      <c r="L140" s="35">
        <v>1674</v>
      </c>
      <c r="M140" s="35">
        <v>879</v>
      </c>
      <c r="N140" s="35">
        <v>944</v>
      </c>
      <c r="O140" s="35">
        <v>16472</v>
      </c>
      <c r="P140" s="35">
        <v>16575</v>
      </c>
      <c r="Q140" s="35">
        <v>11696</v>
      </c>
      <c r="R140" s="35">
        <v>11690</v>
      </c>
      <c r="T140" s="45">
        <v>10739886.450000001</v>
      </c>
      <c r="U140" s="45">
        <v>11000851.33</v>
      </c>
      <c r="V140" s="45">
        <v>2243900</v>
      </c>
      <c r="W140" s="45">
        <v>2053893.5999999999</v>
      </c>
      <c r="X140" s="45">
        <v>13352030.850000001</v>
      </c>
      <c r="Y140" s="45">
        <v>13393891.620000001</v>
      </c>
      <c r="Z140" s="45">
        <v>11378611.050000001</v>
      </c>
      <c r="AA140" s="45">
        <v>12797411.52</v>
      </c>
      <c r="AB140" s="45">
        <v>1089458.08</v>
      </c>
      <c r="AC140" s="45">
        <v>1139034</v>
      </c>
      <c r="AD140" s="45">
        <v>976382.08000000007</v>
      </c>
      <c r="AE140" s="45">
        <v>1012704.7</v>
      </c>
      <c r="AF140" s="232">
        <v>39780268.510000005</v>
      </c>
      <c r="AG140" s="232">
        <v>41397786.770000003</v>
      </c>
      <c r="AH140" s="249">
        <f>AG140-AF140</f>
        <v>1617518.2599999979</v>
      </c>
      <c r="AI140" s="249">
        <f>AH140/F140</f>
        <v>78.269537404432299</v>
      </c>
    </row>
    <row r="141" spans="1:35" ht="16.5">
      <c r="A141" s="234">
        <v>425</v>
      </c>
      <c r="B141" s="414">
        <v>17</v>
      </c>
      <c r="C141" s="414">
        <v>17</v>
      </c>
      <c r="D141" s="234" t="s">
        <v>154</v>
      </c>
      <c r="E141" s="238">
        <v>10256</v>
      </c>
      <c r="F141" s="238">
        <v>10190</v>
      </c>
      <c r="G141" s="35">
        <v>949</v>
      </c>
      <c r="H141" s="35">
        <v>922</v>
      </c>
      <c r="I141" s="35">
        <v>195</v>
      </c>
      <c r="J141" s="35">
        <v>171</v>
      </c>
      <c r="K141" s="35">
        <v>1381</v>
      </c>
      <c r="L141" s="35">
        <v>1345</v>
      </c>
      <c r="M141" s="35">
        <v>721</v>
      </c>
      <c r="N141" s="35">
        <v>728</v>
      </c>
      <c r="O141" s="35">
        <v>7010</v>
      </c>
      <c r="P141" s="35">
        <v>7024</v>
      </c>
      <c r="Q141" s="35">
        <v>5376</v>
      </c>
      <c r="R141" s="35">
        <v>5412</v>
      </c>
      <c r="T141" s="45">
        <v>8019002.5500000007</v>
      </c>
      <c r="U141" s="45">
        <v>8094800.4200000009</v>
      </c>
      <c r="V141" s="45">
        <v>1750242</v>
      </c>
      <c r="W141" s="45">
        <v>1596435.4799999997</v>
      </c>
      <c r="X141" s="45">
        <v>10447113.09</v>
      </c>
      <c r="Y141" s="45">
        <v>10761519.85</v>
      </c>
      <c r="Z141" s="45">
        <v>9333308.9500000011</v>
      </c>
      <c r="AA141" s="45">
        <v>9869190.2400000002</v>
      </c>
      <c r="AB141" s="45">
        <v>463641.4</v>
      </c>
      <c r="AC141" s="45">
        <v>482689.27999999997</v>
      </c>
      <c r="AD141" s="45">
        <v>448788.48000000004</v>
      </c>
      <c r="AE141" s="45">
        <v>468841.56</v>
      </c>
      <c r="AF141" s="232">
        <v>30462096.470000003</v>
      </c>
      <c r="AG141" s="232">
        <v>31273476.830000002</v>
      </c>
      <c r="AH141" s="249">
        <f>AG141-AF141</f>
        <v>811380.3599999994</v>
      </c>
      <c r="AI141" s="249">
        <f>AH141/F141</f>
        <v>79.625157998037238</v>
      </c>
    </row>
    <row r="142" spans="1:35" ht="16.5">
      <c r="A142" s="33">
        <v>426</v>
      </c>
      <c r="B142" s="414">
        <v>12</v>
      </c>
      <c r="C142" s="414">
        <v>12</v>
      </c>
      <c r="D142" s="234" t="s">
        <v>155</v>
      </c>
      <c r="E142" s="238">
        <v>11969</v>
      </c>
      <c r="F142" s="238">
        <v>11913</v>
      </c>
      <c r="G142" s="35">
        <v>650</v>
      </c>
      <c r="H142" s="35">
        <v>610</v>
      </c>
      <c r="I142" s="35">
        <v>132</v>
      </c>
      <c r="J142" s="35">
        <v>126</v>
      </c>
      <c r="K142" s="35">
        <v>961</v>
      </c>
      <c r="L142" s="35">
        <v>915</v>
      </c>
      <c r="M142" s="35">
        <v>497</v>
      </c>
      <c r="N142" s="35">
        <v>514</v>
      </c>
      <c r="O142" s="35">
        <v>9729</v>
      </c>
      <c r="P142" s="35">
        <v>9748</v>
      </c>
      <c r="Q142" s="35">
        <v>6557</v>
      </c>
      <c r="R142" s="35">
        <v>6513</v>
      </c>
      <c r="T142" s="45">
        <v>5492467.5000000009</v>
      </c>
      <c r="U142" s="45">
        <v>5355562.1000000006</v>
      </c>
      <c r="V142" s="45">
        <v>1184779.2</v>
      </c>
      <c r="W142" s="45">
        <v>1176320.8799999999</v>
      </c>
      <c r="X142" s="45">
        <v>7269859.29</v>
      </c>
      <c r="Y142" s="45">
        <v>7321033.9500000002</v>
      </c>
      <c r="Z142" s="45">
        <v>6433640.1500000004</v>
      </c>
      <c r="AA142" s="45">
        <v>6968082.1200000001</v>
      </c>
      <c r="AB142" s="45">
        <v>643476.06000000006</v>
      </c>
      <c r="AC142" s="45">
        <v>669882.55999999994</v>
      </c>
      <c r="AD142" s="45">
        <v>547378.36</v>
      </c>
      <c r="AE142" s="45">
        <v>564221.18999999994</v>
      </c>
      <c r="AF142" s="232">
        <v>21571600.559999999</v>
      </c>
      <c r="AG142" s="232">
        <v>22055102.800000001</v>
      </c>
      <c r="AH142" s="249">
        <f>AG142-AF142</f>
        <v>483502.24000000209</v>
      </c>
      <c r="AI142" s="249">
        <f>AH142/F142</f>
        <v>40.586102577016881</v>
      </c>
    </row>
    <row r="143" spans="1:35" ht="16.5">
      <c r="A143" s="33">
        <v>430</v>
      </c>
      <c r="B143" s="414">
        <v>2</v>
      </c>
      <c r="C143" s="414">
        <v>2</v>
      </c>
      <c r="D143" s="234" t="s">
        <v>156</v>
      </c>
      <c r="E143" s="238">
        <v>15420</v>
      </c>
      <c r="F143" s="238">
        <v>15295</v>
      </c>
      <c r="G143" s="35">
        <v>641</v>
      </c>
      <c r="H143" s="35">
        <v>635</v>
      </c>
      <c r="I143" s="35">
        <v>147</v>
      </c>
      <c r="J143" s="35">
        <v>106</v>
      </c>
      <c r="K143" s="35">
        <v>891</v>
      </c>
      <c r="L143" s="35">
        <v>867</v>
      </c>
      <c r="M143" s="35">
        <v>503</v>
      </c>
      <c r="N143" s="35">
        <v>498</v>
      </c>
      <c r="O143" s="35">
        <v>13238</v>
      </c>
      <c r="P143" s="35">
        <v>13189</v>
      </c>
      <c r="Q143" s="35">
        <v>7863</v>
      </c>
      <c r="R143" s="35">
        <v>7789</v>
      </c>
      <c r="T143" s="45">
        <v>5416417.9500000002</v>
      </c>
      <c r="U143" s="45">
        <v>5575052.3500000006</v>
      </c>
      <c r="V143" s="45">
        <v>1319413.2</v>
      </c>
      <c r="W143" s="45">
        <v>989603.27999999991</v>
      </c>
      <c r="X143" s="45">
        <v>6740316.9900000002</v>
      </c>
      <c r="Y143" s="45">
        <v>6936979.71</v>
      </c>
      <c r="Z143" s="45">
        <v>6511309.8500000006</v>
      </c>
      <c r="AA143" s="45">
        <v>6751176.8399999999</v>
      </c>
      <c r="AB143" s="45">
        <v>875561.32000000007</v>
      </c>
      <c r="AC143" s="45">
        <v>906348.08</v>
      </c>
      <c r="AD143" s="45">
        <v>656403.24</v>
      </c>
      <c r="AE143" s="45">
        <v>674761.07</v>
      </c>
      <c r="AF143" s="232">
        <v>21519422.550000001</v>
      </c>
      <c r="AG143" s="232">
        <v>21833921.329999998</v>
      </c>
      <c r="AH143" s="249">
        <f>AG143-AF143</f>
        <v>314498.77999999747</v>
      </c>
      <c r="AI143" s="249">
        <f>AH143/F143</f>
        <v>20.562195488721638</v>
      </c>
    </row>
    <row r="144" spans="1:35" ht="16.5">
      <c r="A144" s="33">
        <v>433</v>
      </c>
      <c r="B144" s="414">
        <v>5</v>
      </c>
      <c r="C144" s="414">
        <v>5</v>
      </c>
      <c r="D144" s="234" t="s">
        <v>157</v>
      </c>
      <c r="E144" s="238">
        <v>7692</v>
      </c>
      <c r="F144" s="238">
        <v>7657</v>
      </c>
      <c r="G144" s="35">
        <v>347</v>
      </c>
      <c r="H144" s="35">
        <v>348</v>
      </c>
      <c r="I144" s="35">
        <v>78</v>
      </c>
      <c r="J144" s="35">
        <v>58</v>
      </c>
      <c r="K144" s="35">
        <v>515</v>
      </c>
      <c r="L144" s="35">
        <v>499</v>
      </c>
      <c r="M144" s="35">
        <v>309</v>
      </c>
      <c r="N144" s="35">
        <v>317</v>
      </c>
      <c r="O144" s="35">
        <v>6443</v>
      </c>
      <c r="P144" s="35">
        <v>6435</v>
      </c>
      <c r="Q144" s="35">
        <v>4142</v>
      </c>
      <c r="R144" s="35">
        <v>4138</v>
      </c>
      <c r="T144" s="45">
        <v>2932132.6500000004</v>
      </c>
      <c r="U144" s="45">
        <v>3055304.2800000003</v>
      </c>
      <c r="V144" s="45">
        <v>700096.8</v>
      </c>
      <c r="W144" s="45">
        <v>541481.03999999992</v>
      </c>
      <c r="X144" s="45">
        <v>3895918.35</v>
      </c>
      <c r="Y144" s="45">
        <v>3992563.87</v>
      </c>
      <c r="Z144" s="45">
        <v>3999989.5500000003</v>
      </c>
      <c r="AA144" s="45">
        <v>4297435.8600000003</v>
      </c>
      <c r="AB144" s="45">
        <v>426140.02</v>
      </c>
      <c r="AC144" s="45">
        <v>442213.2</v>
      </c>
      <c r="AD144" s="45">
        <v>345774.16000000003</v>
      </c>
      <c r="AE144" s="45">
        <v>358474.94</v>
      </c>
      <c r="AF144" s="232">
        <v>12300051.530000001</v>
      </c>
      <c r="AG144" s="232">
        <v>12687473.189999999</v>
      </c>
      <c r="AH144" s="249">
        <f>AG144-AF144</f>
        <v>387421.65999999829</v>
      </c>
      <c r="AI144" s="249">
        <f>AH144/F144</f>
        <v>50.597056288363362</v>
      </c>
    </row>
    <row r="145" spans="1:35" ht="16.5">
      <c r="A145" s="33">
        <v>434</v>
      </c>
      <c r="B145" s="414">
        <v>1</v>
      </c>
      <c r="C145" s="415">
        <v>34</v>
      </c>
      <c r="D145" s="234" t="s">
        <v>158</v>
      </c>
      <c r="E145" s="238">
        <v>14458</v>
      </c>
      <c r="F145" s="238">
        <v>14352</v>
      </c>
      <c r="G145" s="35">
        <v>577</v>
      </c>
      <c r="H145" s="35">
        <v>549</v>
      </c>
      <c r="I145" s="35">
        <v>119</v>
      </c>
      <c r="J145" s="35">
        <v>98</v>
      </c>
      <c r="K145" s="35">
        <v>867</v>
      </c>
      <c r="L145" s="35">
        <v>828</v>
      </c>
      <c r="M145" s="35">
        <v>442</v>
      </c>
      <c r="N145" s="35">
        <v>462</v>
      </c>
      <c r="O145" s="35">
        <v>12453</v>
      </c>
      <c r="P145" s="35">
        <v>12415</v>
      </c>
      <c r="Q145" s="35">
        <v>7668</v>
      </c>
      <c r="R145" s="35">
        <v>7591</v>
      </c>
      <c r="T145" s="45">
        <v>4875621.1500000004</v>
      </c>
      <c r="U145" s="45">
        <v>4820005.8900000006</v>
      </c>
      <c r="V145" s="45">
        <v>1068096.4000000001</v>
      </c>
      <c r="W145" s="45">
        <v>914916.23999999987</v>
      </c>
      <c r="X145" s="45">
        <v>6558759.6299999999</v>
      </c>
      <c r="Y145" s="45">
        <v>6624935.6399999997</v>
      </c>
      <c r="Z145" s="45">
        <v>5721667.9000000004</v>
      </c>
      <c r="AA145" s="45">
        <v>6263139.96</v>
      </c>
      <c r="AB145" s="45">
        <v>823641.42</v>
      </c>
      <c r="AC145" s="45">
        <v>853158.79999999993</v>
      </c>
      <c r="AD145" s="45">
        <v>640124.64</v>
      </c>
      <c r="AE145" s="45">
        <v>657608.32999999996</v>
      </c>
      <c r="AF145" s="232">
        <v>19687911.140000001</v>
      </c>
      <c r="AG145" s="232">
        <v>20133764.859999999</v>
      </c>
      <c r="AH145" s="249">
        <f>AG145-AF145</f>
        <v>445853.71999999881</v>
      </c>
      <c r="AI145" s="249">
        <f>AH145/F145</f>
        <v>31.065615942028902</v>
      </c>
    </row>
    <row r="146" spans="1:35" ht="16.5">
      <c r="A146" s="33">
        <v>435</v>
      </c>
      <c r="B146" s="414">
        <v>13</v>
      </c>
      <c r="C146" s="414">
        <v>13</v>
      </c>
      <c r="D146" s="234" t="s">
        <v>159</v>
      </c>
      <c r="E146" s="238">
        <v>702</v>
      </c>
      <c r="F146" s="238">
        <v>711</v>
      </c>
      <c r="G146" s="35">
        <v>13</v>
      </c>
      <c r="H146" s="35">
        <v>19</v>
      </c>
      <c r="I146" s="35">
        <v>3</v>
      </c>
      <c r="J146" s="35">
        <v>1</v>
      </c>
      <c r="K146" s="35">
        <v>34</v>
      </c>
      <c r="L146" s="35">
        <v>32</v>
      </c>
      <c r="M146" s="35">
        <v>16</v>
      </c>
      <c r="N146" s="35">
        <v>21</v>
      </c>
      <c r="O146" s="35">
        <v>636</v>
      </c>
      <c r="P146" s="35">
        <v>638</v>
      </c>
      <c r="Q146" s="35">
        <v>327</v>
      </c>
      <c r="R146" s="35">
        <v>316</v>
      </c>
      <c r="T146" s="45">
        <v>109849.35</v>
      </c>
      <c r="U146" s="45">
        <v>166812.59000000003</v>
      </c>
      <c r="V146" s="45">
        <v>26926.800000000003</v>
      </c>
      <c r="W146" s="45">
        <v>9335.8799999999992</v>
      </c>
      <c r="X146" s="45">
        <v>257206.26</v>
      </c>
      <c r="Y146" s="45">
        <v>256036.16</v>
      </c>
      <c r="Z146" s="45">
        <v>207119.2</v>
      </c>
      <c r="AA146" s="45">
        <v>284688.18</v>
      </c>
      <c r="AB146" s="45">
        <v>42065.04</v>
      </c>
      <c r="AC146" s="45">
        <v>43843.360000000001</v>
      </c>
      <c r="AD146" s="45">
        <v>27297.960000000003</v>
      </c>
      <c r="AE146" s="45">
        <v>27375.079999999998</v>
      </c>
      <c r="AF146" s="232">
        <v>670464.6100000001</v>
      </c>
      <c r="AG146" s="232">
        <v>788091.25</v>
      </c>
      <c r="AH146" s="249">
        <f>AG146-AF146</f>
        <v>117626.6399999999</v>
      </c>
      <c r="AI146" s="249">
        <f>AH146/F146</f>
        <v>165.43831223628678</v>
      </c>
    </row>
    <row r="147" spans="1:35" ht="16.5">
      <c r="A147" s="33">
        <v>436</v>
      </c>
      <c r="B147" s="414">
        <v>17</v>
      </c>
      <c r="C147" s="414">
        <v>17</v>
      </c>
      <c r="D147" s="234" t="s">
        <v>160</v>
      </c>
      <c r="E147" s="238">
        <v>2033</v>
      </c>
      <c r="F147" s="238">
        <v>2008</v>
      </c>
      <c r="G147" s="35">
        <v>146</v>
      </c>
      <c r="H147" s="35">
        <v>155</v>
      </c>
      <c r="I147" s="35">
        <v>21</v>
      </c>
      <c r="J147" s="35">
        <v>25</v>
      </c>
      <c r="K147" s="35">
        <v>223</v>
      </c>
      <c r="L147" s="35">
        <v>210</v>
      </c>
      <c r="M147" s="35">
        <v>132</v>
      </c>
      <c r="N147" s="35">
        <v>132</v>
      </c>
      <c r="O147" s="35">
        <v>1511</v>
      </c>
      <c r="P147" s="35">
        <v>1486</v>
      </c>
      <c r="Q147" s="35">
        <v>1023</v>
      </c>
      <c r="R147" s="35">
        <v>1003</v>
      </c>
      <c r="T147" s="45">
        <v>1233692.7000000002</v>
      </c>
      <c r="U147" s="45">
        <v>1360839.55</v>
      </c>
      <c r="V147" s="45">
        <v>188487.6</v>
      </c>
      <c r="W147" s="45">
        <v>233396.99999999997</v>
      </c>
      <c r="X147" s="45">
        <v>1686970.47</v>
      </c>
      <c r="Y147" s="45">
        <v>1680237.3</v>
      </c>
      <c r="Z147" s="45">
        <v>1708733.4000000001</v>
      </c>
      <c r="AA147" s="45">
        <v>1789468.56</v>
      </c>
      <c r="AB147" s="45">
        <v>99937.54</v>
      </c>
      <c r="AC147" s="45">
        <v>102117.92</v>
      </c>
      <c r="AD147" s="45">
        <v>85400.040000000008</v>
      </c>
      <c r="AE147" s="45">
        <v>86889.89</v>
      </c>
      <c r="AF147" s="232">
        <v>5003221.7500000009</v>
      </c>
      <c r="AG147" s="232">
        <v>5252950.22</v>
      </c>
      <c r="AH147" s="249">
        <f>AG147-AF147</f>
        <v>249728.46999999881</v>
      </c>
      <c r="AI147" s="249">
        <f>AH147/F147</f>
        <v>124.36676792828627</v>
      </c>
    </row>
    <row r="148" spans="1:35" ht="16.5">
      <c r="A148" s="33">
        <v>440</v>
      </c>
      <c r="B148" s="414">
        <v>15</v>
      </c>
      <c r="C148" s="414">
        <v>15</v>
      </c>
      <c r="D148" s="234" t="s">
        <v>161</v>
      </c>
      <c r="E148" s="238">
        <v>5843</v>
      </c>
      <c r="F148" s="238">
        <v>5884</v>
      </c>
      <c r="G148" s="35">
        <v>730</v>
      </c>
      <c r="H148" s="35">
        <v>737</v>
      </c>
      <c r="I148" s="35">
        <v>106</v>
      </c>
      <c r="J148" s="35">
        <v>118</v>
      </c>
      <c r="K148" s="35">
        <v>681</v>
      </c>
      <c r="L148" s="35">
        <v>659</v>
      </c>
      <c r="M148" s="35">
        <v>311</v>
      </c>
      <c r="N148" s="35">
        <v>324</v>
      </c>
      <c r="O148" s="35">
        <v>4015</v>
      </c>
      <c r="P148" s="35">
        <v>4046</v>
      </c>
      <c r="Q148" s="35">
        <v>2978</v>
      </c>
      <c r="R148" s="35">
        <v>2991</v>
      </c>
      <c r="T148" s="45">
        <v>6168463.5000000009</v>
      </c>
      <c r="U148" s="45">
        <v>6470572.5700000003</v>
      </c>
      <c r="V148" s="45">
        <v>951413.60000000009</v>
      </c>
      <c r="W148" s="45">
        <v>1101633.8399999999</v>
      </c>
      <c r="X148" s="45">
        <v>5151690.09</v>
      </c>
      <c r="Y148" s="45">
        <v>5272744.67</v>
      </c>
      <c r="Z148" s="45">
        <v>4025879.45</v>
      </c>
      <c r="AA148" s="45">
        <v>4392331.92</v>
      </c>
      <c r="AB148" s="45">
        <v>265552.09999999998</v>
      </c>
      <c r="AC148" s="45">
        <v>278041.12</v>
      </c>
      <c r="AD148" s="45">
        <v>248603.44</v>
      </c>
      <c r="AE148" s="45">
        <v>259110.33</v>
      </c>
      <c r="AF148" s="232">
        <v>16811602.18</v>
      </c>
      <c r="AG148" s="232">
        <v>17774434.449999999</v>
      </c>
      <c r="AH148" s="249">
        <f>AG148-AF148</f>
        <v>962832.26999999955</v>
      </c>
      <c r="AI148" s="249">
        <f>AH148/F148</f>
        <v>163.63566791298427</v>
      </c>
    </row>
    <row r="149" spans="1:35" ht="16.5">
      <c r="A149" s="33">
        <v>441</v>
      </c>
      <c r="B149" s="414">
        <v>9</v>
      </c>
      <c r="C149" s="414">
        <v>9</v>
      </c>
      <c r="D149" s="234" t="s">
        <v>162</v>
      </c>
      <c r="E149" s="238">
        <v>4396</v>
      </c>
      <c r="F149" s="238">
        <v>4358</v>
      </c>
      <c r="G149" s="35">
        <v>152</v>
      </c>
      <c r="H149" s="35">
        <v>151</v>
      </c>
      <c r="I149" s="35">
        <v>36</v>
      </c>
      <c r="J149" s="35">
        <v>23</v>
      </c>
      <c r="K149" s="35">
        <v>222</v>
      </c>
      <c r="L149" s="35">
        <v>217</v>
      </c>
      <c r="M149" s="35">
        <v>136</v>
      </c>
      <c r="N149" s="35">
        <v>133</v>
      </c>
      <c r="O149" s="35">
        <v>3850</v>
      </c>
      <c r="P149" s="35">
        <v>3834</v>
      </c>
      <c r="Q149" s="35">
        <v>2173</v>
      </c>
      <c r="R149" s="35">
        <v>2143</v>
      </c>
      <c r="T149" s="45">
        <v>1284392.4000000001</v>
      </c>
      <c r="U149" s="45">
        <v>1325721.1100000001</v>
      </c>
      <c r="V149" s="45">
        <v>323121.60000000003</v>
      </c>
      <c r="W149" s="45">
        <v>214725.24</v>
      </c>
      <c r="X149" s="45">
        <v>1679405.58</v>
      </c>
      <c r="Y149" s="45">
        <v>1736245.21</v>
      </c>
      <c r="Z149" s="45">
        <v>1760513.2000000002</v>
      </c>
      <c r="AA149" s="45">
        <v>1803025.14</v>
      </c>
      <c r="AB149" s="45">
        <v>254639</v>
      </c>
      <c r="AC149" s="45">
        <v>263472.48</v>
      </c>
      <c r="AD149" s="45">
        <v>181402.04</v>
      </c>
      <c r="AE149" s="45">
        <v>185648.09</v>
      </c>
      <c r="AF149" s="232">
        <v>5483473.8200000003</v>
      </c>
      <c r="AG149" s="232">
        <v>5528837.2699999996</v>
      </c>
      <c r="AH149" s="249">
        <f>AG149-AF149</f>
        <v>45363.449999999255</v>
      </c>
      <c r="AI149" s="249">
        <f>AH149/F149</f>
        <v>10.409235888021858</v>
      </c>
    </row>
    <row r="150" spans="1:35" ht="16.5">
      <c r="A150" s="33">
        <v>444</v>
      </c>
      <c r="B150" s="414">
        <v>1</v>
      </c>
      <c r="C150" s="415">
        <v>33</v>
      </c>
      <c r="D150" s="234" t="s">
        <v>163</v>
      </c>
      <c r="E150" s="238">
        <v>45645</v>
      </c>
      <c r="F150" s="238">
        <v>45687</v>
      </c>
      <c r="G150" s="35">
        <v>2022</v>
      </c>
      <c r="H150" s="35">
        <v>1946</v>
      </c>
      <c r="I150" s="35">
        <v>413</v>
      </c>
      <c r="J150" s="35">
        <v>411</v>
      </c>
      <c r="K150" s="35">
        <v>3065</v>
      </c>
      <c r="L150" s="35">
        <v>2900</v>
      </c>
      <c r="M150" s="35">
        <v>1725</v>
      </c>
      <c r="N150" s="35">
        <v>1774</v>
      </c>
      <c r="O150" s="35">
        <v>38420</v>
      </c>
      <c r="P150" s="35">
        <v>38656</v>
      </c>
      <c r="Q150" s="35">
        <v>25260</v>
      </c>
      <c r="R150" s="35">
        <v>25279</v>
      </c>
      <c r="T150" s="45">
        <v>17085798.900000002</v>
      </c>
      <c r="U150" s="45">
        <v>17085121.060000002</v>
      </c>
      <c r="V150" s="45">
        <v>3706922.8000000003</v>
      </c>
      <c r="W150" s="45">
        <v>3837046.6799999997</v>
      </c>
      <c r="X150" s="45">
        <v>23186387.850000001</v>
      </c>
      <c r="Y150" s="45">
        <v>23203277</v>
      </c>
      <c r="Z150" s="45">
        <v>22330038.75</v>
      </c>
      <c r="AA150" s="45">
        <v>24049372.919999998</v>
      </c>
      <c r="AB150" s="45">
        <v>2541098.7999999998</v>
      </c>
      <c r="AC150" s="45">
        <v>2656440.3199999998</v>
      </c>
      <c r="AD150" s="45">
        <v>2108704.8000000003</v>
      </c>
      <c r="AE150" s="45">
        <v>2189919.77</v>
      </c>
      <c r="AF150" s="232">
        <v>70958951.900000006</v>
      </c>
      <c r="AG150" s="232">
        <v>73021177.749999985</v>
      </c>
      <c r="AH150" s="249">
        <f>AG150-AF150</f>
        <v>2062225.8499999791</v>
      </c>
      <c r="AI150" s="249">
        <f>AH150/F150</f>
        <v>45.138132291461012</v>
      </c>
    </row>
    <row r="151" spans="1:35" ht="16.5">
      <c r="A151" s="33">
        <v>445</v>
      </c>
      <c r="B151" s="414">
        <v>2</v>
      </c>
      <c r="C151" s="414">
        <v>2</v>
      </c>
      <c r="D151" s="234" t="s">
        <v>164</v>
      </c>
      <c r="E151" s="238">
        <v>14999</v>
      </c>
      <c r="F151" s="238">
        <v>14868</v>
      </c>
      <c r="G151" s="35">
        <v>655</v>
      </c>
      <c r="H151" s="35">
        <v>622</v>
      </c>
      <c r="I151" s="35">
        <v>140</v>
      </c>
      <c r="J151" s="35">
        <v>109</v>
      </c>
      <c r="K151" s="35">
        <v>997</v>
      </c>
      <c r="L151" s="35">
        <v>958</v>
      </c>
      <c r="M151" s="35">
        <v>550</v>
      </c>
      <c r="N151" s="35">
        <v>575</v>
      </c>
      <c r="O151" s="35">
        <v>12657</v>
      </c>
      <c r="P151" s="35">
        <v>12604</v>
      </c>
      <c r="Q151" s="35">
        <v>7877</v>
      </c>
      <c r="R151" s="35">
        <v>7800</v>
      </c>
      <c r="T151" s="45">
        <v>5534717.2500000009</v>
      </c>
      <c r="U151" s="45">
        <v>5460917.4199999999</v>
      </c>
      <c r="V151" s="45">
        <v>1256584</v>
      </c>
      <c r="W151" s="45">
        <v>1017610.9199999999</v>
      </c>
      <c r="X151" s="45">
        <v>7542195.3300000001</v>
      </c>
      <c r="Y151" s="45">
        <v>7665082.54</v>
      </c>
      <c r="Z151" s="45">
        <v>7119722.5</v>
      </c>
      <c r="AA151" s="45">
        <v>7795033.5</v>
      </c>
      <c r="AB151" s="45">
        <v>837133.98</v>
      </c>
      <c r="AC151" s="45">
        <v>866146.88</v>
      </c>
      <c r="AD151" s="45">
        <v>657571.96000000008</v>
      </c>
      <c r="AE151" s="45">
        <v>675714</v>
      </c>
      <c r="AF151" s="232">
        <v>22947925.020000003</v>
      </c>
      <c r="AG151" s="232">
        <v>23480505.259999998</v>
      </c>
      <c r="AH151" s="249">
        <f>AG151-AF151</f>
        <v>532580.23999999464</v>
      </c>
      <c r="AI151" s="249">
        <f>AH151/F151</f>
        <v>35.820570352434402</v>
      </c>
    </row>
    <row r="152" spans="1:35" ht="16.5">
      <c r="A152" s="33">
        <v>475</v>
      </c>
      <c r="B152" s="414">
        <v>15</v>
      </c>
      <c r="C152" s="414">
        <v>15</v>
      </c>
      <c r="D152" s="234" t="s">
        <v>165</v>
      </c>
      <c r="E152" s="238">
        <v>5456</v>
      </c>
      <c r="F152" s="238">
        <v>5415</v>
      </c>
      <c r="G152" s="35">
        <v>333</v>
      </c>
      <c r="H152" s="35">
        <v>312</v>
      </c>
      <c r="I152" s="35">
        <v>50</v>
      </c>
      <c r="J152" s="35">
        <v>63</v>
      </c>
      <c r="K152" s="35">
        <v>336</v>
      </c>
      <c r="L152" s="35">
        <v>317</v>
      </c>
      <c r="M152" s="35">
        <v>206</v>
      </c>
      <c r="N152" s="35">
        <v>205</v>
      </c>
      <c r="O152" s="35">
        <v>4531</v>
      </c>
      <c r="P152" s="35">
        <v>4518</v>
      </c>
      <c r="Q152" s="35">
        <v>2823</v>
      </c>
      <c r="R152" s="35">
        <v>2786</v>
      </c>
      <c r="T152" s="45">
        <v>2813833.35</v>
      </c>
      <c r="U152" s="45">
        <v>2739238.3200000003</v>
      </c>
      <c r="V152" s="45">
        <v>448780</v>
      </c>
      <c r="W152" s="45">
        <v>588160.43999999994</v>
      </c>
      <c r="X152" s="45">
        <v>2541803.04</v>
      </c>
      <c r="Y152" s="45">
        <v>2536358.21</v>
      </c>
      <c r="Z152" s="45">
        <v>2666659.7000000002</v>
      </c>
      <c r="AA152" s="45">
        <v>2779098.9</v>
      </c>
      <c r="AB152" s="45">
        <v>299680.34000000003</v>
      </c>
      <c r="AC152" s="45">
        <v>310476.96000000002</v>
      </c>
      <c r="AD152" s="45">
        <v>235664.04</v>
      </c>
      <c r="AE152" s="45">
        <v>241351.18</v>
      </c>
      <c r="AF152" s="232">
        <v>9006420.4699999988</v>
      </c>
      <c r="AG152" s="232">
        <v>9194684.0100000016</v>
      </c>
      <c r="AH152" s="249">
        <f>AG152-AF152</f>
        <v>188263.54000000283</v>
      </c>
      <c r="AI152" s="249">
        <f>AH152/F152</f>
        <v>34.767043397969125</v>
      </c>
    </row>
    <row r="153" spans="1:35" ht="16.5">
      <c r="A153" s="33">
        <v>480</v>
      </c>
      <c r="B153" s="414">
        <v>2</v>
      </c>
      <c r="C153" s="414">
        <v>2</v>
      </c>
      <c r="D153" s="234" t="s">
        <v>166</v>
      </c>
      <c r="E153" s="238">
        <v>1930</v>
      </c>
      <c r="F153" s="238">
        <v>1910</v>
      </c>
      <c r="G153" s="35">
        <v>94</v>
      </c>
      <c r="H153" s="35">
        <v>86</v>
      </c>
      <c r="I153" s="35">
        <v>15</v>
      </c>
      <c r="J153" s="35">
        <v>17</v>
      </c>
      <c r="K153" s="35">
        <v>144</v>
      </c>
      <c r="L153" s="35">
        <v>135</v>
      </c>
      <c r="M153" s="35">
        <v>71</v>
      </c>
      <c r="N153" s="35">
        <v>68</v>
      </c>
      <c r="O153" s="35">
        <v>1606</v>
      </c>
      <c r="P153" s="35">
        <v>1604</v>
      </c>
      <c r="Q153" s="35">
        <v>1010</v>
      </c>
      <c r="R153" s="35">
        <v>1010</v>
      </c>
      <c r="T153" s="45">
        <v>794295.3</v>
      </c>
      <c r="U153" s="45">
        <v>755046.46000000008</v>
      </c>
      <c r="V153" s="45">
        <v>134634</v>
      </c>
      <c r="W153" s="45">
        <v>158709.96</v>
      </c>
      <c r="X153" s="45">
        <v>1089344.1600000001</v>
      </c>
      <c r="Y153" s="45">
        <v>1080152.55</v>
      </c>
      <c r="Z153" s="45">
        <v>919091.45000000007</v>
      </c>
      <c r="AA153" s="45">
        <v>921847.44</v>
      </c>
      <c r="AB153" s="45">
        <v>106220.84</v>
      </c>
      <c r="AC153" s="45">
        <v>110226.88</v>
      </c>
      <c r="AD153" s="45">
        <v>84314.8</v>
      </c>
      <c r="AE153" s="45">
        <v>87496.299999999988</v>
      </c>
      <c r="AF153" s="232">
        <v>3127900.55</v>
      </c>
      <c r="AG153" s="232">
        <v>3113479.59</v>
      </c>
      <c r="AH153" s="249">
        <f>AG153-AF153</f>
        <v>-14420.959999999963</v>
      </c>
      <c r="AI153" s="249">
        <f>AH153/F153</f>
        <v>-7.5502408376963155</v>
      </c>
    </row>
    <row r="154" spans="1:35" ht="16.5">
      <c r="A154" s="33">
        <v>481</v>
      </c>
      <c r="B154" s="414">
        <v>2</v>
      </c>
      <c r="C154" s="414">
        <v>2</v>
      </c>
      <c r="D154" s="234" t="s">
        <v>167</v>
      </c>
      <c r="E154" s="238">
        <v>9619</v>
      </c>
      <c r="F154" s="238">
        <v>9592</v>
      </c>
      <c r="G154" s="35">
        <v>572</v>
      </c>
      <c r="H154" s="35">
        <v>553</v>
      </c>
      <c r="I154" s="35">
        <v>117</v>
      </c>
      <c r="J154" s="35">
        <v>112</v>
      </c>
      <c r="K154" s="35">
        <v>806</v>
      </c>
      <c r="L154" s="35">
        <v>788</v>
      </c>
      <c r="M154" s="35">
        <v>444</v>
      </c>
      <c r="N154" s="35">
        <v>439</v>
      </c>
      <c r="O154" s="35">
        <v>7680</v>
      </c>
      <c r="P154" s="35">
        <v>7700</v>
      </c>
      <c r="Q154" s="35">
        <v>5527</v>
      </c>
      <c r="R154" s="35">
        <v>5520</v>
      </c>
      <c r="T154" s="45">
        <v>4833371.4000000004</v>
      </c>
      <c r="U154" s="45">
        <v>4855124.33</v>
      </c>
      <c r="V154" s="45">
        <v>1050145.2</v>
      </c>
      <c r="W154" s="45">
        <v>1045618.5599999999</v>
      </c>
      <c r="X154" s="45">
        <v>6097301.3399999999</v>
      </c>
      <c r="Y154" s="45">
        <v>6304890.4400000004</v>
      </c>
      <c r="Z154" s="45">
        <v>5747557.8000000007</v>
      </c>
      <c r="AA154" s="45">
        <v>5951338.6200000001</v>
      </c>
      <c r="AB154" s="45">
        <v>507955.20000000001</v>
      </c>
      <c r="AC154" s="45">
        <v>529144</v>
      </c>
      <c r="AD154" s="45">
        <v>461393.96</v>
      </c>
      <c r="AE154" s="45">
        <v>478197.6</v>
      </c>
      <c r="AF154" s="232">
        <v>18697724.900000002</v>
      </c>
      <c r="AG154" s="232">
        <v>19164313.550000001</v>
      </c>
      <c r="AH154" s="249">
        <f>AG154-AF154</f>
        <v>466588.64999999851</v>
      </c>
      <c r="AI154" s="249">
        <f>AH154/F154</f>
        <v>48.643520642201679</v>
      </c>
    </row>
    <row r="155" spans="1:35" ht="16.5">
      <c r="A155" s="33">
        <v>483</v>
      </c>
      <c r="B155" s="414">
        <v>17</v>
      </c>
      <c r="C155" s="414">
        <v>17</v>
      </c>
      <c r="D155" s="234" t="s">
        <v>168</v>
      </c>
      <c r="E155" s="238">
        <v>1055</v>
      </c>
      <c r="F155" s="238">
        <v>1059</v>
      </c>
      <c r="G155" s="35">
        <v>94</v>
      </c>
      <c r="H155" s="35">
        <v>88</v>
      </c>
      <c r="I155" s="35">
        <v>21</v>
      </c>
      <c r="J155" s="35">
        <v>18</v>
      </c>
      <c r="K155" s="35">
        <v>126</v>
      </c>
      <c r="L155" s="35">
        <v>122</v>
      </c>
      <c r="M155" s="35">
        <v>38</v>
      </c>
      <c r="N155" s="35">
        <v>46</v>
      </c>
      <c r="O155" s="35">
        <v>776</v>
      </c>
      <c r="P155" s="35">
        <v>785</v>
      </c>
      <c r="Q155" s="35">
        <v>476</v>
      </c>
      <c r="R155" s="35">
        <v>488</v>
      </c>
      <c r="T155" s="45">
        <v>794295.3</v>
      </c>
      <c r="U155" s="45">
        <v>772605.68</v>
      </c>
      <c r="V155" s="45">
        <v>188487.6</v>
      </c>
      <c r="W155" s="45">
        <v>168045.84</v>
      </c>
      <c r="X155" s="45">
        <v>953176.14</v>
      </c>
      <c r="Y155" s="45">
        <v>976137.86</v>
      </c>
      <c r="Z155" s="45">
        <v>491908.10000000003</v>
      </c>
      <c r="AA155" s="45">
        <v>623602.68000000005</v>
      </c>
      <c r="AB155" s="45">
        <v>51324.639999999999</v>
      </c>
      <c r="AC155" s="45">
        <v>53945.2</v>
      </c>
      <c r="AD155" s="45">
        <v>39736.480000000003</v>
      </c>
      <c r="AE155" s="45">
        <v>42275.439999999995</v>
      </c>
      <c r="AF155" s="232">
        <v>2518928.2600000002</v>
      </c>
      <c r="AG155" s="232">
        <v>2636612.7000000002</v>
      </c>
      <c r="AH155" s="249">
        <f>AG155-AF155</f>
        <v>117684.43999999994</v>
      </c>
      <c r="AI155" s="249">
        <f>AH155/F155</f>
        <v>111.12789423984886</v>
      </c>
    </row>
    <row r="156" spans="1:35" ht="16.5">
      <c r="A156" s="33">
        <v>484</v>
      </c>
      <c r="B156" s="414">
        <v>4</v>
      </c>
      <c r="C156" s="414">
        <v>4</v>
      </c>
      <c r="D156" s="234" t="s">
        <v>169</v>
      </c>
      <c r="E156" s="238">
        <v>2966</v>
      </c>
      <c r="F156" s="238">
        <v>2904</v>
      </c>
      <c r="G156" s="35">
        <v>139</v>
      </c>
      <c r="H156" s="35">
        <v>128</v>
      </c>
      <c r="I156" s="35">
        <v>33</v>
      </c>
      <c r="J156" s="35">
        <v>24</v>
      </c>
      <c r="K156" s="35">
        <v>210</v>
      </c>
      <c r="L156" s="35">
        <v>218</v>
      </c>
      <c r="M156" s="35">
        <v>84</v>
      </c>
      <c r="N156" s="35">
        <v>81</v>
      </c>
      <c r="O156" s="35">
        <v>2500</v>
      </c>
      <c r="P156" s="35">
        <v>2453</v>
      </c>
      <c r="Q156" s="35">
        <v>1364</v>
      </c>
      <c r="R156" s="35">
        <v>1323</v>
      </c>
      <c r="T156" s="45">
        <v>1174543.05</v>
      </c>
      <c r="U156" s="45">
        <v>1123790.08</v>
      </c>
      <c r="V156" s="45">
        <v>296194.8</v>
      </c>
      <c r="W156" s="45">
        <v>224061.12</v>
      </c>
      <c r="X156" s="45">
        <v>1588626.9000000001</v>
      </c>
      <c r="Y156" s="45">
        <v>1744246.34</v>
      </c>
      <c r="Z156" s="45">
        <v>1087375.8</v>
      </c>
      <c r="AA156" s="45">
        <v>1098082.98</v>
      </c>
      <c r="AB156" s="45">
        <v>165350</v>
      </c>
      <c r="AC156" s="45">
        <v>168570.16</v>
      </c>
      <c r="AD156" s="45">
        <v>113866.72</v>
      </c>
      <c r="AE156" s="45">
        <v>114611.48999999999</v>
      </c>
      <c r="AF156" s="232">
        <v>4425957.2699999996</v>
      </c>
      <c r="AG156" s="232">
        <v>4473362.17</v>
      </c>
      <c r="AH156" s="249">
        <f>AG156-AF156</f>
        <v>47404.900000000373</v>
      </c>
      <c r="AI156" s="249">
        <f>AH156/F156</f>
        <v>16.324001377410596</v>
      </c>
    </row>
    <row r="157" spans="1:35" ht="16.5">
      <c r="A157" s="33">
        <v>489</v>
      </c>
      <c r="B157" s="414">
        <v>8</v>
      </c>
      <c r="C157" s="414">
        <v>8</v>
      </c>
      <c r="D157" s="234" t="s">
        <v>170</v>
      </c>
      <c r="E157" s="238">
        <v>1752</v>
      </c>
      <c r="F157" s="238">
        <v>1703</v>
      </c>
      <c r="G157" s="35">
        <v>46</v>
      </c>
      <c r="H157" s="493">
        <v>49</v>
      </c>
      <c r="I157" s="493">
        <v>8</v>
      </c>
      <c r="J157" s="493">
        <v>8</v>
      </c>
      <c r="K157" s="493">
        <v>72</v>
      </c>
      <c r="L157" s="493">
        <v>68</v>
      </c>
      <c r="M157" s="493">
        <v>47</v>
      </c>
      <c r="N157" s="493">
        <v>47</v>
      </c>
      <c r="O157" s="493">
        <v>1579</v>
      </c>
      <c r="P157" s="35">
        <v>1531</v>
      </c>
      <c r="Q157" s="35">
        <v>862</v>
      </c>
      <c r="R157" s="35">
        <v>833</v>
      </c>
      <c r="T157" s="45">
        <v>388697.7</v>
      </c>
      <c r="U157" s="45">
        <v>430200.89</v>
      </c>
      <c r="V157" s="45">
        <v>71804.800000000003</v>
      </c>
      <c r="W157" s="45">
        <v>74687.039999999994</v>
      </c>
      <c r="X157" s="45">
        <v>544672.08000000007</v>
      </c>
      <c r="Y157" s="45">
        <v>544076.84</v>
      </c>
      <c r="Z157" s="45">
        <v>608412.65</v>
      </c>
      <c r="AA157" s="45">
        <v>637159.26</v>
      </c>
      <c r="AB157" s="45">
        <v>104435.06</v>
      </c>
      <c r="AC157" s="45">
        <v>105210.31999999999</v>
      </c>
      <c r="AD157" s="45">
        <v>71959.760000000009</v>
      </c>
      <c r="AE157" s="45">
        <v>72162.789999999994</v>
      </c>
      <c r="AF157" s="232">
        <v>1789982.05</v>
      </c>
      <c r="AG157" s="232">
        <v>1863497.1400000001</v>
      </c>
      <c r="AH157" s="249">
        <f>AG157-AF157</f>
        <v>73515.090000000084</v>
      </c>
      <c r="AI157" s="249">
        <f>AH157/F157</f>
        <v>43.167991779213203</v>
      </c>
    </row>
    <row r="158" spans="1:35" ht="16.5">
      <c r="A158" s="33">
        <v>491</v>
      </c>
      <c r="B158" s="414">
        <v>10</v>
      </c>
      <c r="C158" s="414">
        <v>10</v>
      </c>
      <c r="D158" s="234" t="s">
        <v>171</v>
      </c>
      <c r="E158" s="238">
        <v>51919</v>
      </c>
      <c r="F158" s="238">
        <v>51890</v>
      </c>
      <c r="G158" s="35">
        <v>2281</v>
      </c>
      <c r="H158" s="35">
        <v>2175</v>
      </c>
      <c r="I158" s="35">
        <v>446</v>
      </c>
      <c r="J158" s="35">
        <v>412</v>
      </c>
      <c r="K158" s="35">
        <v>3104</v>
      </c>
      <c r="L158" s="35">
        <v>3055</v>
      </c>
      <c r="M158" s="35">
        <v>1625</v>
      </c>
      <c r="N158" s="35">
        <v>1666</v>
      </c>
      <c r="O158" s="35">
        <v>44463</v>
      </c>
      <c r="P158" s="35">
        <v>44582</v>
      </c>
      <c r="Q158" s="35">
        <v>28541</v>
      </c>
      <c r="R158" s="35">
        <v>28521</v>
      </c>
      <c r="T158" s="45">
        <v>19274335.950000003</v>
      </c>
      <c r="U158" s="45">
        <v>19095651.75</v>
      </c>
      <c r="V158" s="45">
        <v>4003117.6</v>
      </c>
      <c r="W158" s="45">
        <v>3846382.5599999996</v>
      </c>
      <c r="X158" s="45">
        <v>23481418.560000002</v>
      </c>
      <c r="Y158" s="45">
        <v>24443452.149999999</v>
      </c>
      <c r="Z158" s="45">
        <v>21035543.75</v>
      </c>
      <c r="AA158" s="45">
        <v>22585262.280000001</v>
      </c>
      <c r="AB158" s="45">
        <v>2940782.82</v>
      </c>
      <c r="AC158" s="45">
        <v>3063675.04</v>
      </c>
      <c r="AD158" s="45">
        <v>2382602.6800000002</v>
      </c>
      <c r="AE158" s="45">
        <v>2470774.23</v>
      </c>
      <c r="AF158" s="232">
        <v>73117801.360000014</v>
      </c>
      <c r="AG158" s="232">
        <v>75505198.010000005</v>
      </c>
      <c r="AH158" s="249">
        <f>AG158-AF158</f>
        <v>2387396.6499999911</v>
      </c>
      <c r="AI158" s="249">
        <f>AH158/F158</f>
        <v>46.008800346887476</v>
      </c>
    </row>
    <row r="159" spans="1:35" ht="16.5">
      <c r="A159" s="33">
        <v>494</v>
      </c>
      <c r="B159" s="414">
        <v>17</v>
      </c>
      <c r="C159" s="414">
        <v>17</v>
      </c>
      <c r="D159" s="234" t="s">
        <v>172</v>
      </c>
      <c r="E159" s="238">
        <v>8827</v>
      </c>
      <c r="F159" s="238">
        <v>8749</v>
      </c>
      <c r="G159" s="35">
        <v>622</v>
      </c>
      <c r="H159" s="35">
        <v>594</v>
      </c>
      <c r="I159" s="35">
        <v>135</v>
      </c>
      <c r="J159" s="35">
        <v>122</v>
      </c>
      <c r="K159" s="35">
        <v>876</v>
      </c>
      <c r="L159" s="35">
        <v>856</v>
      </c>
      <c r="M159" s="35">
        <v>456</v>
      </c>
      <c r="N159" s="35">
        <v>462</v>
      </c>
      <c r="O159" s="35">
        <v>6738</v>
      </c>
      <c r="P159" s="35">
        <v>6715</v>
      </c>
      <c r="Q159" s="35">
        <v>4676</v>
      </c>
      <c r="R159" s="35">
        <v>4618</v>
      </c>
      <c r="T159" s="45">
        <v>5255868.9000000004</v>
      </c>
      <c r="U159" s="45">
        <v>5215088.3400000008</v>
      </c>
      <c r="V159" s="45">
        <v>1211706</v>
      </c>
      <c r="W159" s="45">
        <v>1138977.3599999999</v>
      </c>
      <c r="X159" s="45">
        <v>6626843.6400000006</v>
      </c>
      <c r="Y159" s="45">
        <v>6848967.2800000003</v>
      </c>
      <c r="Z159" s="45">
        <v>5902897.2000000002</v>
      </c>
      <c r="AA159" s="45">
        <v>6263139.96</v>
      </c>
      <c r="AB159" s="45">
        <v>445651.32</v>
      </c>
      <c r="AC159" s="45">
        <v>461454.8</v>
      </c>
      <c r="AD159" s="45">
        <v>390352.48000000004</v>
      </c>
      <c r="AE159" s="45">
        <v>400057.33999999997</v>
      </c>
      <c r="AF159" s="232">
        <v>19833319.540000003</v>
      </c>
      <c r="AG159" s="232">
        <v>20327685.080000002</v>
      </c>
      <c r="AH159" s="249">
        <f>AG159-AF159</f>
        <v>494365.53999999911</v>
      </c>
      <c r="AI159" s="249">
        <f>AH159/F159</f>
        <v>56.505376614470123</v>
      </c>
    </row>
    <row r="160" spans="1:35" ht="16.5">
      <c r="A160" s="33">
        <v>495</v>
      </c>
      <c r="B160" s="414">
        <v>13</v>
      </c>
      <c r="C160" s="414">
        <v>13</v>
      </c>
      <c r="D160" s="234" t="s">
        <v>173</v>
      </c>
      <c r="E160" s="238">
        <v>1430</v>
      </c>
      <c r="F160" s="238">
        <v>1393</v>
      </c>
      <c r="G160" s="35">
        <v>55</v>
      </c>
      <c r="H160" s="35">
        <v>48</v>
      </c>
      <c r="I160" s="35">
        <v>13</v>
      </c>
      <c r="J160" s="35">
        <v>10</v>
      </c>
      <c r="K160" s="35">
        <v>76</v>
      </c>
      <c r="L160" s="35">
        <v>68</v>
      </c>
      <c r="M160" s="35">
        <v>54</v>
      </c>
      <c r="N160" s="35">
        <v>47</v>
      </c>
      <c r="O160" s="35">
        <v>1232</v>
      </c>
      <c r="P160" s="35">
        <v>1220</v>
      </c>
      <c r="Q160" s="35">
        <v>644</v>
      </c>
      <c r="R160" s="35">
        <v>613</v>
      </c>
      <c r="T160" s="45">
        <v>464747.25000000006</v>
      </c>
      <c r="U160" s="45">
        <v>421421.28</v>
      </c>
      <c r="V160" s="45">
        <v>116682.8</v>
      </c>
      <c r="W160" s="45">
        <v>93358.799999999988</v>
      </c>
      <c r="X160" s="45">
        <v>574931.64</v>
      </c>
      <c r="Y160" s="45">
        <v>544076.84</v>
      </c>
      <c r="Z160" s="45">
        <v>699027.3</v>
      </c>
      <c r="AA160" s="45">
        <v>637159.26</v>
      </c>
      <c r="AB160" s="45">
        <v>81484.479999999996</v>
      </c>
      <c r="AC160" s="45">
        <v>83838.399999999994</v>
      </c>
      <c r="AD160" s="45">
        <v>53761.120000000003</v>
      </c>
      <c r="AE160" s="45">
        <v>53104.189999999995</v>
      </c>
      <c r="AF160" s="232">
        <v>1990634.59</v>
      </c>
      <c r="AG160" s="232">
        <v>1832958.7699999998</v>
      </c>
      <c r="AH160" s="249">
        <f>AG160-AF160</f>
        <v>-157675.8200000003</v>
      </c>
      <c r="AI160" s="249">
        <f>AH160/F160</f>
        <v>-113.19154343144314</v>
      </c>
    </row>
    <row r="161" spans="1:35" ht="16.5">
      <c r="A161" s="33">
        <v>498</v>
      </c>
      <c r="B161" s="414">
        <v>19</v>
      </c>
      <c r="C161" s="414">
        <v>19</v>
      </c>
      <c r="D161" s="234" t="s">
        <v>174</v>
      </c>
      <c r="E161" s="238">
        <v>2325</v>
      </c>
      <c r="F161" s="238">
        <v>2313</v>
      </c>
      <c r="G161" s="35">
        <v>105</v>
      </c>
      <c r="H161" s="35">
        <v>108</v>
      </c>
      <c r="I161" s="35">
        <v>23</v>
      </c>
      <c r="J161" s="35">
        <v>15</v>
      </c>
      <c r="K161" s="35">
        <v>148</v>
      </c>
      <c r="L161" s="35">
        <v>140</v>
      </c>
      <c r="M161" s="35">
        <v>93</v>
      </c>
      <c r="N161" s="35">
        <v>93</v>
      </c>
      <c r="O161" s="35">
        <v>1956</v>
      </c>
      <c r="P161" s="35">
        <v>1957</v>
      </c>
      <c r="Q161" s="35">
        <v>1261</v>
      </c>
      <c r="R161" s="35">
        <v>1271</v>
      </c>
      <c r="T161" s="45">
        <v>887244.75000000012</v>
      </c>
      <c r="U161" s="45">
        <v>948197.88000000012</v>
      </c>
      <c r="V161" s="45">
        <v>206438.80000000002</v>
      </c>
      <c r="W161" s="45">
        <v>140038.19999999998</v>
      </c>
      <c r="X161" s="45">
        <v>1119603.72</v>
      </c>
      <c r="Y161" s="45">
        <v>1120158.2</v>
      </c>
      <c r="Z161" s="45">
        <v>1203880.3500000001</v>
      </c>
      <c r="AA161" s="45">
        <v>1260761.94</v>
      </c>
      <c r="AB161" s="45">
        <v>129369.84</v>
      </c>
      <c r="AC161" s="45">
        <v>134485.04</v>
      </c>
      <c r="AD161" s="45">
        <v>105268.28</v>
      </c>
      <c r="AE161" s="45">
        <v>110106.73</v>
      </c>
      <c r="AF161" s="232">
        <v>3651805.7399999998</v>
      </c>
      <c r="AG161" s="232">
        <v>3713747.99</v>
      </c>
      <c r="AH161" s="249">
        <f>AG161-AF161</f>
        <v>61942.250000000466</v>
      </c>
      <c r="AI161" s="249">
        <f>AH161/F161</f>
        <v>26.780047557285112</v>
      </c>
    </row>
    <row r="162" spans="1:35" ht="16.5">
      <c r="A162" s="33">
        <v>499</v>
      </c>
      <c r="B162" s="414">
        <v>15</v>
      </c>
      <c r="C162" s="414">
        <v>15</v>
      </c>
      <c r="D162" s="234" t="s">
        <v>175</v>
      </c>
      <c r="E162" s="238">
        <v>19763</v>
      </c>
      <c r="F162" s="238">
        <v>19738</v>
      </c>
      <c r="G162" s="35">
        <v>1270</v>
      </c>
      <c r="H162" s="35">
        <v>1220</v>
      </c>
      <c r="I162" s="35">
        <v>241</v>
      </c>
      <c r="J162" s="35">
        <v>225</v>
      </c>
      <c r="K162" s="35">
        <v>1656</v>
      </c>
      <c r="L162" s="35">
        <v>1624</v>
      </c>
      <c r="M162" s="35">
        <v>804</v>
      </c>
      <c r="N162" s="35">
        <v>845</v>
      </c>
      <c r="O162" s="35">
        <v>15792</v>
      </c>
      <c r="P162" s="35">
        <v>15824</v>
      </c>
      <c r="Q162" s="35">
        <v>10730</v>
      </c>
      <c r="R162" s="35">
        <v>10676</v>
      </c>
      <c r="T162" s="45">
        <v>10731436.5</v>
      </c>
      <c r="U162" s="45">
        <v>10711124.200000001</v>
      </c>
      <c r="V162" s="45">
        <v>2163119.6</v>
      </c>
      <c r="W162" s="45">
        <v>2100573</v>
      </c>
      <c r="X162" s="45">
        <v>12527457.84</v>
      </c>
      <c r="Y162" s="45">
        <v>12993835.120000001</v>
      </c>
      <c r="Z162" s="45">
        <v>10407739.800000001</v>
      </c>
      <c r="AA162" s="45">
        <v>11455310.1</v>
      </c>
      <c r="AB162" s="45">
        <v>1044482.88</v>
      </c>
      <c r="AC162" s="45">
        <v>1087425.28</v>
      </c>
      <c r="AD162" s="45">
        <v>895740.4</v>
      </c>
      <c r="AE162" s="45">
        <v>924861.88</v>
      </c>
      <c r="AF162" s="232">
        <v>37769977.019999996</v>
      </c>
      <c r="AG162" s="232">
        <v>39273129.580000006</v>
      </c>
      <c r="AH162" s="249">
        <f>AG162-AF162</f>
        <v>1503152.5600000098</v>
      </c>
      <c r="AI162" s="249">
        <f>AH162/F162</f>
        <v>76.155261931300529</v>
      </c>
    </row>
    <row r="163" spans="1:35" ht="16.5">
      <c r="A163" s="33">
        <v>500</v>
      </c>
      <c r="B163" s="414">
        <v>13</v>
      </c>
      <c r="C163" s="414">
        <v>13</v>
      </c>
      <c r="D163" s="234" t="s">
        <v>176</v>
      </c>
      <c r="E163" s="238">
        <v>10551</v>
      </c>
      <c r="F163" s="238">
        <v>10614</v>
      </c>
      <c r="G163" s="35">
        <v>668</v>
      </c>
      <c r="H163" s="35">
        <v>670</v>
      </c>
      <c r="I163" s="35">
        <v>138</v>
      </c>
      <c r="J163" s="35">
        <v>120</v>
      </c>
      <c r="K163" s="35">
        <v>1021</v>
      </c>
      <c r="L163" s="35">
        <v>981</v>
      </c>
      <c r="M163" s="35">
        <v>498</v>
      </c>
      <c r="N163" s="35">
        <v>521</v>
      </c>
      <c r="O163" s="35">
        <v>8226</v>
      </c>
      <c r="P163" s="35">
        <v>8322</v>
      </c>
      <c r="Q163" s="35">
        <v>5800</v>
      </c>
      <c r="R163" s="35">
        <v>5828</v>
      </c>
      <c r="T163" s="45">
        <v>5644566.6000000006</v>
      </c>
      <c r="U163" s="45">
        <v>5882338.7000000002</v>
      </c>
      <c r="V163" s="45">
        <v>1238632.8</v>
      </c>
      <c r="W163" s="45">
        <v>1120305.5999999999</v>
      </c>
      <c r="X163" s="45">
        <v>7723752.6900000004</v>
      </c>
      <c r="Y163" s="45">
        <v>7849108.5300000003</v>
      </c>
      <c r="Z163" s="45">
        <v>6446585.1000000006</v>
      </c>
      <c r="AA163" s="45">
        <v>7062978.1799999997</v>
      </c>
      <c r="AB163" s="45">
        <v>544067.64</v>
      </c>
      <c r="AC163" s="45">
        <v>571887.84</v>
      </c>
      <c r="AD163" s="45">
        <v>484184</v>
      </c>
      <c r="AE163" s="45">
        <v>504879.63999999996</v>
      </c>
      <c r="AF163" s="232">
        <v>22081788.830000002</v>
      </c>
      <c r="AG163" s="232">
        <v>22991498.489999998</v>
      </c>
      <c r="AH163" s="249">
        <f>AG163-AF163</f>
        <v>909709.65999999642</v>
      </c>
      <c r="AI163" s="249">
        <f>AH163/F163</f>
        <v>85.708466176747351</v>
      </c>
    </row>
    <row r="164" spans="1:35" ht="16.5">
      <c r="A164" s="33">
        <v>503</v>
      </c>
      <c r="B164" s="414">
        <v>2</v>
      </c>
      <c r="C164" s="414">
        <v>2</v>
      </c>
      <c r="D164" s="234" t="s">
        <v>177</v>
      </c>
      <c r="E164" s="238">
        <v>7515</v>
      </c>
      <c r="F164" s="238">
        <v>7477</v>
      </c>
      <c r="G164" s="35">
        <v>389</v>
      </c>
      <c r="H164" s="35">
        <v>360</v>
      </c>
      <c r="I164" s="35">
        <v>76</v>
      </c>
      <c r="J164" s="35">
        <v>72</v>
      </c>
      <c r="K164" s="35">
        <v>471</v>
      </c>
      <c r="L164" s="35">
        <v>464</v>
      </c>
      <c r="M164" s="35">
        <v>266</v>
      </c>
      <c r="N164" s="35">
        <v>260</v>
      </c>
      <c r="O164" s="35">
        <v>6313</v>
      </c>
      <c r="P164" s="35">
        <v>6321</v>
      </c>
      <c r="Q164" s="35">
        <v>4018</v>
      </c>
      <c r="R164" s="35">
        <v>3961</v>
      </c>
      <c r="T164" s="45">
        <v>3287030.5500000003</v>
      </c>
      <c r="U164" s="45">
        <v>3160659.6</v>
      </c>
      <c r="V164" s="45">
        <v>682145.6</v>
      </c>
      <c r="W164" s="45">
        <v>672183.36</v>
      </c>
      <c r="X164" s="45">
        <v>3563063.19</v>
      </c>
      <c r="Y164" s="45">
        <v>3712524.32</v>
      </c>
      <c r="Z164" s="45">
        <v>3443356.7</v>
      </c>
      <c r="AA164" s="45">
        <v>3524710.8</v>
      </c>
      <c r="AB164" s="45">
        <v>417541.82</v>
      </c>
      <c r="AC164" s="45">
        <v>434379.12</v>
      </c>
      <c r="AD164" s="45">
        <v>335422.64</v>
      </c>
      <c r="AE164" s="45">
        <v>343141.43</v>
      </c>
      <c r="AF164" s="232">
        <v>11728560.5</v>
      </c>
      <c r="AG164" s="232">
        <v>11847598.629999997</v>
      </c>
      <c r="AH164" s="249">
        <f>AG164-AF164</f>
        <v>119038.12999999709</v>
      </c>
      <c r="AI164" s="249">
        <f>AH164/F164</f>
        <v>15.920573759528834</v>
      </c>
    </row>
    <row r="165" spans="1:35" ht="16.5">
      <c r="A165" s="33">
        <v>504</v>
      </c>
      <c r="B165" s="414">
        <v>1</v>
      </c>
      <c r="C165" s="415">
        <v>34</v>
      </c>
      <c r="D165" s="234" t="s">
        <v>178</v>
      </c>
      <c r="E165" s="238">
        <v>1715</v>
      </c>
      <c r="F165" s="238">
        <v>1677</v>
      </c>
      <c r="G165" s="35">
        <v>69</v>
      </c>
      <c r="H165" s="35">
        <v>60</v>
      </c>
      <c r="I165" s="35">
        <v>12</v>
      </c>
      <c r="J165" s="35">
        <v>12</v>
      </c>
      <c r="K165" s="35">
        <v>113</v>
      </c>
      <c r="L165" s="35">
        <v>105</v>
      </c>
      <c r="M165" s="35">
        <v>62</v>
      </c>
      <c r="N165" s="35">
        <v>56</v>
      </c>
      <c r="O165" s="35">
        <v>1459</v>
      </c>
      <c r="P165" s="35">
        <v>1444</v>
      </c>
      <c r="Q165" s="35">
        <v>889</v>
      </c>
      <c r="R165" s="35">
        <v>888</v>
      </c>
      <c r="T165" s="45">
        <v>583046.55000000005</v>
      </c>
      <c r="U165" s="45">
        <v>526776.60000000009</v>
      </c>
      <c r="V165" s="45">
        <v>107707.20000000001</v>
      </c>
      <c r="W165" s="45">
        <v>112030.56</v>
      </c>
      <c r="X165" s="45">
        <v>854832.57000000007</v>
      </c>
      <c r="Y165" s="45">
        <v>840118.65</v>
      </c>
      <c r="Z165" s="45">
        <v>802586.9</v>
      </c>
      <c r="AA165" s="45">
        <v>759168.48</v>
      </c>
      <c r="AB165" s="45">
        <v>96498.26</v>
      </c>
      <c r="AC165" s="45">
        <v>99231.679999999993</v>
      </c>
      <c r="AD165" s="45">
        <v>74213.72</v>
      </c>
      <c r="AE165" s="45">
        <v>76927.44</v>
      </c>
      <c r="AF165" s="232">
        <v>2518885.2000000002</v>
      </c>
      <c r="AG165" s="232">
        <v>2414253.41</v>
      </c>
      <c r="AH165" s="249">
        <f>AG165-AF165</f>
        <v>-104631.79000000004</v>
      </c>
      <c r="AI165" s="249">
        <f>AH165/F165</f>
        <v>-62.392242098986308</v>
      </c>
    </row>
    <row r="166" spans="1:35" ht="16.5">
      <c r="A166" s="33">
        <v>505</v>
      </c>
      <c r="B166" s="414">
        <v>1</v>
      </c>
      <c r="C166" s="415">
        <v>35</v>
      </c>
      <c r="D166" s="234" t="s">
        <v>179</v>
      </c>
      <c r="E166" s="238">
        <v>20957</v>
      </c>
      <c r="F166" s="238">
        <v>20934</v>
      </c>
      <c r="G166" s="35">
        <v>1155</v>
      </c>
      <c r="H166" s="35">
        <v>1139</v>
      </c>
      <c r="I166" s="35">
        <v>232</v>
      </c>
      <c r="J166" s="35">
        <v>216</v>
      </c>
      <c r="K166" s="35">
        <v>1714</v>
      </c>
      <c r="L166" s="35">
        <v>1649</v>
      </c>
      <c r="M166" s="35">
        <v>973</v>
      </c>
      <c r="N166" s="35">
        <v>950</v>
      </c>
      <c r="O166" s="35">
        <v>16883</v>
      </c>
      <c r="P166" s="35">
        <v>16980</v>
      </c>
      <c r="Q166" s="35">
        <v>11920</v>
      </c>
      <c r="R166" s="35">
        <v>11907</v>
      </c>
      <c r="T166" s="45">
        <v>9759692.25</v>
      </c>
      <c r="U166" s="45">
        <v>9999975.790000001</v>
      </c>
      <c r="V166" s="45">
        <v>2082339.2000000002</v>
      </c>
      <c r="W166" s="45">
        <v>2016550.0799999998</v>
      </c>
      <c r="X166" s="45">
        <v>12966221.460000001</v>
      </c>
      <c r="Y166" s="45">
        <v>13193863.370000001</v>
      </c>
      <c r="Z166" s="45">
        <v>12595436.350000001</v>
      </c>
      <c r="AA166" s="45">
        <v>12878751</v>
      </c>
      <c r="AB166" s="45">
        <v>1116641.6200000001</v>
      </c>
      <c r="AC166" s="45">
        <v>1166865.6000000001</v>
      </c>
      <c r="AD166" s="45">
        <v>995081.60000000009</v>
      </c>
      <c r="AE166" s="45">
        <v>1031503.4099999999</v>
      </c>
      <c r="AF166" s="232">
        <v>39515412.480000004</v>
      </c>
      <c r="AG166" s="232">
        <v>40287509.25</v>
      </c>
      <c r="AH166" s="249">
        <f>AG166-AF166</f>
        <v>772096.76999999583</v>
      </c>
      <c r="AI166" s="249">
        <f>AH166/F166</f>
        <v>36.882429062768502</v>
      </c>
    </row>
    <row r="167" spans="1:35" ht="16.5">
      <c r="A167" s="33">
        <v>507</v>
      </c>
      <c r="B167" s="414">
        <v>10</v>
      </c>
      <c r="C167" s="414">
        <v>10</v>
      </c>
      <c r="D167" s="234" t="s">
        <v>180</v>
      </c>
      <c r="E167" s="238">
        <v>7099</v>
      </c>
      <c r="F167" s="238">
        <v>7057</v>
      </c>
      <c r="G167" s="35">
        <v>223</v>
      </c>
      <c r="H167" s="35">
        <v>210</v>
      </c>
      <c r="I167" s="35">
        <v>41</v>
      </c>
      <c r="J167" s="35">
        <v>43</v>
      </c>
      <c r="K167" s="35">
        <v>334</v>
      </c>
      <c r="L167" s="35">
        <v>337</v>
      </c>
      <c r="M167" s="35">
        <v>205</v>
      </c>
      <c r="N167" s="35">
        <v>186</v>
      </c>
      <c r="O167" s="35">
        <v>6296</v>
      </c>
      <c r="P167" s="35">
        <v>6281</v>
      </c>
      <c r="Q167" s="35">
        <v>3386</v>
      </c>
      <c r="R167" s="35">
        <v>3315</v>
      </c>
      <c r="T167" s="45">
        <v>1884338.85</v>
      </c>
      <c r="U167" s="45">
        <v>1843718.1</v>
      </c>
      <c r="V167" s="45">
        <v>367999.60000000003</v>
      </c>
      <c r="W167" s="45">
        <v>401442.83999999997</v>
      </c>
      <c r="X167" s="45">
        <v>2526673.2600000002</v>
      </c>
      <c r="Y167" s="45">
        <v>2696380.81</v>
      </c>
      <c r="Z167" s="45">
        <v>2653714.75</v>
      </c>
      <c r="AA167" s="45">
        <v>2521523.88</v>
      </c>
      <c r="AB167" s="45">
        <v>416417.44</v>
      </c>
      <c r="AC167" s="45">
        <v>431630.32</v>
      </c>
      <c r="AD167" s="45">
        <v>282663.28000000003</v>
      </c>
      <c r="AE167" s="45">
        <v>287178.45</v>
      </c>
      <c r="AF167" s="232">
        <v>8131807.1800000016</v>
      </c>
      <c r="AG167" s="232">
        <v>8181874.4000000004</v>
      </c>
      <c r="AH167" s="249">
        <f>AG167-AF167</f>
        <v>50067.219999998808</v>
      </c>
      <c r="AI167" s="249">
        <f>AH167/F167</f>
        <v>7.0946889613148372</v>
      </c>
    </row>
    <row r="168" spans="1:35" ht="16.5">
      <c r="A168" s="33">
        <v>508</v>
      </c>
      <c r="B168" s="414">
        <v>6</v>
      </c>
      <c r="C168" s="414">
        <v>6</v>
      </c>
      <c r="D168" s="234" t="s">
        <v>181</v>
      </c>
      <c r="E168" s="238">
        <v>9271</v>
      </c>
      <c r="F168" s="238">
        <v>9270</v>
      </c>
      <c r="G168" s="35">
        <v>309</v>
      </c>
      <c r="H168" s="35">
        <v>300</v>
      </c>
      <c r="I168" s="35">
        <v>61</v>
      </c>
      <c r="J168" s="35">
        <v>62</v>
      </c>
      <c r="K168" s="35">
        <v>475</v>
      </c>
      <c r="L168" s="35">
        <v>455</v>
      </c>
      <c r="M168" s="35">
        <v>269</v>
      </c>
      <c r="N168" s="35">
        <v>260</v>
      </c>
      <c r="O168" s="35">
        <v>8157</v>
      </c>
      <c r="P168" s="35">
        <v>8193</v>
      </c>
      <c r="Q168" s="35">
        <v>4452</v>
      </c>
      <c r="R168" s="35">
        <v>4468</v>
      </c>
      <c r="T168" s="45">
        <v>2611034.5500000003</v>
      </c>
      <c r="U168" s="45">
        <v>2633883</v>
      </c>
      <c r="V168" s="45">
        <v>547511.6</v>
      </c>
      <c r="W168" s="45">
        <v>578824.55999999994</v>
      </c>
      <c r="X168" s="45">
        <v>3593322.75</v>
      </c>
      <c r="Y168" s="45">
        <v>3640514.15</v>
      </c>
      <c r="Z168" s="45">
        <v>3482191.5500000003</v>
      </c>
      <c r="AA168" s="45">
        <v>3524710.8</v>
      </c>
      <c r="AB168" s="45">
        <v>539503.98</v>
      </c>
      <c r="AC168" s="45">
        <v>563022.96</v>
      </c>
      <c r="AD168" s="45">
        <v>371652.96</v>
      </c>
      <c r="AE168" s="45">
        <v>387062.83999999997</v>
      </c>
      <c r="AF168" s="232">
        <v>11145217.390000002</v>
      </c>
      <c r="AG168" s="232">
        <v>11328018.309999999</v>
      </c>
      <c r="AH168" s="249">
        <f>AG168-AF168</f>
        <v>182800.9199999962</v>
      </c>
      <c r="AI168" s="249">
        <f>AH168/F168</f>
        <v>19.719624595468847</v>
      </c>
    </row>
    <row r="169" spans="1:35" ht="16.5">
      <c r="A169" s="33">
        <v>529</v>
      </c>
      <c r="B169" s="414">
        <v>2</v>
      </c>
      <c r="C169" s="414">
        <v>2</v>
      </c>
      <c r="D169" s="234" t="s">
        <v>182</v>
      </c>
      <c r="E169" s="238">
        <v>19999</v>
      </c>
      <c r="F169" s="238">
        <v>20129</v>
      </c>
      <c r="G169" s="35">
        <v>981</v>
      </c>
      <c r="H169" s="35">
        <v>993</v>
      </c>
      <c r="I169" s="35">
        <v>179</v>
      </c>
      <c r="J169" s="35">
        <v>156</v>
      </c>
      <c r="K169" s="35">
        <v>1262</v>
      </c>
      <c r="L169" s="35">
        <v>1239</v>
      </c>
      <c r="M169" s="35">
        <v>728</v>
      </c>
      <c r="N169" s="35">
        <v>696</v>
      </c>
      <c r="O169" s="35">
        <v>16849</v>
      </c>
      <c r="P169" s="35">
        <v>17045</v>
      </c>
      <c r="Q169" s="35">
        <v>10792</v>
      </c>
      <c r="R169" s="35">
        <v>10821</v>
      </c>
      <c r="T169" s="45">
        <v>8289400.9500000011</v>
      </c>
      <c r="U169" s="45">
        <v>8718152.7300000004</v>
      </c>
      <c r="V169" s="45">
        <v>1606632.4000000001</v>
      </c>
      <c r="W169" s="45">
        <v>1456397.2799999998</v>
      </c>
      <c r="X169" s="45">
        <v>9546891.1799999997</v>
      </c>
      <c r="Y169" s="45">
        <v>9913400.0700000003</v>
      </c>
      <c r="Z169" s="45">
        <v>9423923.5999999996</v>
      </c>
      <c r="AA169" s="45">
        <v>9435379.6799999997</v>
      </c>
      <c r="AB169" s="45">
        <v>1114392.8600000001</v>
      </c>
      <c r="AC169" s="45">
        <v>1171332.3999999999</v>
      </c>
      <c r="AD169" s="45">
        <v>900916.16</v>
      </c>
      <c r="AE169" s="45">
        <v>937423.23</v>
      </c>
      <c r="AF169" s="232">
        <v>30882157.150000002</v>
      </c>
      <c r="AG169" s="232">
        <v>31632085.389999997</v>
      </c>
      <c r="AH169" s="249">
        <f>AG169-AF169</f>
        <v>749928.23999999464</v>
      </c>
      <c r="AI169" s="249">
        <f>AH169/F169</f>
        <v>37.256110089919751</v>
      </c>
    </row>
    <row r="170" spans="1:35" ht="16.5">
      <c r="A170" s="33">
        <v>531</v>
      </c>
      <c r="B170" s="414">
        <v>4</v>
      </c>
      <c r="C170" s="414">
        <v>4</v>
      </c>
      <c r="D170" s="234" t="s">
        <v>183</v>
      </c>
      <c r="E170" s="238">
        <v>4966</v>
      </c>
      <c r="F170" s="238">
        <v>4939</v>
      </c>
      <c r="G170" s="35">
        <v>197</v>
      </c>
      <c r="H170" s="35">
        <v>215</v>
      </c>
      <c r="I170" s="35">
        <v>24</v>
      </c>
      <c r="J170" s="35">
        <v>29</v>
      </c>
      <c r="K170" s="35">
        <v>339</v>
      </c>
      <c r="L170" s="35">
        <v>302</v>
      </c>
      <c r="M170" s="35">
        <v>179</v>
      </c>
      <c r="N170" s="35">
        <v>184</v>
      </c>
      <c r="O170" s="35">
        <v>4227</v>
      </c>
      <c r="P170" s="35">
        <v>4209</v>
      </c>
      <c r="Q170" s="35">
        <v>2587</v>
      </c>
      <c r="R170" s="35">
        <v>2590</v>
      </c>
      <c r="T170" s="45">
        <v>1664640.1500000001</v>
      </c>
      <c r="U170" s="45">
        <v>1887616.1500000001</v>
      </c>
      <c r="V170" s="45">
        <v>215414.40000000002</v>
      </c>
      <c r="W170" s="45">
        <v>270740.51999999996</v>
      </c>
      <c r="X170" s="45">
        <v>2564497.71</v>
      </c>
      <c r="Y170" s="45">
        <v>2416341.2600000002</v>
      </c>
      <c r="Z170" s="45">
        <v>2317146.0500000003</v>
      </c>
      <c r="AA170" s="45">
        <v>2494410.7200000002</v>
      </c>
      <c r="AB170" s="45">
        <v>279573.78000000003</v>
      </c>
      <c r="AC170" s="45">
        <v>289242.48</v>
      </c>
      <c r="AD170" s="45">
        <v>215962.76</v>
      </c>
      <c r="AE170" s="45">
        <v>224371.69999999998</v>
      </c>
      <c r="AF170" s="232">
        <v>7257234.8500000006</v>
      </c>
      <c r="AG170" s="232">
        <v>7582722.830000001</v>
      </c>
      <c r="AH170" s="249">
        <f>AG170-AF170</f>
        <v>325487.98000000045</v>
      </c>
      <c r="AI170" s="249">
        <f>AH170/F170</f>
        <v>65.901595464669057</v>
      </c>
    </row>
    <row r="171" spans="1:35" ht="16.5">
      <c r="A171" s="33">
        <v>535</v>
      </c>
      <c r="B171" s="414">
        <v>17</v>
      </c>
      <c r="C171" s="414">
        <v>17</v>
      </c>
      <c r="D171" s="234" t="s">
        <v>184</v>
      </c>
      <c r="E171" s="238">
        <v>10454</v>
      </c>
      <c r="F171" s="238">
        <v>10378</v>
      </c>
      <c r="G171" s="35">
        <v>701</v>
      </c>
      <c r="H171" s="35">
        <v>669</v>
      </c>
      <c r="I171" s="35">
        <v>138</v>
      </c>
      <c r="J171" s="35">
        <v>141</v>
      </c>
      <c r="K171" s="35">
        <v>1013</v>
      </c>
      <c r="L171" s="35">
        <v>967</v>
      </c>
      <c r="M171" s="35">
        <v>553</v>
      </c>
      <c r="N171" s="35">
        <v>560</v>
      </c>
      <c r="O171" s="35">
        <v>8049</v>
      </c>
      <c r="P171" s="35">
        <v>8041</v>
      </c>
      <c r="Q171" s="35">
        <v>5214</v>
      </c>
      <c r="R171" s="35">
        <v>5192</v>
      </c>
      <c r="T171" s="45">
        <v>5923414.9500000002</v>
      </c>
      <c r="U171" s="45">
        <v>5873559.0900000008</v>
      </c>
      <c r="V171" s="45">
        <v>1238632.8</v>
      </c>
      <c r="W171" s="45">
        <v>1316359.0799999998</v>
      </c>
      <c r="X171" s="45">
        <v>7663233.5700000003</v>
      </c>
      <c r="Y171" s="45">
        <v>7737092.71</v>
      </c>
      <c r="Z171" s="45">
        <v>7158557.3500000006</v>
      </c>
      <c r="AA171" s="45">
        <v>7591684.7999999998</v>
      </c>
      <c r="AB171" s="45">
        <v>532360.86</v>
      </c>
      <c r="AC171" s="45">
        <v>552577.52</v>
      </c>
      <c r="AD171" s="45">
        <v>435264.72000000003</v>
      </c>
      <c r="AE171" s="45">
        <v>449782.95999999996</v>
      </c>
      <c r="AF171" s="232">
        <v>22951464.25</v>
      </c>
      <c r="AG171" s="232">
        <v>23521056.16</v>
      </c>
      <c r="AH171" s="249">
        <f>AG171-AF171</f>
        <v>569591.91000000015</v>
      </c>
      <c r="AI171" s="249">
        <f>AH171/F171</f>
        <v>54.884554827519764</v>
      </c>
    </row>
    <row r="172" spans="1:35" ht="16.5">
      <c r="A172" s="33">
        <v>536</v>
      </c>
      <c r="B172" s="414">
        <v>6</v>
      </c>
      <c r="C172" s="414">
        <v>6</v>
      </c>
      <c r="D172" s="234" t="s">
        <v>185</v>
      </c>
      <c r="E172" s="238">
        <v>35647</v>
      </c>
      <c r="F172" s="238">
        <v>36176</v>
      </c>
      <c r="G172" s="35">
        <v>2003</v>
      </c>
      <c r="H172" s="35">
        <v>2030</v>
      </c>
      <c r="I172" s="35">
        <v>373</v>
      </c>
      <c r="J172" s="35">
        <v>366</v>
      </c>
      <c r="K172" s="35">
        <v>2690</v>
      </c>
      <c r="L172" s="35">
        <v>2611</v>
      </c>
      <c r="M172" s="35">
        <v>1492</v>
      </c>
      <c r="N172" s="35">
        <v>1447</v>
      </c>
      <c r="O172" s="35">
        <v>29089</v>
      </c>
      <c r="P172" s="35">
        <v>29722</v>
      </c>
      <c r="Q172" s="35">
        <v>20527</v>
      </c>
      <c r="R172" s="35">
        <v>20955</v>
      </c>
      <c r="T172" s="45">
        <v>16925249.850000001</v>
      </c>
      <c r="U172" s="45">
        <v>17822608.300000001</v>
      </c>
      <c r="V172" s="45">
        <v>3347898.8000000003</v>
      </c>
      <c r="W172" s="45">
        <v>3416932.0799999996</v>
      </c>
      <c r="X172" s="45">
        <v>20349554.100000001</v>
      </c>
      <c r="Y172" s="45">
        <v>20890950.43</v>
      </c>
      <c r="Z172" s="45">
        <v>19313865.400000002</v>
      </c>
      <c r="AA172" s="45">
        <v>19616371.260000002</v>
      </c>
      <c r="AB172" s="45">
        <v>1923946.46</v>
      </c>
      <c r="AC172" s="45">
        <v>2042495.8399999999</v>
      </c>
      <c r="AD172" s="45">
        <v>1713593.9600000002</v>
      </c>
      <c r="AE172" s="45">
        <v>1815331.65</v>
      </c>
      <c r="AF172" s="232">
        <v>63574108.570000008</v>
      </c>
      <c r="AG172" s="232">
        <v>65604689.56000001</v>
      </c>
      <c r="AH172" s="249">
        <f>AG172-AF172</f>
        <v>2030580.9900000021</v>
      </c>
      <c r="AI172" s="249">
        <f>AH172/F172</f>
        <v>56.130611178682059</v>
      </c>
    </row>
    <row r="173" spans="1:35" ht="16.5">
      <c r="A173" s="33">
        <v>538</v>
      </c>
      <c r="B173" s="414">
        <v>2</v>
      </c>
      <c r="C173" s="414">
        <v>2</v>
      </c>
      <c r="D173" s="234" t="s">
        <v>186</v>
      </c>
      <c r="E173" s="238">
        <v>4695</v>
      </c>
      <c r="F173" s="238">
        <v>4659</v>
      </c>
      <c r="G173" s="35">
        <v>278</v>
      </c>
      <c r="H173" s="35">
        <v>280</v>
      </c>
      <c r="I173" s="35">
        <v>51</v>
      </c>
      <c r="J173" s="35">
        <v>43</v>
      </c>
      <c r="K173" s="35">
        <v>392</v>
      </c>
      <c r="L173" s="35">
        <v>360</v>
      </c>
      <c r="M173" s="35">
        <v>210</v>
      </c>
      <c r="N173" s="35">
        <v>213</v>
      </c>
      <c r="O173" s="35">
        <v>3764</v>
      </c>
      <c r="P173" s="35">
        <v>3763</v>
      </c>
      <c r="Q173" s="35">
        <v>2631</v>
      </c>
      <c r="R173" s="35">
        <v>2610</v>
      </c>
      <c r="T173" s="45">
        <v>2349086.1</v>
      </c>
      <c r="U173" s="45">
        <v>2458290.8000000003</v>
      </c>
      <c r="V173" s="45">
        <v>457755.60000000003</v>
      </c>
      <c r="W173" s="45">
        <v>401442.83999999997</v>
      </c>
      <c r="X173" s="45">
        <v>2965436.8800000004</v>
      </c>
      <c r="Y173" s="45">
        <v>2880406.8</v>
      </c>
      <c r="Z173" s="45">
        <v>2718439.5</v>
      </c>
      <c r="AA173" s="45">
        <v>2887551.54</v>
      </c>
      <c r="AB173" s="45">
        <v>248950.96</v>
      </c>
      <c r="AC173" s="45">
        <v>258593.36</v>
      </c>
      <c r="AD173" s="45">
        <v>219635.88</v>
      </c>
      <c r="AE173" s="45">
        <v>226104.3</v>
      </c>
      <c r="AF173" s="232">
        <v>8959304.9200000018</v>
      </c>
      <c r="AG173" s="232">
        <v>9112389.6400000006</v>
      </c>
      <c r="AH173" s="249">
        <f>AG173-AF173</f>
        <v>153084.71999999881</v>
      </c>
      <c r="AI173" s="249">
        <f>AH173/F173</f>
        <v>32.857849323888992</v>
      </c>
    </row>
    <row r="174" spans="1:35" ht="16.5">
      <c r="A174" s="33">
        <v>541</v>
      </c>
      <c r="B174" s="414">
        <v>12</v>
      </c>
      <c r="C174" s="414">
        <v>12</v>
      </c>
      <c r="D174" s="234" t="s">
        <v>187</v>
      </c>
      <c r="E174" s="238">
        <v>9130</v>
      </c>
      <c r="F174" s="238">
        <v>8980</v>
      </c>
      <c r="G174" s="35">
        <v>329</v>
      </c>
      <c r="H174" s="35">
        <v>292</v>
      </c>
      <c r="I174" s="35">
        <v>59</v>
      </c>
      <c r="J174" s="35">
        <v>72</v>
      </c>
      <c r="K174" s="35">
        <v>474</v>
      </c>
      <c r="L174" s="35">
        <v>442</v>
      </c>
      <c r="M174" s="35">
        <v>242</v>
      </c>
      <c r="N174" s="35">
        <v>254</v>
      </c>
      <c r="O174" s="35">
        <v>8026</v>
      </c>
      <c r="P174" s="35">
        <v>7920</v>
      </c>
      <c r="Q174" s="35">
        <v>4397</v>
      </c>
      <c r="R174" s="35">
        <v>4313</v>
      </c>
      <c r="T174" s="45">
        <v>2780033.5500000003</v>
      </c>
      <c r="U174" s="45">
        <v>2563646.12</v>
      </c>
      <c r="V174" s="45">
        <v>529560.4</v>
      </c>
      <c r="W174" s="45">
        <v>672183.36</v>
      </c>
      <c r="X174" s="45">
        <v>3585757.8600000003</v>
      </c>
      <c r="Y174" s="45">
        <v>3536499.46</v>
      </c>
      <c r="Z174" s="45">
        <v>3132677.9000000004</v>
      </c>
      <c r="AA174" s="45">
        <v>3443371.32</v>
      </c>
      <c r="AB174" s="45">
        <v>530839.64</v>
      </c>
      <c r="AC174" s="45">
        <v>544262.40000000002</v>
      </c>
      <c r="AD174" s="45">
        <v>367061.56</v>
      </c>
      <c r="AE174" s="45">
        <v>373635.19</v>
      </c>
      <c r="AF174" s="232">
        <v>10925930.910000002</v>
      </c>
      <c r="AG174" s="232">
        <v>11133597.85</v>
      </c>
      <c r="AH174" s="249">
        <f>AG174-AF174</f>
        <v>207666.93999999762</v>
      </c>
      <c r="AI174" s="249">
        <f>AH174/F174</f>
        <v>23.125494432071005</v>
      </c>
    </row>
    <row r="175" spans="1:35" ht="16.5">
      <c r="A175" s="33">
        <v>543</v>
      </c>
      <c r="B175" s="414">
        <v>1</v>
      </c>
      <c r="C175" s="415">
        <v>35</v>
      </c>
      <c r="D175" s="234" t="s">
        <v>188</v>
      </c>
      <c r="E175" s="238">
        <v>44785</v>
      </c>
      <c r="F175" s="238">
        <v>45048</v>
      </c>
      <c r="G175" s="35">
        <v>2840</v>
      </c>
      <c r="H175" s="35">
        <v>2871</v>
      </c>
      <c r="I175" s="35">
        <v>522</v>
      </c>
      <c r="J175" s="35">
        <v>484</v>
      </c>
      <c r="K175" s="35">
        <v>3744</v>
      </c>
      <c r="L175" s="35">
        <v>3649</v>
      </c>
      <c r="M175" s="35">
        <v>2008</v>
      </c>
      <c r="N175" s="35">
        <v>1999</v>
      </c>
      <c r="O175" s="35">
        <v>35671</v>
      </c>
      <c r="P175" s="35">
        <v>36045</v>
      </c>
      <c r="Q175" s="35">
        <v>26341</v>
      </c>
      <c r="R175" s="35">
        <v>26504</v>
      </c>
      <c r="T175" s="45">
        <v>23997858.000000004</v>
      </c>
      <c r="U175" s="45">
        <v>25206260.310000002</v>
      </c>
      <c r="V175" s="45">
        <v>4685263.2</v>
      </c>
      <c r="W175" s="45">
        <v>4518565.92</v>
      </c>
      <c r="X175" s="45">
        <v>28322948.16</v>
      </c>
      <c r="Y175" s="45">
        <v>29196123.370000001</v>
      </c>
      <c r="Z175" s="45">
        <v>25993459.600000001</v>
      </c>
      <c r="AA175" s="45">
        <v>27099603.419999998</v>
      </c>
      <c r="AB175" s="45">
        <v>2359279.94</v>
      </c>
      <c r="AC175" s="45">
        <v>2477012.4</v>
      </c>
      <c r="AD175" s="45">
        <v>2198946.6800000002</v>
      </c>
      <c r="AE175" s="45">
        <v>2296041.52</v>
      </c>
      <c r="AF175" s="232">
        <v>87557755.580000013</v>
      </c>
      <c r="AG175" s="232">
        <v>90793606.940000013</v>
      </c>
      <c r="AH175" s="249">
        <f>AG175-AF175</f>
        <v>3235851.3599999994</v>
      </c>
      <c r="AI175" s="249">
        <f>AH175/F175</f>
        <v>71.83118806606285</v>
      </c>
    </row>
    <row r="176" spans="1:35" ht="16.5">
      <c r="A176" s="33">
        <v>545</v>
      </c>
      <c r="B176" s="414">
        <v>15</v>
      </c>
      <c r="C176" s="414">
        <v>15</v>
      </c>
      <c r="D176" s="234" t="s">
        <v>189</v>
      </c>
      <c r="E176" s="238">
        <v>9621</v>
      </c>
      <c r="F176" s="238">
        <v>9554</v>
      </c>
      <c r="G176" s="35">
        <v>545</v>
      </c>
      <c r="H176" s="35">
        <v>496</v>
      </c>
      <c r="I176" s="35">
        <v>106</v>
      </c>
      <c r="J176" s="35">
        <v>109</v>
      </c>
      <c r="K176" s="35">
        <v>669</v>
      </c>
      <c r="L176" s="35">
        <v>668</v>
      </c>
      <c r="M176" s="35">
        <v>324</v>
      </c>
      <c r="N176" s="35">
        <v>333</v>
      </c>
      <c r="O176" s="35">
        <v>7977</v>
      </c>
      <c r="P176" s="35">
        <v>7948</v>
      </c>
      <c r="Q176" s="35">
        <v>5096</v>
      </c>
      <c r="R176" s="35">
        <v>5065</v>
      </c>
      <c r="T176" s="45">
        <v>4605222.75</v>
      </c>
      <c r="U176" s="45">
        <v>4354686.5600000005</v>
      </c>
      <c r="V176" s="45">
        <v>951413.60000000009</v>
      </c>
      <c r="W176" s="45">
        <v>1017610.9199999999</v>
      </c>
      <c r="X176" s="45">
        <v>5060911.41</v>
      </c>
      <c r="Y176" s="45">
        <v>5344754.84</v>
      </c>
      <c r="Z176" s="45">
        <v>4194163.8000000003</v>
      </c>
      <c r="AA176" s="45">
        <v>4514341.1399999997</v>
      </c>
      <c r="AB176" s="45">
        <v>527598.78</v>
      </c>
      <c r="AC176" s="45">
        <v>546186.55999999994</v>
      </c>
      <c r="AD176" s="45">
        <v>425414.08</v>
      </c>
      <c r="AE176" s="45">
        <v>438780.94999999995</v>
      </c>
      <c r="AF176" s="232">
        <v>15764724.42</v>
      </c>
      <c r="AG176" s="232">
        <v>16216360.970000001</v>
      </c>
      <c r="AH176" s="249">
        <f>AG176-AF176</f>
        <v>451636.55000000075</v>
      </c>
      <c r="AI176" s="249">
        <f>AH176/F176</f>
        <v>47.271985555788227</v>
      </c>
    </row>
    <row r="177" spans="1:35" ht="16.5">
      <c r="A177" s="33">
        <v>560</v>
      </c>
      <c r="B177" s="414">
        <v>7</v>
      </c>
      <c r="C177" s="414">
        <v>7</v>
      </c>
      <c r="D177" s="234" t="s">
        <v>190</v>
      </c>
      <c r="E177" s="238">
        <v>15669</v>
      </c>
      <c r="F177" s="238">
        <v>15651</v>
      </c>
      <c r="G177" s="35">
        <v>766</v>
      </c>
      <c r="H177" s="35">
        <v>756</v>
      </c>
      <c r="I177" s="35">
        <v>148</v>
      </c>
      <c r="J177" s="35">
        <v>128</v>
      </c>
      <c r="K177" s="35">
        <v>1121</v>
      </c>
      <c r="L177" s="35">
        <v>1103</v>
      </c>
      <c r="M177" s="35">
        <v>620</v>
      </c>
      <c r="N177" s="35">
        <v>591</v>
      </c>
      <c r="O177" s="35">
        <v>13014</v>
      </c>
      <c r="P177" s="35">
        <v>13073</v>
      </c>
      <c r="Q177" s="35">
        <v>8446</v>
      </c>
      <c r="R177" s="35">
        <v>8419</v>
      </c>
      <c r="T177" s="45">
        <v>6472661.7000000002</v>
      </c>
      <c r="U177" s="45">
        <v>6637385.1600000001</v>
      </c>
      <c r="V177" s="45">
        <v>1328388.8</v>
      </c>
      <c r="W177" s="45">
        <v>1194992.6399999999</v>
      </c>
      <c r="X177" s="45">
        <v>8480241.6899999995</v>
      </c>
      <c r="Y177" s="45">
        <v>8825246.3900000006</v>
      </c>
      <c r="Z177" s="45">
        <v>8025869</v>
      </c>
      <c r="AA177" s="45">
        <v>8011938.7800000003</v>
      </c>
      <c r="AB177" s="45">
        <v>860745.96</v>
      </c>
      <c r="AC177" s="45">
        <v>898376.55999999994</v>
      </c>
      <c r="AD177" s="45">
        <v>705072.08000000007</v>
      </c>
      <c r="AE177" s="45">
        <v>729337.97</v>
      </c>
      <c r="AF177" s="232">
        <v>25872979.229999997</v>
      </c>
      <c r="AG177" s="232">
        <v>26297277.5</v>
      </c>
      <c r="AH177" s="249">
        <f>AG177-AF177</f>
        <v>424298.27000000328</v>
      </c>
      <c r="AI177" s="249">
        <f>AH177/F177</f>
        <v>27.109978276148698</v>
      </c>
    </row>
    <row r="178" spans="1:35" ht="16.5">
      <c r="A178" s="33">
        <v>561</v>
      </c>
      <c r="B178" s="414">
        <v>2</v>
      </c>
      <c r="C178" s="414">
        <v>2</v>
      </c>
      <c r="D178" s="234" t="s">
        <v>191</v>
      </c>
      <c r="E178" s="238">
        <v>1315</v>
      </c>
      <c r="F178" s="238">
        <v>1304</v>
      </c>
      <c r="G178" s="35">
        <v>61</v>
      </c>
      <c r="H178" s="35">
        <v>67</v>
      </c>
      <c r="I178" s="35">
        <v>19</v>
      </c>
      <c r="J178" s="35">
        <v>10</v>
      </c>
      <c r="K178" s="35">
        <v>91</v>
      </c>
      <c r="L178" s="35">
        <v>93</v>
      </c>
      <c r="M178" s="35">
        <v>64</v>
      </c>
      <c r="N178" s="35">
        <v>47</v>
      </c>
      <c r="O178" s="35">
        <v>1080</v>
      </c>
      <c r="P178" s="35">
        <v>1087</v>
      </c>
      <c r="Q178" s="35">
        <v>686</v>
      </c>
      <c r="R178" s="35">
        <v>680</v>
      </c>
      <c r="T178" s="45">
        <v>515446.95000000007</v>
      </c>
      <c r="U178" s="45">
        <v>588233.87</v>
      </c>
      <c r="V178" s="45">
        <v>170536.4</v>
      </c>
      <c r="W178" s="45">
        <v>93358.799999999988</v>
      </c>
      <c r="X178" s="45">
        <v>688404.99</v>
      </c>
      <c r="Y178" s="45">
        <v>744105.09</v>
      </c>
      <c r="Z178" s="45">
        <v>828476.8</v>
      </c>
      <c r="AA178" s="45">
        <v>637159.26</v>
      </c>
      <c r="AB178" s="45">
        <v>71431.199999999997</v>
      </c>
      <c r="AC178" s="45">
        <v>74698.64</v>
      </c>
      <c r="AD178" s="45">
        <v>57267.280000000006</v>
      </c>
      <c r="AE178" s="45">
        <v>58908.399999999994</v>
      </c>
      <c r="AF178" s="232">
        <v>2331563.62</v>
      </c>
      <c r="AG178" s="232">
        <v>2196464.0599999996</v>
      </c>
      <c r="AH178" s="249">
        <f>AG178-AF178</f>
        <v>-135099.56000000052</v>
      </c>
      <c r="AI178" s="249">
        <f>AH178/F178</f>
        <v>-103.60395705521512</v>
      </c>
    </row>
    <row r="179" spans="1:35" ht="16.5">
      <c r="A179" s="33">
        <v>562</v>
      </c>
      <c r="B179" s="414">
        <v>6</v>
      </c>
      <c r="C179" s="414">
        <v>6</v>
      </c>
      <c r="D179" s="234" t="s">
        <v>192</v>
      </c>
      <c r="E179" s="238">
        <v>8839</v>
      </c>
      <c r="F179" s="238">
        <v>8869</v>
      </c>
      <c r="G179" s="35">
        <v>382</v>
      </c>
      <c r="H179" s="35">
        <v>387</v>
      </c>
      <c r="I179" s="35">
        <v>75</v>
      </c>
      <c r="J179" s="35">
        <v>74</v>
      </c>
      <c r="K179" s="35">
        <v>546</v>
      </c>
      <c r="L179" s="35">
        <v>537</v>
      </c>
      <c r="M179" s="35">
        <v>304</v>
      </c>
      <c r="N179" s="35">
        <v>297</v>
      </c>
      <c r="O179" s="35">
        <v>7532</v>
      </c>
      <c r="P179" s="35">
        <v>7574</v>
      </c>
      <c r="Q179" s="35">
        <v>4484</v>
      </c>
      <c r="R179" s="35">
        <v>4535</v>
      </c>
      <c r="T179" s="45">
        <v>3227880.9000000004</v>
      </c>
      <c r="U179" s="45">
        <v>3397709.0700000003</v>
      </c>
      <c r="V179" s="45">
        <v>673170</v>
      </c>
      <c r="W179" s="45">
        <v>690855.12</v>
      </c>
      <c r="X179" s="45">
        <v>4130429.9400000004</v>
      </c>
      <c r="Y179" s="45">
        <v>4296606.8100000005</v>
      </c>
      <c r="Z179" s="45">
        <v>3935264.8000000003</v>
      </c>
      <c r="AA179" s="45">
        <v>4026304.26</v>
      </c>
      <c r="AB179" s="45">
        <v>498166.48</v>
      </c>
      <c r="AC179" s="45">
        <v>520485.27999999997</v>
      </c>
      <c r="AD179" s="45">
        <v>374324.32</v>
      </c>
      <c r="AE179" s="45">
        <v>392867.05</v>
      </c>
      <c r="AF179" s="232">
        <v>12839236.440000001</v>
      </c>
      <c r="AG179" s="232">
        <v>13324827.590000002</v>
      </c>
      <c r="AH179" s="249">
        <f>AG179-AF179</f>
        <v>485591.15000000037</v>
      </c>
      <c r="AI179" s="249">
        <f>AH179/F179</f>
        <v>54.751510880595376</v>
      </c>
    </row>
    <row r="180" spans="1:35" ht="16.5">
      <c r="A180" s="33">
        <v>563</v>
      </c>
      <c r="B180" s="414">
        <v>17</v>
      </c>
      <c r="C180" s="414">
        <v>17</v>
      </c>
      <c r="D180" s="234" t="s">
        <v>193</v>
      </c>
      <c r="E180" s="238">
        <v>6978</v>
      </c>
      <c r="F180" s="238">
        <v>6912</v>
      </c>
      <c r="G180" s="35">
        <v>348</v>
      </c>
      <c r="H180" s="35">
        <v>343</v>
      </c>
      <c r="I180" s="35">
        <v>60</v>
      </c>
      <c r="J180" s="35">
        <v>55</v>
      </c>
      <c r="K180" s="35">
        <v>534</v>
      </c>
      <c r="L180" s="35">
        <v>499</v>
      </c>
      <c r="M180" s="35">
        <v>285</v>
      </c>
      <c r="N180" s="35">
        <v>274</v>
      </c>
      <c r="O180" s="35">
        <v>5751</v>
      </c>
      <c r="P180" s="35">
        <v>5741</v>
      </c>
      <c r="Q180" s="35">
        <v>3469</v>
      </c>
      <c r="R180" s="35">
        <v>3429</v>
      </c>
      <c r="T180" s="45">
        <v>2940582.6</v>
      </c>
      <c r="U180" s="45">
        <v>3011406.23</v>
      </c>
      <c r="V180" s="45">
        <v>538536</v>
      </c>
      <c r="W180" s="45">
        <v>513473.39999999997</v>
      </c>
      <c r="X180" s="45">
        <v>4039651.2600000002</v>
      </c>
      <c r="Y180" s="45">
        <v>3992563.87</v>
      </c>
      <c r="Z180" s="45">
        <v>3689310.75</v>
      </c>
      <c r="AA180" s="45">
        <v>3714502.92</v>
      </c>
      <c r="AB180" s="45">
        <v>380371.14</v>
      </c>
      <c r="AC180" s="45">
        <v>394521.52</v>
      </c>
      <c r="AD180" s="45">
        <v>289592.12</v>
      </c>
      <c r="AE180" s="45">
        <v>297054.26999999996</v>
      </c>
      <c r="AF180" s="232">
        <v>11878043.869999999</v>
      </c>
      <c r="AG180" s="232">
        <v>11923522.209999999</v>
      </c>
      <c r="AH180" s="249">
        <f>AG180-AF180</f>
        <v>45478.339999999851</v>
      </c>
      <c r="AI180" s="249">
        <f>AH180/F180</f>
        <v>6.5796209490740525</v>
      </c>
    </row>
    <row r="181" spans="1:35" ht="16.5">
      <c r="A181" s="33">
        <v>564</v>
      </c>
      <c r="B181" s="414">
        <v>17</v>
      </c>
      <c r="C181" s="414">
        <v>17</v>
      </c>
      <c r="D181" s="234" t="s">
        <v>194</v>
      </c>
      <c r="E181" s="238">
        <v>214633</v>
      </c>
      <c r="F181" s="238">
        <v>216152</v>
      </c>
      <c r="G181" s="35">
        <v>12083</v>
      </c>
      <c r="H181" s="35">
        <v>11877</v>
      </c>
      <c r="I181" s="35">
        <v>2111</v>
      </c>
      <c r="J181" s="35">
        <v>2023</v>
      </c>
      <c r="K181" s="35">
        <v>14978</v>
      </c>
      <c r="L181" s="35">
        <v>14496</v>
      </c>
      <c r="M181" s="35">
        <v>8094</v>
      </c>
      <c r="N181" s="35">
        <v>8058</v>
      </c>
      <c r="O181" s="35">
        <v>177367</v>
      </c>
      <c r="P181" s="35">
        <v>179698</v>
      </c>
      <c r="Q181" s="35">
        <v>134695</v>
      </c>
      <c r="R181" s="35">
        <v>136120</v>
      </c>
      <c r="T181" s="45">
        <v>102100745.85000001</v>
      </c>
      <c r="U181" s="45">
        <v>104275427.97000001</v>
      </c>
      <c r="V181" s="45">
        <v>18947491.600000001</v>
      </c>
      <c r="W181" s="45">
        <v>18886485.239999998</v>
      </c>
      <c r="X181" s="45">
        <v>113306922.42</v>
      </c>
      <c r="Y181" s="45">
        <v>115984380.48</v>
      </c>
      <c r="Z181" s="45">
        <v>104776425.30000001</v>
      </c>
      <c r="AA181" s="45">
        <v>109238921.64</v>
      </c>
      <c r="AB181" s="45">
        <v>11731053.380000001</v>
      </c>
      <c r="AC181" s="45">
        <v>12348846.560000001</v>
      </c>
      <c r="AD181" s="45">
        <v>11244338.6</v>
      </c>
      <c r="AE181" s="45">
        <v>11792075.6</v>
      </c>
      <c r="AF181" s="232">
        <v>362106977.15000004</v>
      </c>
      <c r="AG181" s="232">
        <v>372526137.49000001</v>
      </c>
      <c r="AH181" s="249">
        <f>AG181-AF181</f>
        <v>10419160.339999974</v>
      </c>
      <c r="AI181" s="249">
        <f>AH181/F181</f>
        <v>48.202932843554414</v>
      </c>
    </row>
    <row r="182" spans="1:35" ht="16.5">
      <c r="A182" s="33">
        <v>576</v>
      </c>
      <c r="B182" s="414">
        <v>7</v>
      </c>
      <c r="C182" s="414">
        <v>7</v>
      </c>
      <c r="D182" s="234" t="s">
        <v>195</v>
      </c>
      <c r="E182" s="238">
        <v>2726</v>
      </c>
      <c r="F182" s="238">
        <v>2676</v>
      </c>
      <c r="G182" s="35">
        <v>89</v>
      </c>
      <c r="H182" s="35">
        <v>77</v>
      </c>
      <c r="I182" s="35">
        <v>13</v>
      </c>
      <c r="J182" s="35">
        <v>15</v>
      </c>
      <c r="K182" s="35">
        <v>100</v>
      </c>
      <c r="L182" s="35">
        <v>95</v>
      </c>
      <c r="M182" s="35">
        <v>70</v>
      </c>
      <c r="N182" s="35">
        <v>71</v>
      </c>
      <c r="O182" s="35">
        <v>2454</v>
      </c>
      <c r="P182" s="35">
        <v>2418</v>
      </c>
      <c r="Q182" s="35">
        <v>1234</v>
      </c>
      <c r="R182" s="35">
        <v>1189</v>
      </c>
      <c r="T182" s="45">
        <v>752045.55</v>
      </c>
      <c r="U182" s="45">
        <v>676029.97000000009</v>
      </c>
      <c r="V182" s="45">
        <v>116682.8</v>
      </c>
      <c r="W182" s="45">
        <v>140038.19999999998</v>
      </c>
      <c r="X182" s="45">
        <v>756489</v>
      </c>
      <c r="Y182" s="45">
        <v>760107.35</v>
      </c>
      <c r="Z182" s="45">
        <v>906146.5</v>
      </c>
      <c r="AA182" s="45">
        <v>962517.18</v>
      </c>
      <c r="AB182" s="45">
        <v>162307.56</v>
      </c>
      <c r="AC182" s="45">
        <v>166164.96</v>
      </c>
      <c r="AD182" s="45">
        <v>103014.32</v>
      </c>
      <c r="AE182" s="45">
        <v>103003.06999999999</v>
      </c>
      <c r="AF182" s="232">
        <v>2796685.73</v>
      </c>
      <c r="AG182" s="232">
        <v>2807860.73</v>
      </c>
      <c r="AH182" s="249">
        <f>AG182-AF182</f>
        <v>11175</v>
      </c>
      <c r="AI182" s="249">
        <f>AH182/F182</f>
        <v>4.1760089686098656</v>
      </c>
    </row>
    <row r="183" spans="1:35" ht="16.5">
      <c r="A183" s="33">
        <v>577</v>
      </c>
      <c r="B183" s="414">
        <v>2</v>
      </c>
      <c r="C183" s="414">
        <v>2</v>
      </c>
      <c r="D183" s="234" t="s">
        <v>196</v>
      </c>
      <c r="E183" s="238">
        <v>11236</v>
      </c>
      <c r="F183" s="238">
        <v>11221</v>
      </c>
      <c r="G183" s="35">
        <v>706</v>
      </c>
      <c r="H183" s="35">
        <v>668</v>
      </c>
      <c r="I183" s="35">
        <v>145</v>
      </c>
      <c r="J183" s="35">
        <v>126</v>
      </c>
      <c r="K183" s="35">
        <v>927</v>
      </c>
      <c r="L183" s="35">
        <v>930</v>
      </c>
      <c r="M183" s="35">
        <v>455</v>
      </c>
      <c r="N183" s="35">
        <v>461</v>
      </c>
      <c r="O183" s="35">
        <v>9003</v>
      </c>
      <c r="P183" s="35">
        <v>9036</v>
      </c>
      <c r="Q183" s="35">
        <v>6151</v>
      </c>
      <c r="R183" s="35">
        <v>6131</v>
      </c>
      <c r="T183" s="45">
        <v>5965664.7000000002</v>
      </c>
      <c r="U183" s="45">
        <v>5864779.4800000004</v>
      </c>
      <c r="V183" s="45">
        <v>1301462</v>
      </c>
      <c r="W183" s="45">
        <v>1176320.8799999999</v>
      </c>
      <c r="X183" s="45">
        <v>7012653.0300000003</v>
      </c>
      <c r="Y183" s="45">
        <v>7441050.9000000004</v>
      </c>
      <c r="Z183" s="45">
        <v>5889952.25</v>
      </c>
      <c r="AA183" s="45">
        <v>6249583.3799999999</v>
      </c>
      <c r="AB183" s="45">
        <v>595458.42000000004</v>
      </c>
      <c r="AC183" s="45">
        <v>620953.92000000004</v>
      </c>
      <c r="AD183" s="45">
        <v>513485.48000000004</v>
      </c>
      <c r="AE183" s="45">
        <v>531128.53</v>
      </c>
      <c r="AF183" s="232">
        <v>21278675.880000003</v>
      </c>
      <c r="AG183" s="232">
        <v>21883817.090000004</v>
      </c>
      <c r="AH183" s="249">
        <f>AG183-AF183</f>
        <v>605141.21000000089</v>
      </c>
      <c r="AI183" s="249">
        <f>AH183/F183</f>
        <v>53.929347651724527</v>
      </c>
    </row>
    <row r="184" spans="1:35" ht="16.5">
      <c r="A184" s="33">
        <v>578</v>
      </c>
      <c r="B184" s="414">
        <v>18</v>
      </c>
      <c r="C184" s="414">
        <v>18</v>
      </c>
      <c r="D184" s="234" t="s">
        <v>197</v>
      </c>
      <c r="E184" s="238">
        <v>3037</v>
      </c>
      <c r="F184" s="238">
        <v>2990</v>
      </c>
      <c r="G184" s="35">
        <v>96</v>
      </c>
      <c r="H184" s="35">
        <v>90</v>
      </c>
      <c r="I184" s="35">
        <v>21</v>
      </c>
      <c r="J184" s="35">
        <v>19</v>
      </c>
      <c r="K184" s="35">
        <v>165</v>
      </c>
      <c r="L184" s="35">
        <v>159</v>
      </c>
      <c r="M184" s="35">
        <v>102</v>
      </c>
      <c r="N184" s="35">
        <v>99</v>
      </c>
      <c r="O184" s="35">
        <v>2653</v>
      </c>
      <c r="P184" s="35">
        <v>2623</v>
      </c>
      <c r="Q184" s="35">
        <v>1477</v>
      </c>
      <c r="R184" s="35">
        <v>1437</v>
      </c>
      <c r="T184" s="45">
        <v>811195.20000000007</v>
      </c>
      <c r="U184" s="45">
        <v>790164.9</v>
      </c>
      <c r="V184" s="45">
        <v>188487.6</v>
      </c>
      <c r="W184" s="45">
        <v>177381.71999999997</v>
      </c>
      <c r="X184" s="45">
        <v>1248206.8500000001</v>
      </c>
      <c r="Y184" s="45">
        <v>1272179.67</v>
      </c>
      <c r="Z184" s="45">
        <v>1320384.9000000001</v>
      </c>
      <c r="AA184" s="45">
        <v>1342101.42</v>
      </c>
      <c r="AB184" s="45">
        <v>175469.42</v>
      </c>
      <c r="AC184" s="45">
        <v>180252.56</v>
      </c>
      <c r="AD184" s="45">
        <v>123299.96</v>
      </c>
      <c r="AE184" s="45">
        <v>124487.31</v>
      </c>
      <c r="AF184" s="232">
        <v>3867043.9300000006</v>
      </c>
      <c r="AG184" s="232">
        <v>3886567.58</v>
      </c>
      <c r="AH184" s="249">
        <f>AG184-AF184</f>
        <v>19523.649999999441</v>
      </c>
      <c r="AI184" s="249">
        <f>AH184/F184</f>
        <v>6.5296488294312516</v>
      </c>
    </row>
    <row r="185" spans="1:35" ht="16.5">
      <c r="A185" s="33">
        <v>580</v>
      </c>
      <c r="B185" s="414">
        <v>9</v>
      </c>
      <c r="C185" s="414">
        <v>9</v>
      </c>
      <c r="D185" s="234" t="s">
        <v>198</v>
      </c>
      <c r="E185" s="238">
        <v>4366</v>
      </c>
      <c r="F185" s="238">
        <v>4300</v>
      </c>
      <c r="G185" s="35">
        <v>133</v>
      </c>
      <c r="H185" s="35">
        <v>112</v>
      </c>
      <c r="I185" s="35">
        <v>25</v>
      </c>
      <c r="J185" s="35">
        <v>31</v>
      </c>
      <c r="K185" s="35">
        <v>208</v>
      </c>
      <c r="L185" s="35">
        <v>195</v>
      </c>
      <c r="M185" s="35">
        <v>97</v>
      </c>
      <c r="N185" s="35">
        <v>106</v>
      </c>
      <c r="O185" s="35">
        <v>3903</v>
      </c>
      <c r="P185" s="35">
        <v>3856</v>
      </c>
      <c r="Q185" s="35">
        <v>1975</v>
      </c>
      <c r="R185" s="35">
        <v>1920</v>
      </c>
      <c r="T185" s="45">
        <v>1123843.3500000001</v>
      </c>
      <c r="U185" s="45">
        <v>983316.32000000007</v>
      </c>
      <c r="V185" s="45">
        <v>224390</v>
      </c>
      <c r="W185" s="45">
        <v>289412.27999999997</v>
      </c>
      <c r="X185" s="45">
        <v>1573497.12</v>
      </c>
      <c r="Y185" s="45">
        <v>1560220.35</v>
      </c>
      <c r="Z185" s="45">
        <v>1255660.1500000001</v>
      </c>
      <c r="AA185" s="45">
        <v>1436997.48</v>
      </c>
      <c r="AB185" s="45">
        <v>258144.42</v>
      </c>
      <c r="AC185" s="45">
        <v>264984.32000000001</v>
      </c>
      <c r="AD185" s="45">
        <v>164873</v>
      </c>
      <c r="AE185" s="45">
        <v>166329.59999999998</v>
      </c>
      <c r="AF185" s="232">
        <v>4600408.04</v>
      </c>
      <c r="AG185" s="232">
        <v>4701260.3499999996</v>
      </c>
      <c r="AH185" s="249">
        <f>AG185-AF185</f>
        <v>100852.30999999959</v>
      </c>
      <c r="AI185" s="249">
        <f>AH185/F185</f>
        <v>23.454025581395253</v>
      </c>
    </row>
    <row r="186" spans="1:35" ht="16.5">
      <c r="A186" s="33">
        <v>581</v>
      </c>
      <c r="B186" s="414">
        <v>6</v>
      </c>
      <c r="C186" s="414">
        <v>6</v>
      </c>
      <c r="D186" s="234" t="s">
        <v>199</v>
      </c>
      <c r="E186" s="238">
        <v>6123</v>
      </c>
      <c r="F186" s="238">
        <v>6069</v>
      </c>
      <c r="G186" s="35">
        <v>261</v>
      </c>
      <c r="H186" s="35">
        <v>259</v>
      </c>
      <c r="I186" s="35">
        <v>47</v>
      </c>
      <c r="J186" s="35">
        <v>40</v>
      </c>
      <c r="K186" s="35">
        <v>346</v>
      </c>
      <c r="L186" s="35">
        <v>341</v>
      </c>
      <c r="M186" s="35">
        <v>206</v>
      </c>
      <c r="N186" s="35">
        <v>190</v>
      </c>
      <c r="O186" s="35">
        <v>5263</v>
      </c>
      <c r="P186" s="35">
        <v>5239</v>
      </c>
      <c r="Q186" s="35">
        <v>2982</v>
      </c>
      <c r="R186" s="35">
        <v>2940</v>
      </c>
      <c r="T186" s="45">
        <v>2205436.9500000002</v>
      </c>
      <c r="U186" s="45">
        <v>2273918.9900000002</v>
      </c>
      <c r="V186" s="45">
        <v>421853.2</v>
      </c>
      <c r="W186" s="45">
        <v>373435.19999999995</v>
      </c>
      <c r="X186" s="45">
        <v>2617451.94</v>
      </c>
      <c r="Y186" s="45">
        <v>2728385.33</v>
      </c>
      <c r="Z186" s="45">
        <v>2666659.7000000002</v>
      </c>
      <c r="AA186" s="45">
        <v>2575750.2000000002</v>
      </c>
      <c r="AB186" s="45">
        <v>348094.82</v>
      </c>
      <c r="AC186" s="45">
        <v>360024.08</v>
      </c>
      <c r="AD186" s="45">
        <v>248937.36000000002</v>
      </c>
      <c r="AE186" s="45">
        <v>254692.19999999998</v>
      </c>
      <c r="AF186" s="232">
        <v>8508433.9700000007</v>
      </c>
      <c r="AG186" s="232">
        <v>8566206</v>
      </c>
      <c r="AH186" s="249">
        <f>AG186-AF186</f>
        <v>57772.029999999329</v>
      </c>
      <c r="AI186" s="249">
        <f>AH186/F186</f>
        <v>9.5192008568132032</v>
      </c>
    </row>
    <row r="187" spans="1:35" ht="16.5">
      <c r="A187" s="33">
        <v>583</v>
      </c>
      <c r="B187" s="414">
        <v>19</v>
      </c>
      <c r="C187" s="414">
        <v>19</v>
      </c>
      <c r="D187" s="234" t="s">
        <v>200</v>
      </c>
      <c r="E187" s="238">
        <v>912</v>
      </c>
      <c r="F187" s="238">
        <v>910</v>
      </c>
      <c r="G187" s="35">
        <v>23</v>
      </c>
      <c r="H187" s="35">
        <v>23</v>
      </c>
      <c r="I187" s="35">
        <v>4</v>
      </c>
      <c r="J187" s="35">
        <v>8</v>
      </c>
      <c r="K187" s="35">
        <v>42</v>
      </c>
      <c r="L187" s="35">
        <v>42</v>
      </c>
      <c r="M187" s="35">
        <v>10</v>
      </c>
      <c r="N187" s="35">
        <v>12</v>
      </c>
      <c r="O187" s="35">
        <v>833</v>
      </c>
      <c r="P187" s="35">
        <v>825</v>
      </c>
      <c r="Q187" s="35">
        <v>467</v>
      </c>
      <c r="R187" s="35">
        <v>448</v>
      </c>
      <c r="T187" s="45">
        <v>194348.85</v>
      </c>
      <c r="U187" s="45">
        <v>201931.03000000003</v>
      </c>
      <c r="V187" s="45">
        <v>35902.400000000001</v>
      </c>
      <c r="W187" s="45">
        <v>74687.039999999994</v>
      </c>
      <c r="X187" s="45">
        <v>317725.38</v>
      </c>
      <c r="Y187" s="45">
        <v>336047.46</v>
      </c>
      <c r="Z187" s="45">
        <v>129449.5</v>
      </c>
      <c r="AA187" s="45">
        <v>162678.96</v>
      </c>
      <c r="AB187" s="45">
        <v>55094.62</v>
      </c>
      <c r="AC187" s="45">
        <v>56694</v>
      </c>
      <c r="AD187" s="45">
        <v>38985.160000000003</v>
      </c>
      <c r="AE187" s="45">
        <v>38810.239999999998</v>
      </c>
      <c r="AF187" s="232">
        <v>771505.91</v>
      </c>
      <c r="AG187" s="232">
        <v>870848.73</v>
      </c>
      <c r="AH187" s="249">
        <f>AG187-AF187</f>
        <v>99342.819999999949</v>
      </c>
      <c r="AI187" s="249">
        <f>AH187/F187</f>
        <v>109.16793406593401</v>
      </c>
    </row>
    <row r="188" spans="1:35" ht="16.5">
      <c r="A188" s="33">
        <v>584</v>
      </c>
      <c r="B188" s="414">
        <v>16</v>
      </c>
      <c r="C188" s="414">
        <v>16</v>
      </c>
      <c r="D188" s="234" t="s">
        <v>201</v>
      </c>
      <c r="E188" s="238">
        <v>2578</v>
      </c>
      <c r="F188" s="238">
        <v>2594</v>
      </c>
      <c r="G188" s="35">
        <v>187</v>
      </c>
      <c r="H188" s="35">
        <v>183</v>
      </c>
      <c r="I188" s="35">
        <v>40</v>
      </c>
      <c r="J188" s="35">
        <v>35</v>
      </c>
      <c r="K188" s="35">
        <v>288</v>
      </c>
      <c r="L188" s="35">
        <v>279</v>
      </c>
      <c r="M188" s="35">
        <v>151</v>
      </c>
      <c r="N188" s="35">
        <v>160</v>
      </c>
      <c r="O188" s="35">
        <v>1912</v>
      </c>
      <c r="P188" s="35">
        <v>1937</v>
      </c>
      <c r="Q188" s="35">
        <v>1143</v>
      </c>
      <c r="R188" s="35">
        <v>1169</v>
      </c>
      <c r="T188" s="45">
        <v>1580140.6500000001</v>
      </c>
      <c r="U188" s="45">
        <v>1606668.6300000001</v>
      </c>
      <c r="V188" s="45">
        <v>359024</v>
      </c>
      <c r="W188" s="45">
        <v>326755.8</v>
      </c>
      <c r="X188" s="45">
        <v>2178688.3200000003</v>
      </c>
      <c r="Y188" s="45">
        <v>2232315.27</v>
      </c>
      <c r="Z188" s="45">
        <v>1954687.4500000002</v>
      </c>
      <c r="AA188" s="45">
        <v>2169052.7999999998</v>
      </c>
      <c r="AB188" s="45">
        <v>126459.68000000001</v>
      </c>
      <c r="AC188" s="45">
        <v>133110.63999999998</v>
      </c>
      <c r="AD188" s="45">
        <v>95417.64</v>
      </c>
      <c r="AE188" s="45">
        <v>101270.47</v>
      </c>
      <c r="AF188" s="232">
        <v>6294417.7400000002</v>
      </c>
      <c r="AG188" s="232">
        <v>6569173.6099999994</v>
      </c>
      <c r="AH188" s="249">
        <f>AG188-AF188</f>
        <v>274755.86999999918</v>
      </c>
      <c r="AI188" s="249">
        <f>AH188/F188</f>
        <v>105.91976484194262</v>
      </c>
    </row>
    <row r="189" spans="1:35" ht="16.5">
      <c r="A189" s="33">
        <v>592</v>
      </c>
      <c r="B189" s="414">
        <v>13</v>
      </c>
      <c r="C189" s="414">
        <v>13</v>
      </c>
      <c r="D189" s="234" t="s">
        <v>203</v>
      </c>
      <c r="E189" s="238">
        <v>3596</v>
      </c>
      <c r="F189" s="238">
        <v>3552</v>
      </c>
      <c r="G189" s="35">
        <v>172</v>
      </c>
      <c r="H189" s="35">
        <v>165</v>
      </c>
      <c r="I189" s="35">
        <v>37</v>
      </c>
      <c r="J189" s="35">
        <v>30</v>
      </c>
      <c r="K189" s="35">
        <v>273</v>
      </c>
      <c r="L189" s="35">
        <v>262</v>
      </c>
      <c r="M189" s="35">
        <v>175</v>
      </c>
      <c r="N189" s="35">
        <v>169</v>
      </c>
      <c r="O189" s="35">
        <v>2939</v>
      </c>
      <c r="P189" s="35">
        <v>2926</v>
      </c>
      <c r="Q189" s="35">
        <v>1896</v>
      </c>
      <c r="R189" s="35">
        <v>1873</v>
      </c>
      <c r="T189" s="45">
        <v>1453391.4000000001</v>
      </c>
      <c r="U189" s="45">
        <v>1448635.6500000001</v>
      </c>
      <c r="V189" s="45">
        <v>332097.2</v>
      </c>
      <c r="W189" s="45">
        <v>280076.39999999997</v>
      </c>
      <c r="X189" s="45">
        <v>2065214.9700000002</v>
      </c>
      <c r="Y189" s="45">
        <v>2096296.06</v>
      </c>
      <c r="Z189" s="45">
        <v>2265366.25</v>
      </c>
      <c r="AA189" s="45">
        <v>2291062.02</v>
      </c>
      <c r="AB189" s="45">
        <v>194385.46</v>
      </c>
      <c r="AC189" s="45">
        <v>201074.72</v>
      </c>
      <c r="AD189" s="45">
        <v>158278.08000000002</v>
      </c>
      <c r="AE189" s="45">
        <v>162257.99</v>
      </c>
      <c r="AF189" s="232">
        <v>6468733.3600000003</v>
      </c>
      <c r="AG189" s="232">
        <v>6479402.8400000008</v>
      </c>
      <c r="AH189" s="249">
        <f>AG189-AF189</f>
        <v>10669.480000000447</v>
      </c>
      <c r="AI189" s="249">
        <f>AH189/F189</f>
        <v>3.0037950450451709</v>
      </c>
    </row>
    <row r="190" spans="1:35" ht="16.5">
      <c r="A190" s="33">
        <v>593</v>
      </c>
      <c r="B190" s="414">
        <v>10</v>
      </c>
      <c r="C190" s="414">
        <v>10</v>
      </c>
      <c r="D190" s="234" t="s">
        <v>204</v>
      </c>
      <c r="E190" s="238">
        <v>17050</v>
      </c>
      <c r="F190" s="238">
        <v>17178</v>
      </c>
      <c r="G190" s="35">
        <v>598</v>
      </c>
      <c r="H190" s="35">
        <v>621</v>
      </c>
      <c r="I190" s="35">
        <v>119</v>
      </c>
      <c r="J190" s="35">
        <v>122</v>
      </c>
      <c r="K190" s="35">
        <v>898</v>
      </c>
      <c r="L190" s="35">
        <v>871</v>
      </c>
      <c r="M190" s="35">
        <v>447</v>
      </c>
      <c r="N190" s="35">
        <v>490</v>
      </c>
      <c r="O190" s="35">
        <v>14988</v>
      </c>
      <c r="P190" s="35">
        <v>15074</v>
      </c>
      <c r="Q190" s="35">
        <v>8627</v>
      </c>
      <c r="R190" s="35">
        <v>8650</v>
      </c>
      <c r="T190" s="45">
        <v>5053070.1000000006</v>
      </c>
      <c r="U190" s="45">
        <v>5452137.8100000005</v>
      </c>
      <c r="V190" s="45">
        <v>1068096.4000000001</v>
      </c>
      <c r="W190" s="45">
        <v>1138977.3599999999</v>
      </c>
      <c r="X190" s="45">
        <v>6793271.2200000007</v>
      </c>
      <c r="Y190" s="45">
        <v>6968984.2300000004</v>
      </c>
      <c r="Z190" s="45">
        <v>5786392.6500000004</v>
      </c>
      <c r="AA190" s="45">
        <v>6642724.2000000002</v>
      </c>
      <c r="AB190" s="45">
        <v>991306.32000000007</v>
      </c>
      <c r="AC190" s="45">
        <v>1035885.28</v>
      </c>
      <c r="AD190" s="45">
        <v>720181.96000000008</v>
      </c>
      <c r="AE190" s="45">
        <v>749349.5</v>
      </c>
      <c r="AF190" s="232">
        <v>20412318.650000006</v>
      </c>
      <c r="AG190" s="232">
        <v>21988058.380000003</v>
      </c>
      <c r="AH190" s="249">
        <f>AG190-AF190</f>
        <v>1575739.7299999967</v>
      </c>
      <c r="AI190" s="249">
        <f>AH190/F190</f>
        <v>91.730104203050217</v>
      </c>
    </row>
    <row r="191" spans="1:35" ht="16.5">
      <c r="A191" s="33">
        <v>595</v>
      </c>
      <c r="B191" s="414">
        <v>11</v>
      </c>
      <c r="C191" s="414">
        <v>11</v>
      </c>
      <c r="D191" s="234" t="s">
        <v>205</v>
      </c>
      <c r="E191" s="238">
        <v>4073</v>
      </c>
      <c r="F191" s="238">
        <v>3980</v>
      </c>
      <c r="G191" s="35">
        <v>139</v>
      </c>
      <c r="H191" s="35">
        <v>125</v>
      </c>
      <c r="I191" s="35">
        <v>35</v>
      </c>
      <c r="J191" s="35">
        <v>32</v>
      </c>
      <c r="K191" s="35">
        <v>207</v>
      </c>
      <c r="L191" s="35">
        <v>194</v>
      </c>
      <c r="M191" s="35">
        <v>141</v>
      </c>
      <c r="N191" s="35">
        <v>146</v>
      </c>
      <c r="O191" s="35">
        <v>3551</v>
      </c>
      <c r="P191" s="35">
        <v>3483</v>
      </c>
      <c r="Q191" s="35">
        <v>1816</v>
      </c>
      <c r="R191" s="35">
        <v>1771</v>
      </c>
      <c r="T191" s="45">
        <v>1174543.05</v>
      </c>
      <c r="U191" s="45">
        <v>1097451.25</v>
      </c>
      <c r="V191" s="45">
        <v>314146</v>
      </c>
      <c r="W191" s="45">
        <v>298748.15999999997</v>
      </c>
      <c r="X191" s="45">
        <v>1565932.23</v>
      </c>
      <c r="Y191" s="45">
        <v>1552219.22</v>
      </c>
      <c r="Z191" s="45">
        <v>1825237.9500000002</v>
      </c>
      <c r="AA191" s="45">
        <v>1979260.68</v>
      </c>
      <c r="AB191" s="45">
        <v>234863.14</v>
      </c>
      <c r="AC191" s="45">
        <v>239351.76</v>
      </c>
      <c r="AD191" s="45">
        <v>151599.67999999999</v>
      </c>
      <c r="AE191" s="45">
        <v>153421.72999999998</v>
      </c>
      <c r="AF191" s="232">
        <v>5266322.05</v>
      </c>
      <c r="AG191" s="232">
        <v>5320452.7999999989</v>
      </c>
      <c r="AH191" s="249">
        <f>AG191-AF191</f>
        <v>54130.749999999069</v>
      </c>
      <c r="AI191" s="249">
        <f>AH191/F191</f>
        <v>13.600690954773635</v>
      </c>
    </row>
    <row r="192" spans="1:35" ht="16.5">
      <c r="A192" s="33">
        <v>598</v>
      </c>
      <c r="B192" s="414">
        <v>15</v>
      </c>
      <c r="C192" s="414">
        <v>15</v>
      </c>
      <c r="D192" s="234" t="s">
        <v>206</v>
      </c>
      <c r="E192" s="238">
        <v>19475</v>
      </c>
      <c r="F192" s="238">
        <v>19576</v>
      </c>
      <c r="G192" s="35">
        <v>1014</v>
      </c>
      <c r="H192" s="35">
        <v>1003</v>
      </c>
      <c r="I192" s="35">
        <v>201</v>
      </c>
      <c r="J192" s="35">
        <v>192</v>
      </c>
      <c r="K192" s="35">
        <v>1192</v>
      </c>
      <c r="L192" s="35">
        <v>1190</v>
      </c>
      <c r="M192" s="35">
        <v>710</v>
      </c>
      <c r="N192" s="35">
        <v>713</v>
      </c>
      <c r="O192" s="35">
        <v>16358</v>
      </c>
      <c r="P192" s="35">
        <v>16478</v>
      </c>
      <c r="Q192" s="35">
        <v>10809</v>
      </c>
      <c r="R192" s="35">
        <v>10980</v>
      </c>
      <c r="T192" s="45">
        <v>8568249.3000000007</v>
      </c>
      <c r="U192" s="45">
        <v>8805948.8300000001</v>
      </c>
      <c r="V192" s="45">
        <v>1804095.6</v>
      </c>
      <c r="W192" s="45">
        <v>1792488.96</v>
      </c>
      <c r="X192" s="45">
        <v>9017348.8800000008</v>
      </c>
      <c r="Y192" s="45">
        <v>9521344.6999999993</v>
      </c>
      <c r="Z192" s="45">
        <v>9190914.5</v>
      </c>
      <c r="AA192" s="45">
        <v>9665841.5399999991</v>
      </c>
      <c r="AB192" s="45">
        <v>1081918.1200000001</v>
      </c>
      <c r="AC192" s="45">
        <v>1132368.1599999999</v>
      </c>
      <c r="AD192" s="45">
        <v>902335.32000000007</v>
      </c>
      <c r="AE192" s="45">
        <v>951197.39999999991</v>
      </c>
      <c r="AF192" s="232">
        <v>30564861.720000003</v>
      </c>
      <c r="AG192" s="232">
        <v>31869189.589999996</v>
      </c>
      <c r="AH192" s="249">
        <f>AG192-AF192</f>
        <v>1304327.8699999936</v>
      </c>
      <c r="AI192" s="249">
        <f>AH192/F192</f>
        <v>66.628926747036857</v>
      </c>
    </row>
    <row r="193" spans="1:35" ht="16.5">
      <c r="A193" s="33">
        <v>599</v>
      </c>
      <c r="B193" s="414">
        <v>15</v>
      </c>
      <c r="C193" s="414">
        <v>15</v>
      </c>
      <c r="D193" s="234" t="s">
        <v>207</v>
      </c>
      <c r="E193" s="238">
        <v>11225</v>
      </c>
      <c r="F193" s="238">
        <v>11226</v>
      </c>
      <c r="G193" s="35">
        <v>990</v>
      </c>
      <c r="H193" s="35">
        <v>986</v>
      </c>
      <c r="I193" s="35">
        <v>171</v>
      </c>
      <c r="J193" s="35">
        <v>169</v>
      </c>
      <c r="K193" s="35">
        <v>1012</v>
      </c>
      <c r="L193" s="35">
        <v>1014</v>
      </c>
      <c r="M193" s="35">
        <v>584</v>
      </c>
      <c r="N193" s="35">
        <v>545</v>
      </c>
      <c r="O193" s="35">
        <v>8468</v>
      </c>
      <c r="P193" s="35">
        <v>8512</v>
      </c>
      <c r="Q193" s="35">
        <v>5971</v>
      </c>
      <c r="R193" s="35">
        <v>5946</v>
      </c>
      <c r="T193" s="45">
        <v>8365450.5000000009</v>
      </c>
      <c r="U193" s="45">
        <v>8656695.4600000009</v>
      </c>
      <c r="V193" s="45">
        <v>1534827.6</v>
      </c>
      <c r="W193" s="45">
        <v>1577763.72</v>
      </c>
      <c r="X193" s="45">
        <v>7655668.6800000006</v>
      </c>
      <c r="Y193" s="45">
        <v>8113145.8200000003</v>
      </c>
      <c r="Z193" s="45">
        <v>7559850.8000000007</v>
      </c>
      <c r="AA193" s="45">
        <v>7388336.0999999996</v>
      </c>
      <c r="AB193" s="45">
        <v>560073.52</v>
      </c>
      <c r="AC193" s="45">
        <v>584944.64000000001</v>
      </c>
      <c r="AD193" s="45">
        <v>498459.08</v>
      </c>
      <c r="AE193" s="45">
        <v>515101.98</v>
      </c>
      <c r="AF193" s="232">
        <v>26174330.18</v>
      </c>
      <c r="AG193" s="232">
        <v>26835987.720000003</v>
      </c>
      <c r="AH193" s="249">
        <f>AG193-AF193</f>
        <v>661657.54000000283</v>
      </c>
      <c r="AI193" s="249">
        <f>AH193/F193</f>
        <v>58.939741671120863</v>
      </c>
    </row>
    <row r="194" spans="1:35" ht="16.5">
      <c r="A194" s="33">
        <v>601</v>
      </c>
      <c r="B194" s="414">
        <v>13</v>
      </c>
      <c r="C194" s="414">
        <v>13</v>
      </c>
      <c r="D194" s="234" t="s">
        <v>208</v>
      </c>
      <c r="E194" s="238">
        <v>3739</v>
      </c>
      <c r="F194" s="238">
        <v>3692</v>
      </c>
      <c r="G194" s="35">
        <v>141</v>
      </c>
      <c r="H194" s="35">
        <v>142</v>
      </c>
      <c r="I194" s="35">
        <v>32</v>
      </c>
      <c r="J194" s="35">
        <v>25</v>
      </c>
      <c r="K194" s="35">
        <v>221</v>
      </c>
      <c r="L194" s="35">
        <v>211</v>
      </c>
      <c r="M194" s="35">
        <v>149</v>
      </c>
      <c r="N194" s="35">
        <v>138</v>
      </c>
      <c r="O194" s="35">
        <v>3196</v>
      </c>
      <c r="P194" s="35">
        <v>3176</v>
      </c>
      <c r="Q194" s="35">
        <v>1795</v>
      </c>
      <c r="R194" s="35">
        <v>1776</v>
      </c>
      <c r="T194" s="45">
        <v>1191442.9500000002</v>
      </c>
      <c r="U194" s="45">
        <v>1246704.6200000001</v>
      </c>
      <c r="V194" s="45">
        <v>287219.20000000001</v>
      </c>
      <c r="W194" s="45">
        <v>233396.99999999997</v>
      </c>
      <c r="X194" s="45">
        <v>1671840.6900000002</v>
      </c>
      <c r="Y194" s="45">
        <v>1688238.43</v>
      </c>
      <c r="Z194" s="45">
        <v>1928797.55</v>
      </c>
      <c r="AA194" s="45">
        <v>1870808.04</v>
      </c>
      <c r="AB194" s="45">
        <v>211383.44</v>
      </c>
      <c r="AC194" s="45">
        <v>218254.72</v>
      </c>
      <c r="AD194" s="45">
        <v>149846.6</v>
      </c>
      <c r="AE194" s="45">
        <v>153854.88</v>
      </c>
      <c r="AF194" s="232">
        <v>5440530.4300000006</v>
      </c>
      <c r="AG194" s="232">
        <v>5411257.6899999995</v>
      </c>
      <c r="AH194" s="249">
        <f>AG194-AF194</f>
        <v>-29272.740000001155</v>
      </c>
      <c r="AI194" s="249">
        <f>AH194/F194</f>
        <v>-7.9286944745398573</v>
      </c>
    </row>
    <row r="195" spans="1:35" ht="16.5">
      <c r="A195" s="33">
        <v>604</v>
      </c>
      <c r="B195" s="414">
        <v>6</v>
      </c>
      <c r="C195" s="414">
        <v>6</v>
      </c>
      <c r="D195" s="234" t="s">
        <v>209</v>
      </c>
      <c r="E195" s="238">
        <v>20763</v>
      </c>
      <c r="F195" s="238">
        <v>21042</v>
      </c>
      <c r="G195" s="35">
        <v>1245</v>
      </c>
      <c r="H195" s="35">
        <v>1250</v>
      </c>
      <c r="I195" s="35">
        <v>258</v>
      </c>
      <c r="J195" s="35">
        <v>219</v>
      </c>
      <c r="K195" s="35">
        <v>1792</v>
      </c>
      <c r="L195" s="35">
        <v>1742</v>
      </c>
      <c r="M195" s="35">
        <v>885</v>
      </c>
      <c r="N195" s="35">
        <v>935</v>
      </c>
      <c r="O195" s="35">
        <v>16583</v>
      </c>
      <c r="P195" s="35">
        <v>16896</v>
      </c>
      <c r="Q195" s="35">
        <v>12206</v>
      </c>
      <c r="R195" s="35">
        <v>12447</v>
      </c>
      <c r="T195" s="45">
        <v>10520187.75</v>
      </c>
      <c r="U195" s="45">
        <v>10974512.5</v>
      </c>
      <c r="V195" s="45">
        <v>2315704.8000000003</v>
      </c>
      <c r="W195" s="45">
        <v>2044557.7199999997</v>
      </c>
      <c r="X195" s="45">
        <v>13556282.880000001</v>
      </c>
      <c r="Y195" s="45">
        <v>13937968.460000001</v>
      </c>
      <c r="Z195" s="45">
        <v>11456280.75</v>
      </c>
      <c r="AA195" s="45">
        <v>12675402.300000001</v>
      </c>
      <c r="AB195" s="45">
        <v>1096799.6200000001</v>
      </c>
      <c r="AC195" s="45">
        <v>1161093.1199999999</v>
      </c>
      <c r="AD195" s="45">
        <v>1018956.88</v>
      </c>
      <c r="AE195" s="45">
        <v>1078283.6099999999</v>
      </c>
      <c r="AF195" s="232">
        <v>39964212.68</v>
      </c>
      <c r="AG195" s="232">
        <v>41871817.710000001</v>
      </c>
      <c r="AH195" s="249">
        <f>AG195-AF195</f>
        <v>1907605.0300000012</v>
      </c>
      <c r="AI195" s="249">
        <f>AH195/F195</f>
        <v>90.65702072046389</v>
      </c>
    </row>
    <row r="196" spans="1:35" ht="16.5">
      <c r="A196" s="33">
        <v>607</v>
      </c>
      <c r="B196" s="414">
        <v>12</v>
      </c>
      <c r="C196" s="414">
        <v>12</v>
      </c>
      <c r="D196" s="234" t="s">
        <v>210</v>
      </c>
      <c r="E196" s="238">
        <v>4064</v>
      </c>
      <c r="F196" s="238">
        <v>3999</v>
      </c>
      <c r="G196" s="35">
        <v>171</v>
      </c>
      <c r="H196" s="35">
        <v>158</v>
      </c>
      <c r="I196" s="35">
        <v>36</v>
      </c>
      <c r="J196" s="35">
        <v>35</v>
      </c>
      <c r="K196" s="35">
        <v>242</v>
      </c>
      <c r="L196" s="35">
        <v>230</v>
      </c>
      <c r="M196" s="35">
        <v>121</v>
      </c>
      <c r="N196" s="35">
        <v>132</v>
      </c>
      <c r="O196" s="35">
        <v>3494</v>
      </c>
      <c r="P196" s="35">
        <v>3444</v>
      </c>
      <c r="Q196" s="35">
        <v>1928</v>
      </c>
      <c r="R196" s="35">
        <v>1868</v>
      </c>
      <c r="T196" s="45">
        <v>1444941.4500000002</v>
      </c>
      <c r="U196" s="45">
        <v>1387178.3800000001</v>
      </c>
      <c r="V196" s="45">
        <v>323121.60000000003</v>
      </c>
      <c r="W196" s="45">
        <v>326755.8</v>
      </c>
      <c r="X196" s="45">
        <v>1830703.3800000001</v>
      </c>
      <c r="Y196" s="45">
        <v>1840259.9000000001</v>
      </c>
      <c r="Z196" s="45">
        <v>1566338.9500000002</v>
      </c>
      <c r="AA196" s="45">
        <v>1789468.56</v>
      </c>
      <c r="AB196" s="45">
        <v>231093.16</v>
      </c>
      <c r="AC196" s="45">
        <v>236671.68</v>
      </c>
      <c r="AD196" s="45">
        <v>160949.44</v>
      </c>
      <c r="AE196" s="45">
        <v>161824.84</v>
      </c>
      <c r="AF196" s="232">
        <v>5557147.9800000014</v>
      </c>
      <c r="AG196" s="232">
        <v>5742159.1600000001</v>
      </c>
      <c r="AH196" s="249">
        <f>AG196-AF196</f>
        <v>185011.17999999877</v>
      </c>
      <c r="AI196" s="249">
        <f>AH196/F196</f>
        <v>46.26436109027226</v>
      </c>
    </row>
    <row r="197" spans="1:35" ht="16.5">
      <c r="A197" s="33">
        <v>608</v>
      </c>
      <c r="B197" s="414">
        <v>4</v>
      </c>
      <c r="C197" s="414">
        <v>4</v>
      </c>
      <c r="D197" s="234" t="s">
        <v>211</v>
      </c>
      <c r="E197" s="238">
        <v>1943</v>
      </c>
      <c r="F197" s="238">
        <v>1931</v>
      </c>
      <c r="G197" s="35">
        <v>86</v>
      </c>
      <c r="H197" s="35">
        <v>89</v>
      </c>
      <c r="I197" s="35">
        <v>9</v>
      </c>
      <c r="J197" s="35">
        <v>18</v>
      </c>
      <c r="K197" s="35">
        <v>123</v>
      </c>
      <c r="L197" s="35">
        <v>113</v>
      </c>
      <c r="M197" s="35">
        <v>61</v>
      </c>
      <c r="N197" s="35">
        <v>55</v>
      </c>
      <c r="O197" s="35">
        <v>1664</v>
      </c>
      <c r="P197" s="35">
        <v>1656</v>
      </c>
      <c r="Q197" s="35">
        <v>950</v>
      </c>
      <c r="R197" s="35">
        <v>941</v>
      </c>
      <c r="T197" s="45">
        <v>726695.70000000007</v>
      </c>
      <c r="U197" s="45">
        <v>781385.29</v>
      </c>
      <c r="V197" s="45">
        <v>80780.400000000009</v>
      </c>
      <c r="W197" s="45">
        <v>168045.84</v>
      </c>
      <c r="X197" s="45">
        <v>930481.47000000009</v>
      </c>
      <c r="Y197" s="45">
        <v>904127.69000000006</v>
      </c>
      <c r="Z197" s="45">
        <v>789641.95000000007</v>
      </c>
      <c r="AA197" s="45">
        <v>745611.9</v>
      </c>
      <c r="AB197" s="45">
        <v>110056.96000000001</v>
      </c>
      <c r="AC197" s="45">
        <v>113800.31999999999</v>
      </c>
      <c r="AD197" s="45">
        <v>79306</v>
      </c>
      <c r="AE197" s="45">
        <v>81518.83</v>
      </c>
      <c r="AF197" s="232">
        <v>2716962.4800000004</v>
      </c>
      <c r="AG197" s="232">
        <v>2794489.87</v>
      </c>
      <c r="AH197" s="249">
        <f>AG197-AF197</f>
        <v>77527.389999999665</v>
      </c>
      <c r="AI197" s="249">
        <f>AH197/F197</f>
        <v>40.148829621957361</v>
      </c>
    </row>
    <row r="198" spans="1:35" ht="16.5">
      <c r="A198" s="33">
        <v>609</v>
      </c>
      <c r="B198" s="414">
        <v>4</v>
      </c>
      <c r="C198" s="414">
        <v>4</v>
      </c>
      <c r="D198" s="234" t="s">
        <v>212</v>
      </c>
      <c r="E198" s="238">
        <v>83106</v>
      </c>
      <c r="F198" s="238">
        <v>83305</v>
      </c>
      <c r="G198" s="35">
        <v>3730</v>
      </c>
      <c r="H198" s="35">
        <v>3701</v>
      </c>
      <c r="I198" s="35">
        <v>714</v>
      </c>
      <c r="J198" s="35">
        <v>671</v>
      </c>
      <c r="K198" s="35">
        <v>4885</v>
      </c>
      <c r="L198" s="35">
        <v>4800</v>
      </c>
      <c r="M198" s="35">
        <v>2622</v>
      </c>
      <c r="N198" s="35">
        <v>2658</v>
      </c>
      <c r="O198" s="35">
        <v>71155</v>
      </c>
      <c r="P198" s="35">
        <v>71475</v>
      </c>
      <c r="Q198" s="35">
        <v>46902</v>
      </c>
      <c r="R198" s="35">
        <v>47156</v>
      </c>
      <c r="T198" s="45">
        <v>31518313.500000004</v>
      </c>
      <c r="U198" s="45">
        <v>32493336.610000003</v>
      </c>
      <c r="V198" s="45">
        <v>6408578.4000000004</v>
      </c>
      <c r="W198" s="45">
        <v>6264375.4799999995</v>
      </c>
      <c r="X198" s="45">
        <v>36954487.649999999</v>
      </c>
      <c r="Y198" s="45">
        <v>38405424</v>
      </c>
      <c r="Z198" s="45">
        <v>33941658.899999999</v>
      </c>
      <c r="AA198" s="45">
        <v>36033389.640000001</v>
      </c>
      <c r="AB198" s="45">
        <v>4706191.7</v>
      </c>
      <c r="AC198" s="45">
        <v>4911762</v>
      </c>
      <c r="AD198" s="45">
        <v>3915378.96</v>
      </c>
      <c r="AE198" s="45">
        <v>4085124.28</v>
      </c>
      <c r="AF198" s="232">
        <v>117444609.11000001</v>
      </c>
      <c r="AG198" s="232">
        <v>122193412.01000001</v>
      </c>
      <c r="AH198" s="249">
        <f>AG198-AF198</f>
        <v>4748802.8999999911</v>
      </c>
      <c r="AI198" s="249">
        <f>AH198/F198</f>
        <v>57.005016505611799</v>
      </c>
    </row>
    <row r="199" spans="1:35" ht="16.5">
      <c r="A199" s="234">
        <v>611</v>
      </c>
      <c r="B199" s="414">
        <v>1</v>
      </c>
      <c r="C199" s="415">
        <v>35</v>
      </c>
      <c r="D199" s="234" t="s">
        <v>213</v>
      </c>
      <c r="E199" s="238">
        <v>4973</v>
      </c>
      <c r="F199" s="238">
        <v>4961</v>
      </c>
      <c r="G199" s="35">
        <v>285</v>
      </c>
      <c r="H199" s="35">
        <v>285</v>
      </c>
      <c r="I199" s="35">
        <v>68</v>
      </c>
      <c r="J199" s="35">
        <v>39</v>
      </c>
      <c r="K199" s="35">
        <v>386</v>
      </c>
      <c r="L199" s="35">
        <v>381</v>
      </c>
      <c r="M199" s="35">
        <v>224</v>
      </c>
      <c r="N199" s="35">
        <v>222</v>
      </c>
      <c r="O199" s="35">
        <v>4010</v>
      </c>
      <c r="P199" s="35">
        <v>4034</v>
      </c>
      <c r="Q199" s="35">
        <v>2914</v>
      </c>
      <c r="R199" s="35">
        <v>2915</v>
      </c>
      <c r="T199" s="45">
        <v>2408235.75</v>
      </c>
      <c r="U199" s="45">
        <v>2502188.85</v>
      </c>
      <c r="V199" s="45">
        <v>610340.80000000005</v>
      </c>
      <c r="W199" s="45">
        <v>364099.31999999995</v>
      </c>
      <c r="X199" s="45">
        <v>2920047.54</v>
      </c>
      <c r="Y199" s="45">
        <v>3048430.5300000003</v>
      </c>
      <c r="Z199" s="45">
        <v>2899668.8000000003</v>
      </c>
      <c r="AA199" s="45">
        <v>3009560.76</v>
      </c>
      <c r="AB199" s="45">
        <v>265221.40000000002</v>
      </c>
      <c r="AC199" s="45">
        <v>277216.48</v>
      </c>
      <c r="AD199" s="45">
        <v>243260.72</v>
      </c>
      <c r="AE199" s="45">
        <v>252526.44999999998</v>
      </c>
      <c r="AF199" s="232">
        <v>9346775.0100000016</v>
      </c>
      <c r="AG199" s="232">
        <v>9454022.3900000006</v>
      </c>
      <c r="AH199" s="249">
        <f>AG199-AF199</f>
        <v>107247.37999999896</v>
      </c>
      <c r="AI199" s="249">
        <f>AH199/F199</f>
        <v>21.618097157830871</v>
      </c>
    </row>
    <row r="200" spans="1:35" ht="16.5">
      <c r="A200" s="33">
        <v>614</v>
      </c>
      <c r="B200" s="414">
        <v>19</v>
      </c>
      <c r="C200" s="414">
        <v>19</v>
      </c>
      <c r="D200" s="234" t="s">
        <v>214</v>
      </c>
      <c r="E200" s="238">
        <v>2923</v>
      </c>
      <c r="F200" s="238">
        <v>2878</v>
      </c>
      <c r="G200" s="35">
        <v>64</v>
      </c>
      <c r="H200" s="35">
        <v>66</v>
      </c>
      <c r="I200" s="35">
        <v>11</v>
      </c>
      <c r="J200" s="35">
        <v>11</v>
      </c>
      <c r="K200" s="35">
        <v>104</v>
      </c>
      <c r="L200" s="35">
        <v>100</v>
      </c>
      <c r="M200" s="35">
        <v>64</v>
      </c>
      <c r="N200" s="35">
        <v>57</v>
      </c>
      <c r="O200" s="35">
        <v>2680</v>
      </c>
      <c r="P200" s="35">
        <v>2644</v>
      </c>
      <c r="Q200" s="35">
        <v>1370</v>
      </c>
      <c r="R200" s="35">
        <v>1300</v>
      </c>
      <c r="T200" s="45">
        <v>540796.80000000005</v>
      </c>
      <c r="U200" s="45">
        <v>579454.26</v>
      </c>
      <c r="V200" s="45">
        <v>98731.6</v>
      </c>
      <c r="W200" s="45">
        <v>102694.68</v>
      </c>
      <c r="X200" s="45">
        <v>786748.56</v>
      </c>
      <c r="Y200" s="45">
        <v>800113</v>
      </c>
      <c r="Z200" s="45">
        <v>828476.8</v>
      </c>
      <c r="AA200" s="45">
        <v>772725.05999999994</v>
      </c>
      <c r="AB200" s="45">
        <v>177255.2</v>
      </c>
      <c r="AC200" s="45">
        <v>181695.68</v>
      </c>
      <c r="AD200" s="45">
        <v>114367.6</v>
      </c>
      <c r="AE200" s="45">
        <v>112619</v>
      </c>
      <c r="AF200" s="232">
        <v>2546376.56</v>
      </c>
      <c r="AG200" s="232">
        <v>2549301.6800000002</v>
      </c>
      <c r="AH200" s="249">
        <f>AG200-AF200</f>
        <v>2925.1200000001118</v>
      </c>
      <c r="AI200" s="249">
        <f>AH200/F200</f>
        <v>1.0163724808895453</v>
      </c>
    </row>
    <row r="201" spans="1:35" ht="16.5">
      <c r="A201" s="33">
        <v>615</v>
      </c>
      <c r="B201" s="414">
        <v>17</v>
      </c>
      <c r="C201" s="414">
        <v>17</v>
      </c>
      <c r="D201" s="234" t="s">
        <v>215</v>
      </c>
      <c r="E201" s="238">
        <v>7479</v>
      </c>
      <c r="F201" s="238">
        <v>7304</v>
      </c>
      <c r="G201" s="35">
        <v>328</v>
      </c>
      <c r="H201" s="35">
        <v>315</v>
      </c>
      <c r="I201" s="35">
        <v>63</v>
      </c>
      <c r="J201" s="35">
        <v>60</v>
      </c>
      <c r="K201" s="35">
        <v>523</v>
      </c>
      <c r="L201" s="35">
        <v>475</v>
      </c>
      <c r="M201" s="35">
        <v>275</v>
      </c>
      <c r="N201" s="35">
        <v>274</v>
      </c>
      <c r="O201" s="35">
        <v>6290</v>
      </c>
      <c r="P201" s="35">
        <v>6180</v>
      </c>
      <c r="Q201" s="35">
        <v>3506</v>
      </c>
      <c r="R201" s="35">
        <v>3340</v>
      </c>
      <c r="T201" s="45">
        <v>2771583.6</v>
      </c>
      <c r="U201" s="45">
        <v>2765577.1500000004</v>
      </c>
      <c r="V201" s="45">
        <v>565462.80000000005</v>
      </c>
      <c r="W201" s="45">
        <v>560152.79999999993</v>
      </c>
      <c r="X201" s="45">
        <v>3956437.47</v>
      </c>
      <c r="Y201" s="45">
        <v>3800536.75</v>
      </c>
      <c r="Z201" s="45">
        <v>3559861.25</v>
      </c>
      <c r="AA201" s="45">
        <v>3714502.92</v>
      </c>
      <c r="AB201" s="45">
        <v>416020.6</v>
      </c>
      <c r="AC201" s="45">
        <v>424689.6</v>
      </c>
      <c r="AD201" s="45">
        <v>292680.88</v>
      </c>
      <c r="AE201" s="45">
        <v>289344.2</v>
      </c>
      <c r="AF201" s="232">
        <v>11562046.600000001</v>
      </c>
      <c r="AG201" s="232">
        <v>11554803.42</v>
      </c>
      <c r="AH201" s="249">
        <f>AG201-AF201</f>
        <v>-7243.1800000015646</v>
      </c>
      <c r="AI201" s="249">
        <f>AH201/F201</f>
        <v>-0.99167305586001708</v>
      </c>
    </row>
    <row r="202" spans="1:35" ht="16.5">
      <c r="A202" s="33">
        <v>616</v>
      </c>
      <c r="B202" s="414">
        <v>1</v>
      </c>
      <c r="C202" s="415">
        <v>34</v>
      </c>
      <c r="D202" s="234" t="s">
        <v>216</v>
      </c>
      <c r="E202" s="238">
        <v>1781</v>
      </c>
      <c r="F202" s="238">
        <v>1743</v>
      </c>
      <c r="G202" s="35">
        <v>71</v>
      </c>
      <c r="H202" s="35">
        <v>69</v>
      </c>
      <c r="I202" s="35">
        <v>13</v>
      </c>
      <c r="J202" s="35">
        <v>8</v>
      </c>
      <c r="K202" s="35">
        <v>124</v>
      </c>
      <c r="L202" s="35">
        <v>111</v>
      </c>
      <c r="M202" s="35">
        <v>64</v>
      </c>
      <c r="N202" s="35">
        <v>64</v>
      </c>
      <c r="O202" s="35">
        <v>1509</v>
      </c>
      <c r="P202" s="35">
        <v>1491</v>
      </c>
      <c r="Q202" s="35">
        <v>1036</v>
      </c>
      <c r="R202" s="35">
        <v>1011</v>
      </c>
      <c r="T202" s="45">
        <v>599946.45000000007</v>
      </c>
      <c r="U202" s="45">
        <v>605793.09000000008</v>
      </c>
      <c r="V202" s="45">
        <v>116682.8</v>
      </c>
      <c r="W202" s="45">
        <v>74687.039999999994</v>
      </c>
      <c r="X202" s="45">
        <v>938046.36</v>
      </c>
      <c r="Y202" s="45">
        <v>888125.43</v>
      </c>
      <c r="Z202" s="45">
        <v>828476.8</v>
      </c>
      <c r="AA202" s="45">
        <v>867621.12</v>
      </c>
      <c r="AB202" s="45">
        <v>99805.26</v>
      </c>
      <c r="AC202" s="45">
        <v>102461.52</v>
      </c>
      <c r="AD202" s="45">
        <v>86485.28</v>
      </c>
      <c r="AE202" s="45">
        <v>87582.93</v>
      </c>
      <c r="AF202" s="232">
        <v>2669442.9499999997</v>
      </c>
      <c r="AG202" s="232">
        <v>2626271.1300000004</v>
      </c>
      <c r="AH202" s="249">
        <f>AG202-AF202</f>
        <v>-43171.819999999367</v>
      </c>
      <c r="AI202" s="249">
        <f>AH202/F202</f>
        <v>-24.768686173264122</v>
      </c>
    </row>
    <row r="203" spans="1:35" ht="16.5">
      <c r="A203" s="33">
        <v>619</v>
      </c>
      <c r="B203" s="414">
        <v>6</v>
      </c>
      <c r="C203" s="414">
        <v>6</v>
      </c>
      <c r="D203" s="234" t="s">
        <v>217</v>
      </c>
      <c r="E203" s="238">
        <v>2650</v>
      </c>
      <c r="F203" s="238">
        <v>2607</v>
      </c>
      <c r="G203" s="35">
        <v>90</v>
      </c>
      <c r="H203" s="35">
        <v>83</v>
      </c>
      <c r="I203" s="35">
        <v>18</v>
      </c>
      <c r="J203" s="35">
        <v>23</v>
      </c>
      <c r="K203" s="35">
        <v>132</v>
      </c>
      <c r="L203" s="35">
        <v>132</v>
      </c>
      <c r="M203" s="35">
        <v>88</v>
      </c>
      <c r="N203" s="35">
        <v>77</v>
      </c>
      <c r="O203" s="35">
        <v>2322</v>
      </c>
      <c r="P203" s="35">
        <v>2292</v>
      </c>
      <c r="Q203" s="35">
        <v>1265</v>
      </c>
      <c r="R203" s="35">
        <v>1236</v>
      </c>
      <c r="T203" s="45">
        <v>760495.50000000012</v>
      </c>
      <c r="U203" s="45">
        <v>728707.63</v>
      </c>
      <c r="V203" s="45">
        <v>161560.80000000002</v>
      </c>
      <c r="W203" s="45">
        <v>214725.24</v>
      </c>
      <c r="X203" s="45">
        <v>998565.4800000001</v>
      </c>
      <c r="Y203" s="45">
        <v>1056149.1599999999</v>
      </c>
      <c r="Z203" s="45">
        <v>1139155.6000000001</v>
      </c>
      <c r="AA203" s="45">
        <v>1043856.66</v>
      </c>
      <c r="AB203" s="45">
        <v>153577.07999999999</v>
      </c>
      <c r="AC203" s="45">
        <v>157506.23999999999</v>
      </c>
      <c r="AD203" s="45">
        <v>105602.20000000001</v>
      </c>
      <c r="AE203" s="45">
        <v>107074.68</v>
      </c>
      <c r="AF203" s="232">
        <v>3318956.6600000006</v>
      </c>
      <c r="AG203" s="232">
        <v>3308019.61</v>
      </c>
      <c r="AH203" s="249">
        <f>AG203-AF203</f>
        <v>-10937.050000000745</v>
      </c>
      <c r="AI203" s="249">
        <f>AH203/F203</f>
        <v>-4.1952627541237995</v>
      </c>
    </row>
    <row r="204" spans="1:35" ht="16.5">
      <c r="A204" s="33">
        <v>620</v>
      </c>
      <c r="B204" s="414">
        <v>18</v>
      </c>
      <c r="C204" s="414">
        <v>18</v>
      </c>
      <c r="D204" s="234" t="s">
        <v>218</v>
      </c>
      <c r="E204" s="238">
        <v>2359</v>
      </c>
      <c r="F204" s="238">
        <v>2345</v>
      </c>
      <c r="G204" s="35">
        <v>57</v>
      </c>
      <c r="H204" s="35">
        <v>50</v>
      </c>
      <c r="I204" s="35">
        <v>13</v>
      </c>
      <c r="J204" s="35">
        <v>12</v>
      </c>
      <c r="K204" s="35">
        <v>107</v>
      </c>
      <c r="L204" s="35">
        <v>91</v>
      </c>
      <c r="M204" s="35">
        <v>57</v>
      </c>
      <c r="N204" s="35">
        <v>59</v>
      </c>
      <c r="O204" s="35">
        <v>2125</v>
      </c>
      <c r="P204" s="35">
        <v>2133</v>
      </c>
      <c r="Q204" s="35">
        <v>1077</v>
      </c>
      <c r="R204" s="35">
        <v>1057</v>
      </c>
      <c r="T204" s="45">
        <v>481647.15</v>
      </c>
      <c r="U204" s="45">
        <v>438980.5</v>
      </c>
      <c r="V204" s="45">
        <v>116682.8</v>
      </c>
      <c r="W204" s="45">
        <v>112030.56</v>
      </c>
      <c r="X204" s="45">
        <v>809443.23</v>
      </c>
      <c r="Y204" s="45">
        <v>728102.83</v>
      </c>
      <c r="Z204" s="45">
        <v>737862.15</v>
      </c>
      <c r="AA204" s="45">
        <v>799838.22</v>
      </c>
      <c r="AB204" s="45">
        <v>140547.5</v>
      </c>
      <c r="AC204" s="45">
        <v>146579.76</v>
      </c>
      <c r="AD204" s="45">
        <v>89907.96</v>
      </c>
      <c r="AE204" s="45">
        <v>91567.909999999989</v>
      </c>
      <c r="AF204" s="232">
        <v>2376090.79</v>
      </c>
      <c r="AG204" s="232">
        <v>2317099.7800000003</v>
      </c>
      <c r="AH204" s="249">
        <f>AG204-AF204</f>
        <v>-58991.009999999776</v>
      </c>
      <c r="AI204" s="249">
        <f>AH204/F204</f>
        <v>-25.156081023454064</v>
      </c>
    </row>
    <row r="205" spans="1:35" ht="16.5">
      <c r="A205" s="33">
        <v>623</v>
      </c>
      <c r="B205" s="414">
        <v>10</v>
      </c>
      <c r="C205" s="414">
        <v>10</v>
      </c>
      <c r="D205" s="234" t="s">
        <v>219</v>
      </c>
      <c r="E205" s="238">
        <v>2108</v>
      </c>
      <c r="F205" s="238">
        <v>2101</v>
      </c>
      <c r="G205" s="35">
        <v>52</v>
      </c>
      <c r="H205" s="35">
        <v>56</v>
      </c>
      <c r="I205" s="35">
        <v>8</v>
      </c>
      <c r="J205" s="35">
        <v>6</v>
      </c>
      <c r="K205" s="35">
        <v>49</v>
      </c>
      <c r="L205" s="35">
        <v>48</v>
      </c>
      <c r="M205" s="35">
        <v>35</v>
      </c>
      <c r="N205" s="35">
        <v>34</v>
      </c>
      <c r="O205" s="35">
        <v>1964</v>
      </c>
      <c r="P205" s="35">
        <v>1957</v>
      </c>
      <c r="Q205" s="35">
        <v>957</v>
      </c>
      <c r="R205" s="35">
        <v>928</v>
      </c>
      <c r="T205" s="45">
        <v>439397.4</v>
      </c>
      <c r="U205" s="45">
        <v>491658.16000000003</v>
      </c>
      <c r="V205" s="45">
        <v>71804.800000000003</v>
      </c>
      <c r="W205" s="45">
        <v>56015.28</v>
      </c>
      <c r="X205" s="45">
        <v>370679.61000000004</v>
      </c>
      <c r="Y205" s="45">
        <v>384054.24</v>
      </c>
      <c r="Z205" s="45">
        <v>453073.25</v>
      </c>
      <c r="AA205" s="45">
        <v>460923.72</v>
      </c>
      <c r="AB205" s="45">
        <v>129898.96</v>
      </c>
      <c r="AC205" s="45">
        <v>134485.04</v>
      </c>
      <c r="AD205" s="45">
        <v>79890.36</v>
      </c>
      <c r="AE205" s="45">
        <v>80392.639999999999</v>
      </c>
      <c r="AF205" s="232">
        <v>1544744.3800000001</v>
      </c>
      <c r="AG205" s="232">
        <v>1607529.0799999998</v>
      </c>
      <c r="AH205" s="249">
        <f>AG205-AF205</f>
        <v>62784.699999999721</v>
      </c>
      <c r="AI205" s="249">
        <f>AH205/F205</f>
        <v>29.883246073298295</v>
      </c>
    </row>
    <row r="206" spans="1:35" ht="16.5">
      <c r="A206" s="33">
        <v>624</v>
      </c>
      <c r="B206" s="414">
        <v>8</v>
      </c>
      <c r="C206" s="414">
        <v>8</v>
      </c>
      <c r="D206" s="234" t="s">
        <v>220</v>
      </c>
      <c r="E206" s="238">
        <v>5065</v>
      </c>
      <c r="F206" s="238">
        <v>5001</v>
      </c>
      <c r="G206" s="35">
        <v>238</v>
      </c>
      <c r="H206" s="35">
        <v>237</v>
      </c>
      <c r="I206" s="35">
        <v>46</v>
      </c>
      <c r="J206" s="35">
        <v>37</v>
      </c>
      <c r="K206" s="35">
        <v>379</v>
      </c>
      <c r="L206" s="35">
        <v>346</v>
      </c>
      <c r="M206" s="35">
        <v>183</v>
      </c>
      <c r="N206" s="35">
        <v>193</v>
      </c>
      <c r="O206" s="35">
        <v>4219</v>
      </c>
      <c r="P206" s="35">
        <v>4188</v>
      </c>
      <c r="Q206" s="35">
        <v>2711</v>
      </c>
      <c r="R206" s="35">
        <v>2661</v>
      </c>
      <c r="T206" s="45">
        <v>2011088.1</v>
      </c>
      <c r="U206" s="45">
        <v>2080767.57</v>
      </c>
      <c r="V206" s="45">
        <v>412877.60000000003</v>
      </c>
      <c r="W206" s="45">
        <v>345427.56</v>
      </c>
      <c r="X206" s="45">
        <v>2867093.31</v>
      </c>
      <c r="Y206" s="45">
        <v>2768390.98</v>
      </c>
      <c r="Z206" s="45">
        <v>2368925.85</v>
      </c>
      <c r="AA206" s="45">
        <v>2616419.94</v>
      </c>
      <c r="AB206" s="45">
        <v>279044.65999999997</v>
      </c>
      <c r="AC206" s="45">
        <v>287799.36</v>
      </c>
      <c r="AD206" s="45">
        <v>226314.28</v>
      </c>
      <c r="AE206" s="45">
        <v>230522.43</v>
      </c>
      <c r="AF206" s="232">
        <v>8165343.7999999998</v>
      </c>
      <c r="AG206" s="232">
        <v>8329327.8399999989</v>
      </c>
      <c r="AH206" s="249">
        <f>AG206-AF206</f>
        <v>163984.03999999911</v>
      </c>
      <c r="AI206" s="249">
        <f>AH206/F206</f>
        <v>32.790249950009816</v>
      </c>
    </row>
    <row r="207" spans="1:35" ht="16.5">
      <c r="A207" s="33">
        <v>625</v>
      </c>
      <c r="B207" s="414">
        <v>17</v>
      </c>
      <c r="C207" s="414">
        <v>17</v>
      </c>
      <c r="D207" s="234" t="s">
        <v>221</v>
      </c>
      <c r="E207" s="238">
        <v>2980</v>
      </c>
      <c r="F207" s="238">
        <v>2976</v>
      </c>
      <c r="G207" s="35">
        <v>144</v>
      </c>
      <c r="H207" s="35">
        <v>155</v>
      </c>
      <c r="I207" s="35">
        <v>32</v>
      </c>
      <c r="J207" s="35">
        <v>19</v>
      </c>
      <c r="K207" s="35">
        <v>221</v>
      </c>
      <c r="L207" s="35">
        <v>212</v>
      </c>
      <c r="M207" s="35">
        <v>129</v>
      </c>
      <c r="N207" s="35">
        <v>130</v>
      </c>
      <c r="O207" s="35">
        <v>2454</v>
      </c>
      <c r="P207" s="35">
        <v>2460</v>
      </c>
      <c r="Q207" s="35">
        <v>1480</v>
      </c>
      <c r="R207" s="35">
        <v>1476</v>
      </c>
      <c r="T207" s="45">
        <v>1216792.8</v>
      </c>
      <c r="U207" s="45">
        <v>1360839.55</v>
      </c>
      <c r="V207" s="45">
        <v>287219.20000000001</v>
      </c>
      <c r="W207" s="45">
        <v>177381.71999999997</v>
      </c>
      <c r="X207" s="45">
        <v>1671840.6900000002</v>
      </c>
      <c r="Y207" s="45">
        <v>1696239.56</v>
      </c>
      <c r="Z207" s="45">
        <v>1669898.55</v>
      </c>
      <c r="AA207" s="45">
        <v>1762355.4</v>
      </c>
      <c r="AB207" s="45">
        <v>162307.56</v>
      </c>
      <c r="AC207" s="45">
        <v>169051.2</v>
      </c>
      <c r="AD207" s="45">
        <v>123550.40000000001</v>
      </c>
      <c r="AE207" s="45">
        <v>127865.87999999999</v>
      </c>
      <c r="AF207" s="232">
        <v>5131609.2</v>
      </c>
      <c r="AG207" s="232">
        <v>5293733.3100000005</v>
      </c>
      <c r="AH207" s="249">
        <f>AG207-AF207</f>
        <v>162124.11000000034</v>
      </c>
      <c r="AI207" s="249">
        <f>AH207/F207</f>
        <v>54.477187500000113</v>
      </c>
    </row>
    <row r="208" spans="1:35" ht="16.5">
      <c r="A208" s="33">
        <v>626</v>
      </c>
      <c r="B208" s="414">
        <v>17</v>
      </c>
      <c r="C208" s="414">
        <v>17</v>
      </c>
      <c r="D208" s="234" t="s">
        <v>222</v>
      </c>
      <c r="E208" s="238">
        <v>4756</v>
      </c>
      <c r="F208" s="238">
        <v>4702</v>
      </c>
      <c r="G208" s="35">
        <v>195</v>
      </c>
      <c r="H208" s="35">
        <v>172</v>
      </c>
      <c r="I208" s="35">
        <v>43</v>
      </c>
      <c r="J208" s="35">
        <v>43</v>
      </c>
      <c r="K208" s="35">
        <v>301</v>
      </c>
      <c r="L208" s="35">
        <v>284</v>
      </c>
      <c r="M208" s="35">
        <v>167</v>
      </c>
      <c r="N208" s="35">
        <v>179</v>
      </c>
      <c r="O208" s="35">
        <v>4050</v>
      </c>
      <c r="P208" s="35">
        <v>4024</v>
      </c>
      <c r="Q208" s="35">
        <v>2181</v>
      </c>
      <c r="R208" s="35">
        <v>2132</v>
      </c>
      <c r="T208" s="45">
        <v>1647740.2500000002</v>
      </c>
      <c r="U208" s="45">
        <v>1510092.9200000002</v>
      </c>
      <c r="V208" s="45">
        <v>385950.8</v>
      </c>
      <c r="W208" s="45">
        <v>401442.83999999997</v>
      </c>
      <c r="X208" s="45">
        <v>2277031.89</v>
      </c>
      <c r="Y208" s="45">
        <v>2272320.92</v>
      </c>
      <c r="Z208" s="45">
        <v>2161806.65</v>
      </c>
      <c r="AA208" s="45">
        <v>2426627.8199999998</v>
      </c>
      <c r="AB208" s="45">
        <v>267867</v>
      </c>
      <c r="AC208" s="45">
        <v>276529.27999999997</v>
      </c>
      <c r="AD208" s="45">
        <v>182069.88</v>
      </c>
      <c r="AE208" s="45">
        <v>184695.16</v>
      </c>
      <c r="AF208" s="232">
        <v>6922466.4699999997</v>
      </c>
      <c r="AG208" s="232">
        <v>7071708.9400000004</v>
      </c>
      <c r="AH208" s="249">
        <f>AG208-AF208</f>
        <v>149242.47000000067</v>
      </c>
      <c r="AI208" s="249">
        <f>AH208/F208</f>
        <v>31.740210548702823</v>
      </c>
    </row>
    <row r="209" spans="1:35" ht="16.5">
      <c r="A209" s="33">
        <v>630</v>
      </c>
      <c r="B209" s="414">
        <v>17</v>
      </c>
      <c r="C209" s="414">
        <v>17</v>
      </c>
      <c r="D209" s="234" t="s">
        <v>223</v>
      </c>
      <c r="E209" s="238">
        <v>1646</v>
      </c>
      <c r="F209" s="238">
        <v>1641</v>
      </c>
      <c r="G209" s="35">
        <v>137</v>
      </c>
      <c r="H209" s="35">
        <v>136</v>
      </c>
      <c r="I209" s="35">
        <v>24</v>
      </c>
      <c r="J209" s="35">
        <v>19</v>
      </c>
      <c r="K209" s="35">
        <v>144</v>
      </c>
      <c r="L209" s="35">
        <v>137</v>
      </c>
      <c r="M209" s="35">
        <v>72</v>
      </c>
      <c r="N209" s="35">
        <v>77</v>
      </c>
      <c r="O209" s="35">
        <v>1269</v>
      </c>
      <c r="P209" s="35">
        <v>1272</v>
      </c>
      <c r="Q209" s="35">
        <v>807</v>
      </c>
      <c r="R209" s="35">
        <v>807</v>
      </c>
      <c r="T209" s="45">
        <v>1157643.1500000001</v>
      </c>
      <c r="U209" s="45">
        <v>1194026.96</v>
      </c>
      <c r="V209" s="45">
        <v>215414.40000000002</v>
      </c>
      <c r="W209" s="45">
        <v>177381.71999999997</v>
      </c>
      <c r="X209" s="45">
        <v>1089344.1600000001</v>
      </c>
      <c r="Y209" s="45">
        <v>1096154.81</v>
      </c>
      <c r="Z209" s="45">
        <v>932036.4</v>
      </c>
      <c r="AA209" s="45">
        <v>1043856.66</v>
      </c>
      <c r="AB209" s="45">
        <v>83931.66</v>
      </c>
      <c r="AC209" s="45">
        <v>87411.839999999997</v>
      </c>
      <c r="AD209" s="45">
        <v>67368.36</v>
      </c>
      <c r="AE209" s="45">
        <v>69910.41</v>
      </c>
      <c r="AF209" s="232">
        <v>3545738.1300000004</v>
      </c>
      <c r="AG209" s="232">
        <v>3668742.4000000004</v>
      </c>
      <c r="AH209" s="249">
        <f>AG209-AF209</f>
        <v>123004.27000000002</v>
      </c>
      <c r="AI209" s="249">
        <f>AH209/F209</f>
        <v>74.956898232784894</v>
      </c>
    </row>
    <row r="210" spans="1:35" ht="16.5">
      <c r="A210" s="33">
        <v>631</v>
      </c>
      <c r="B210" s="414">
        <v>2</v>
      </c>
      <c r="C210" s="414">
        <v>2</v>
      </c>
      <c r="D210" s="234" t="s">
        <v>224</v>
      </c>
      <c r="E210" s="238">
        <v>1930</v>
      </c>
      <c r="F210" s="238">
        <v>1919</v>
      </c>
      <c r="G210" s="35">
        <v>94</v>
      </c>
      <c r="H210" s="35">
        <v>94</v>
      </c>
      <c r="I210" s="35">
        <v>21</v>
      </c>
      <c r="J210" s="35">
        <v>12</v>
      </c>
      <c r="K210" s="35">
        <v>132</v>
      </c>
      <c r="L210" s="35">
        <v>119</v>
      </c>
      <c r="M210" s="35">
        <v>60</v>
      </c>
      <c r="N210" s="35">
        <v>70</v>
      </c>
      <c r="O210" s="35">
        <v>1623</v>
      </c>
      <c r="P210" s="35">
        <v>1624</v>
      </c>
      <c r="Q210" s="35">
        <v>1000</v>
      </c>
      <c r="R210" s="35">
        <v>987</v>
      </c>
      <c r="T210" s="45">
        <v>794295.3</v>
      </c>
      <c r="U210" s="45">
        <v>825283.34000000008</v>
      </c>
      <c r="V210" s="45">
        <v>188487.6</v>
      </c>
      <c r="W210" s="45">
        <v>112030.56</v>
      </c>
      <c r="X210" s="45">
        <v>998565.4800000001</v>
      </c>
      <c r="Y210" s="45">
        <v>952134.47</v>
      </c>
      <c r="Z210" s="45">
        <v>776697</v>
      </c>
      <c r="AA210" s="45">
        <v>948960.6</v>
      </c>
      <c r="AB210" s="45">
        <v>107345.22</v>
      </c>
      <c r="AC210" s="45">
        <v>111601.28</v>
      </c>
      <c r="AD210" s="45">
        <v>83480</v>
      </c>
      <c r="AE210" s="45">
        <v>85503.81</v>
      </c>
      <c r="AF210" s="232">
        <v>2948870.6</v>
      </c>
      <c r="AG210" s="232">
        <v>3035514.06</v>
      </c>
      <c r="AH210" s="249">
        <f>AG210-AF210</f>
        <v>86643.459999999963</v>
      </c>
      <c r="AI210" s="249">
        <f>AH210/F210</f>
        <v>45.150317873892632</v>
      </c>
    </row>
    <row r="211" spans="1:35" ht="16.5">
      <c r="A211" s="33">
        <v>635</v>
      </c>
      <c r="B211" s="414">
        <v>6</v>
      </c>
      <c r="C211" s="414">
        <v>6</v>
      </c>
      <c r="D211" s="234" t="s">
        <v>225</v>
      </c>
      <c r="E211" s="238">
        <v>6337</v>
      </c>
      <c r="F211" s="238">
        <v>6238</v>
      </c>
      <c r="G211" s="35">
        <v>271</v>
      </c>
      <c r="H211" s="35">
        <v>254</v>
      </c>
      <c r="I211" s="35">
        <v>45</v>
      </c>
      <c r="J211" s="35">
        <v>50</v>
      </c>
      <c r="K211" s="35">
        <v>390</v>
      </c>
      <c r="L211" s="35">
        <v>361</v>
      </c>
      <c r="M211" s="35">
        <v>237</v>
      </c>
      <c r="N211" s="35">
        <v>212</v>
      </c>
      <c r="O211" s="35">
        <v>5394</v>
      </c>
      <c r="P211" s="35">
        <v>5361</v>
      </c>
      <c r="Q211" s="35">
        <v>3301</v>
      </c>
      <c r="R211" s="35">
        <v>3257</v>
      </c>
      <c r="T211" s="45">
        <v>2289936.4500000002</v>
      </c>
      <c r="U211" s="45">
        <v>2230020.94</v>
      </c>
      <c r="V211" s="45">
        <v>403902</v>
      </c>
      <c r="W211" s="45">
        <v>466793.99999999994</v>
      </c>
      <c r="X211" s="45">
        <v>2950307.1</v>
      </c>
      <c r="Y211" s="45">
        <v>2888407.93</v>
      </c>
      <c r="Z211" s="45">
        <v>3067953.1500000004</v>
      </c>
      <c r="AA211" s="45">
        <v>2873994.96</v>
      </c>
      <c r="AB211" s="45">
        <v>356759.16</v>
      </c>
      <c r="AC211" s="45">
        <v>368407.92</v>
      </c>
      <c r="AD211" s="45">
        <v>275567.48000000004</v>
      </c>
      <c r="AE211" s="45">
        <v>282153.90999999997</v>
      </c>
      <c r="AF211" s="232">
        <v>9344425.3400000017</v>
      </c>
      <c r="AG211" s="232">
        <v>9109779.6600000001</v>
      </c>
      <c r="AH211" s="249">
        <f>AG211-AF211</f>
        <v>-234645.68000000156</v>
      </c>
      <c r="AI211" s="249">
        <f>AH211/F211</f>
        <v>-37.615530618788327</v>
      </c>
    </row>
    <row r="212" spans="1:35" ht="16.5">
      <c r="A212" s="33">
        <v>636</v>
      </c>
      <c r="B212" s="414">
        <v>2</v>
      </c>
      <c r="C212" s="414">
        <v>2</v>
      </c>
      <c r="D212" s="234" t="s">
        <v>226</v>
      </c>
      <c r="E212" s="238">
        <v>8130</v>
      </c>
      <c r="F212" s="238">
        <v>8011</v>
      </c>
      <c r="G212" s="35">
        <v>416</v>
      </c>
      <c r="H212" s="35">
        <v>394</v>
      </c>
      <c r="I212" s="35">
        <v>98</v>
      </c>
      <c r="J212" s="35">
        <v>64</v>
      </c>
      <c r="K212" s="35">
        <v>617</v>
      </c>
      <c r="L212" s="35">
        <v>611</v>
      </c>
      <c r="M212" s="35">
        <v>353</v>
      </c>
      <c r="N212" s="35">
        <v>349</v>
      </c>
      <c r="O212" s="35">
        <v>6646</v>
      </c>
      <c r="P212" s="35">
        <v>6593</v>
      </c>
      <c r="Q212" s="35">
        <v>4283</v>
      </c>
      <c r="R212" s="35">
        <v>4219</v>
      </c>
      <c r="T212" s="45">
        <v>3515179.2</v>
      </c>
      <c r="U212" s="45">
        <v>3459166.3400000003</v>
      </c>
      <c r="V212" s="45">
        <v>879608.8</v>
      </c>
      <c r="W212" s="45">
        <v>597496.31999999995</v>
      </c>
      <c r="X212" s="45">
        <v>4667537.13</v>
      </c>
      <c r="Y212" s="45">
        <v>4888690.43</v>
      </c>
      <c r="Z212" s="45">
        <v>4569567.3500000006</v>
      </c>
      <c r="AA212" s="45">
        <v>4731246.42</v>
      </c>
      <c r="AB212" s="45">
        <v>439566.44</v>
      </c>
      <c r="AC212" s="45">
        <v>453070.96</v>
      </c>
      <c r="AD212" s="45">
        <v>357544.84</v>
      </c>
      <c r="AE212" s="45">
        <v>365491.97</v>
      </c>
      <c r="AF212" s="232">
        <v>14429003.76</v>
      </c>
      <c r="AG212" s="232">
        <v>14495162.440000001</v>
      </c>
      <c r="AH212" s="249">
        <f>AG212-AF212</f>
        <v>66158.680000001565</v>
      </c>
      <c r="AI212" s="249">
        <f>AH212/F212</f>
        <v>8.2584795905631712</v>
      </c>
    </row>
    <row r="213" spans="1:35" ht="16.5">
      <c r="A213" s="33">
        <v>638</v>
      </c>
      <c r="B213" s="414">
        <v>1</v>
      </c>
      <c r="C213" s="415">
        <v>34</v>
      </c>
      <c r="D213" s="234" t="s">
        <v>227</v>
      </c>
      <c r="E213" s="238">
        <v>51289</v>
      </c>
      <c r="F213" s="238">
        <v>51737</v>
      </c>
      <c r="G213" s="35">
        <v>2708</v>
      </c>
      <c r="H213" s="35">
        <v>2729</v>
      </c>
      <c r="I213" s="35">
        <v>518</v>
      </c>
      <c r="J213" s="35">
        <v>508</v>
      </c>
      <c r="K213" s="35">
        <v>3671</v>
      </c>
      <c r="L213" s="35">
        <v>3607</v>
      </c>
      <c r="M213" s="35">
        <v>1958</v>
      </c>
      <c r="N213" s="35">
        <v>2011</v>
      </c>
      <c r="O213" s="35">
        <v>42434</v>
      </c>
      <c r="P213" s="35">
        <v>42882</v>
      </c>
      <c r="Q213" s="35">
        <v>29370</v>
      </c>
      <c r="R213" s="35">
        <v>29529</v>
      </c>
      <c r="T213" s="45">
        <v>22882464.600000001</v>
      </c>
      <c r="U213" s="45">
        <v>23959555.690000001</v>
      </c>
      <c r="V213" s="45">
        <v>4649360.8</v>
      </c>
      <c r="W213" s="45">
        <v>4742627.04</v>
      </c>
      <c r="X213" s="45">
        <v>27770711.190000001</v>
      </c>
      <c r="Y213" s="45">
        <v>28860075.91</v>
      </c>
      <c r="Z213" s="45">
        <v>25346212.100000001</v>
      </c>
      <c r="AA213" s="45">
        <v>27262282.379999999</v>
      </c>
      <c r="AB213" s="45">
        <v>2806584.7600000002</v>
      </c>
      <c r="AC213" s="45">
        <v>2946851.04</v>
      </c>
      <c r="AD213" s="45">
        <v>2451807.6</v>
      </c>
      <c r="AE213" s="45">
        <v>2558097.27</v>
      </c>
      <c r="AF213" s="232">
        <v>85907141.049999997</v>
      </c>
      <c r="AG213" s="232">
        <v>90329489.329999998</v>
      </c>
      <c r="AH213" s="249">
        <f>AG213-AF213</f>
        <v>4422348.2800000012</v>
      </c>
      <c r="AI213" s="249">
        <f>AH213/F213</f>
        <v>85.477478013800592</v>
      </c>
    </row>
    <row r="214" spans="1:35" ht="16.5">
      <c r="A214" s="33">
        <v>678</v>
      </c>
      <c r="B214" s="414">
        <v>17</v>
      </c>
      <c r="C214" s="414">
        <v>17</v>
      </c>
      <c r="D214" s="234" t="s">
        <v>228</v>
      </c>
      <c r="E214" s="238">
        <v>23797</v>
      </c>
      <c r="F214" s="238">
        <v>23571</v>
      </c>
      <c r="G214" s="35">
        <v>1144</v>
      </c>
      <c r="H214" s="35">
        <v>1093</v>
      </c>
      <c r="I214" s="35">
        <v>257</v>
      </c>
      <c r="J214" s="35">
        <v>217</v>
      </c>
      <c r="K214" s="35">
        <v>1841</v>
      </c>
      <c r="L214" s="35">
        <v>1760</v>
      </c>
      <c r="M214" s="35">
        <v>1038</v>
      </c>
      <c r="N214" s="35">
        <v>1042</v>
      </c>
      <c r="O214" s="35">
        <v>19517</v>
      </c>
      <c r="P214" s="35">
        <v>19459</v>
      </c>
      <c r="Q214" s="35">
        <v>12233</v>
      </c>
      <c r="R214" s="35">
        <v>12125</v>
      </c>
      <c r="T214" s="45">
        <v>9666742.8000000007</v>
      </c>
      <c r="U214" s="45">
        <v>9596113.7300000004</v>
      </c>
      <c r="V214" s="45">
        <v>2306729.2000000002</v>
      </c>
      <c r="W214" s="45">
        <v>2025885.9599999997</v>
      </c>
      <c r="X214" s="45">
        <v>13926962.49</v>
      </c>
      <c r="Y214" s="45">
        <v>14081988.800000001</v>
      </c>
      <c r="Z214" s="45">
        <v>13436858.100000001</v>
      </c>
      <c r="AA214" s="45">
        <v>14125956.359999999</v>
      </c>
      <c r="AB214" s="45">
        <v>1290854.3800000001</v>
      </c>
      <c r="AC214" s="45">
        <v>1337222.48</v>
      </c>
      <c r="AD214" s="45">
        <v>1021210.8400000001</v>
      </c>
      <c r="AE214" s="45">
        <v>1050388.75</v>
      </c>
      <c r="AF214" s="232">
        <v>41649357.81000001</v>
      </c>
      <c r="AG214" s="232">
        <v>42217556.079999998</v>
      </c>
      <c r="AH214" s="249">
        <f>AG214-AF214</f>
        <v>568198.26999998838</v>
      </c>
      <c r="AI214" s="249">
        <f>AH214/F214</f>
        <v>24.105819439140824</v>
      </c>
    </row>
    <row r="215" spans="1:35" ht="16.5">
      <c r="A215" s="33">
        <v>680</v>
      </c>
      <c r="B215" s="414">
        <v>2</v>
      </c>
      <c r="C215" s="414">
        <v>2</v>
      </c>
      <c r="D215" s="234" t="s">
        <v>229</v>
      </c>
      <c r="E215" s="238">
        <v>25331</v>
      </c>
      <c r="F215" s="238">
        <v>25738</v>
      </c>
      <c r="G215" s="35">
        <v>1387</v>
      </c>
      <c r="H215" s="35">
        <v>1422</v>
      </c>
      <c r="I215" s="35">
        <v>268</v>
      </c>
      <c r="J215" s="35">
        <v>232</v>
      </c>
      <c r="K215" s="35">
        <v>1664</v>
      </c>
      <c r="L215" s="35">
        <v>1676</v>
      </c>
      <c r="M215" s="35">
        <v>828</v>
      </c>
      <c r="N215" s="35">
        <v>839</v>
      </c>
      <c r="O215" s="35">
        <v>21184</v>
      </c>
      <c r="P215" s="35">
        <v>21569</v>
      </c>
      <c r="Q215" s="35">
        <v>14608</v>
      </c>
      <c r="R215" s="35">
        <v>14855</v>
      </c>
      <c r="T215" s="45">
        <v>11720080.65</v>
      </c>
      <c r="U215" s="45">
        <v>12484605.42</v>
      </c>
      <c r="V215" s="45">
        <v>2405460.8000000003</v>
      </c>
      <c r="W215" s="45">
        <v>2165924.1599999997</v>
      </c>
      <c r="X215" s="45">
        <v>12587976.960000001</v>
      </c>
      <c r="Y215" s="45">
        <v>13409893.880000001</v>
      </c>
      <c r="Z215" s="45">
        <v>10718418.600000001</v>
      </c>
      <c r="AA215" s="45">
        <v>11373970.619999999</v>
      </c>
      <c r="AB215" s="45">
        <v>1401109.76</v>
      </c>
      <c r="AC215" s="45">
        <v>1482221.68</v>
      </c>
      <c r="AD215" s="45">
        <v>1219475.8400000001</v>
      </c>
      <c r="AE215" s="45">
        <v>1286888.6499999999</v>
      </c>
      <c r="AF215" s="232">
        <v>40052522.610000007</v>
      </c>
      <c r="AG215" s="232">
        <v>42203504.409999996</v>
      </c>
      <c r="AH215" s="249">
        <f>AG215-AF215</f>
        <v>2150981.7999999896</v>
      </c>
      <c r="AI215" s="249">
        <f>AH215/F215</f>
        <v>83.572220063718603</v>
      </c>
    </row>
    <row r="216" spans="1:35" ht="16.5">
      <c r="A216" s="33">
        <v>681</v>
      </c>
      <c r="B216" s="414">
        <v>10</v>
      </c>
      <c r="C216" s="414">
        <v>10</v>
      </c>
      <c r="D216" s="234" t="s">
        <v>230</v>
      </c>
      <c r="E216" s="238">
        <v>3297</v>
      </c>
      <c r="F216" s="238">
        <v>3246</v>
      </c>
      <c r="G216" s="35">
        <v>109</v>
      </c>
      <c r="H216" s="35">
        <v>104</v>
      </c>
      <c r="I216" s="35">
        <v>29</v>
      </c>
      <c r="J216" s="35">
        <v>17</v>
      </c>
      <c r="K216" s="35">
        <v>193</v>
      </c>
      <c r="L216" s="35">
        <v>188</v>
      </c>
      <c r="M216" s="35">
        <v>78</v>
      </c>
      <c r="N216" s="35">
        <v>84</v>
      </c>
      <c r="O216" s="35">
        <v>2888</v>
      </c>
      <c r="P216" s="35">
        <v>2853</v>
      </c>
      <c r="Q216" s="35">
        <v>1612</v>
      </c>
      <c r="R216" s="35">
        <v>1565</v>
      </c>
      <c r="T216" s="45">
        <v>921044.55</v>
      </c>
      <c r="U216" s="45">
        <v>913079.44000000006</v>
      </c>
      <c r="V216" s="45">
        <v>260292.40000000002</v>
      </c>
      <c r="W216" s="45">
        <v>158709.96</v>
      </c>
      <c r="X216" s="45">
        <v>1460023.77</v>
      </c>
      <c r="Y216" s="45">
        <v>1504212.44</v>
      </c>
      <c r="Z216" s="45">
        <v>1009706.1000000001</v>
      </c>
      <c r="AA216" s="45">
        <v>1138752.72</v>
      </c>
      <c r="AB216" s="45">
        <v>191012.32</v>
      </c>
      <c r="AC216" s="45">
        <v>196058.16</v>
      </c>
      <c r="AD216" s="45">
        <v>134569.76</v>
      </c>
      <c r="AE216" s="45">
        <v>135575.94999999998</v>
      </c>
      <c r="AF216" s="232">
        <v>3976648.9000000004</v>
      </c>
      <c r="AG216" s="232">
        <v>4046388.67</v>
      </c>
      <c r="AH216" s="249">
        <f>AG216-AF216</f>
        <v>69739.769999999553</v>
      </c>
      <c r="AI216" s="249">
        <f>AH216/F216</f>
        <v>21.48483364140467</v>
      </c>
    </row>
    <row r="217" spans="1:35" ht="16.5">
      <c r="A217" s="33">
        <v>683</v>
      </c>
      <c r="B217" s="414">
        <v>19</v>
      </c>
      <c r="C217" s="414">
        <v>19</v>
      </c>
      <c r="D217" s="234" t="s">
        <v>231</v>
      </c>
      <c r="E217" s="238">
        <v>3599</v>
      </c>
      <c r="F217" s="238">
        <v>3570</v>
      </c>
      <c r="G217" s="35">
        <v>158</v>
      </c>
      <c r="H217" s="35">
        <v>161</v>
      </c>
      <c r="I217" s="35">
        <v>37</v>
      </c>
      <c r="J217" s="35">
        <v>30</v>
      </c>
      <c r="K217" s="35">
        <v>281</v>
      </c>
      <c r="L217" s="35">
        <v>266</v>
      </c>
      <c r="M217" s="35">
        <v>178</v>
      </c>
      <c r="N217" s="35">
        <v>182</v>
      </c>
      <c r="O217" s="35">
        <v>2945</v>
      </c>
      <c r="P217" s="35">
        <v>2931</v>
      </c>
      <c r="Q217" s="35">
        <v>1683</v>
      </c>
      <c r="R217" s="35">
        <v>1654</v>
      </c>
      <c r="T217" s="45">
        <v>1335092.1000000001</v>
      </c>
      <c r="U217" s="45">
        <v>1413517.2100000002</v>
      </c>
      <c r="V217" s="45">
        <v>332097.2</v>
      </c>
      <c r="W217" s="45">
        <v>280076.39999999997</v>
      </c>
      <c r="X217" s="45">
        <v>2125734.0900000003</v>
      </c>
      <c r="Y217" s="45">
        <v>2128300.58</v>
      </c>
      <c r="Z217" s="45">
        <v>2304201.1</v>
      </c>
      <c r="AA217" s="45">
        <v>2467297.56</v>
      </c>
      <c r="AB217" s="45">
        <v>194782.3</v>
      </c>
      <c r="AC217" s="45">
        <v>201418.32</v>
      </c>
      <c r="AD217" s="45">
        <v>140496.84</v>
      </c>
      <c r="AE217" s="45">
        <v>143286.01999999999</v>
      </c>
      <c r="AF217" s="232">
        <v>6432403.6299999999</v>
      </c>
      <c r="AG217" s="232">
        <v>6633896.0899999999</v>
      </c>
      <c r="AH217" s="249">
        <f>AG217-AF217</f>
        <v>201492.45999999996</v>
      </c>
      <c r="AI217" s="249">
        <f>AH217/F217</f>
        <v>56.440464985994389</v>
      </c>
    </row>
    <row r="218" spans="1:35" ht="16.5">
      <c r="A218" s="33">
        <v>684</v>
      </c>
      <c r="B218" s="414">
        <v>4</v>
      </c>
      <c r="C218" s="414">
        <v>4</v>
      </c>
      <c r="D218" s="234" t="s">
        <v>232</v>
      </c>
      <c r="E218" s="238">
        <v>38832</v>
      </c>
      <c r="F218" s="238">
        <v>38968</v>
      </c>
      <c r="G218" s="35">
        <v>1744</v>
      </c>
      <c r="H218" s="35">
        <v>1717</v>
      </c>
      <c r="I218" s="35">
        <v>379</v>
      </c>
      <c r="J218" s="35">
        <v>285</v>
      </c>
      <c r="K218" s="35">
        <v>2297</v>
      </c>
      <c r="L218" s="35">
        <v>2280</v>
      </c>
      <c r="M218" s="35">
        <v>1248</v>
      </c>
      <c r="N218" s="35">
        <v>1303</v>
      </c>
      <c r="O218" s="35">
        <v>33164</v>
      </c>
      <c r="P218" s="35">
        <v>33383</v>
      </c>
      <c r="Q218" s="35">
        <v>21739</v>
      </c>
      <c r="R218" s="35">
        <v>21933</v>
      </c>
      <c r="T218" s="45">
        <v>14736712.800000001</v>
      </c>
      <c r="U218" s="45">
        <v>15074590.370000001</v>
      </c>
      <c r="V218" s="45">
        <v>3401752.4</v>
      </c>
      <c r="W218" s="45">
        <v>2660725.7999999998</v>
      </c>
      <c r="X218" s="45">
        <v>17376552.330000002</v>
      </c>
      <c r="Y218" s="45">
        <v>18242576.399999999</v>
      </c>
      <c r="Z218" s="45">
        <v>16155297.600000001</v>
      </c>
      <c r="AA218" s="45">
        <v>17664223.739999998</v>
      </c>
      <c r="AB218" s="45">
        <v>2193466.96</v>
      </c>
      <c r="AC218" s="45">
        <v>2294079.7599999998</v>
      </c>
      <c r="AD218" s="45">
        <v>1814771.72</v>
      </c>
      <c r="AE218" s="45">
        <v>1900055.7899999998</v>
      </c>
      <c r="AF218" s="232">
        <v>55678553.810000002</v>
      </c>
      <c r="AG218" s="232">
        <v>57836251.859999999</v>
      </c>
      <c r="AH218" s="249">
        <f>AG218-AF218</f>
        <v>2157698.049999997</v>
      </c>
      <c r="AI218" s="249">
        <f>AH218/F218</f>
        <v>55.371023660439256</v>
      </c>
    </row>
    <row r="219" spans="1:35" ht="16.5">
      <c r="A219" s="33">
        <v>686</v>
      </c>
      <c r="B219" s="414">
        <v>11</v>
      </c>
      <c r="C219" s="414">
        <v>11</v>
      </c>
      <c r="D219" s="234" t="s">
        <v>233</v>
      </c>
      <c r="E219" s="238">
        <v>2933</v>
      </c>
      <c r="F219" s="238">
        <v>2935</v>
      </c>
      <c r="G219" s="35">
        <v>86</v>
      </c>
      <c r="H219" s="35">
        <v>80</v>
      </c>
      <c r="I219" s="35">
        <v>19</v>
      </c>
      <c r="J219" s="35">
        <v>18</v>
      </c>
      <c r="K219" s="35">
        <v>146</v>
      </c>
      <c r="L219" s="35">
        <v>155</v>
      </c>
      <c r="M219" s="35">
        <v>100</v>
      </c>
      <c r="N219" s="35">
        <v>89</v>
      </c>
      <c r="O219" s="35">
        <v>2582</v>
      </c>
      <c r="P219" s="35">
        <v>2593</v>
      </c>
      <c r="Q219" s="35">
        <v>1424</v>
      </c>
      <c r="R219" s="35">
        <v>1425</v>
      </c>
      <c r="T219" s="45">
        <v>726695.70000000007</v>
      </c>
      <c r="U219" s="45">
        <v>702368.8</v>
      </c>
      <c r="V219" s="45">
        <v>170536.4</v>
      </c>
      <c r="W219" s="45">
        <v>168045.84</v>
      </c>
      <c r="X219" s="45">
        <v>1104473.94</v>
      </c>
      <c r="Y219" s="45">
        <v>1240175.1499999999</v>
      </c>
      <c r="Z219" s="45">
        <v>1294495</v>
      </c>
      <c r="AA219" s="45">
        <v>1206535.6199999999</v>
      </c>
      <c r="AB219" s="45">
        <v>170773.48</v>
      </c>
      <c r="AC219" s="45">
        <v>178190.96</v>
      </c>
      <c r="AD219" s="45">
        <v>118875.52</v>
      </c>
      <c r="AE219" s="45">
        <v>123447.75</v>
      </c>
      <c r="AF219" s="232">
        <v>3585850.04</v>
      </c>
      <c r="AG219" s="232">
        <v>3618764.12</v>
      </c>
      <c r="AH219" s="249">
        <f>AG219-AF219</f>
        <v>32914.080000000075</v>
      </c>
      <c r="AI219" s="249">
        <f>AH219/F219</f>
        <v>11.214337308347556</v>
      </c>
    </row>
    <row r="220" spans="1:35" ht="16.5">
      <c r="A220" s="33">
        <v>687</v>
      </c>
      <c r="B220" s="414">
        <v>11</v>
      </c>
      <c r="C220" s="414">
        <v>11</v>
      </c>
      <c r="D220" s="234" t="s">
        <v>234</v>
      </c>
      <c r="E220" s="238">
        <v>1424</v>
      </c>
      <c r="F220" s="238">
        <v>1413</v>
      </c>
      <c r="G220" s="35">
        <v>34</v>
      </c>
      <c r="H220" s="35">
        <v>35</v>
      </c>
      <c r="I220" s="35">
        <v>8</v>
      </c>
      <c r="J220" s="35">
        <v>7</v>
      </c>
      <c r="K220" s="35">
        <v>56</v>
      </c>
      <c r="L220" s="35">
        <v>53</v>
      </c>
      <c r="M220" s="35">
        <v>45</v>
      </c>
      <c r="N220" s="35">
        <v>37</v>
      </c>
      <c r="O220" s="35">
        <v>1281</v>
      </c>
      <c r="P220" s="35">
        <v>1281</v>
      </c>
      <c r="Q220" s="35">
        <v>656</v>
      </c>
      <c r="R220" s="35">
        <v>643</v>
      </c>
      <c r="T220" s="45">
        <v>287298.30000000005</v>
      </c>
      <c r="U220" s="45">
        <v>307286.35000000003</v>
      </c>
      <c r="V220" s="45">
        <v>71804.800000000003</v>
      </c>
      <c r="W220" s="45">
        <v>65351.159999999996</v>
      </c>
      <c r="X220" s="45">
        <v>423633.84</v>
      </c>
      <c r="Y220" s="45">
        <v>424059.89</v>
      </c>
      <c r="Z220" s="45">
        <v>582522.75</v>
      </c>
      <c r="AA220" s="45">
        <v>501593.46</v>
      </c>
      <c r="AB220" s="45">
        <v>84725.34</v>
      </c>
      <c r="AC220" s="45">
        <v>88030.319999999992</v>
      </c>
      <c r="AD220" s="45">
        <v>54762.880000000005</v>
      </c>
      <c r="AE220" s="45">
        <v>55703.09</v>
      </c>
      <c r="AF220" s="232">
        <v>1504747.9100000001</v>
      </c>
      <c r="AG220" s="232">
        <v>1442024.2700000003</v>
      </c>
      <c r="AH220" s="249">
        <f>AG220-AF220</f>
        <v>-62723.639999999898</v>
      </c>
      <c r="AI220" s="249">
        <f>AH220/F220</f>
        <v>-44.390403397027526</v>
      </c>
    </row>
    <row r="221" spans="1:35" ht="16.5">
      <c r="A221" s="33">
        <v>689</v>
      </c>
      <c r="B221" s="414">
        <v>9</v>
      </c>
      <c r="C221" s="414">
        <v>9</v>
      </c>
      <c r="D221" s="234" t="s">
        <v>235</v>
      </c>
      <c r="E221" s="238">
        <v>3032</v>
      </c>
      <c r="F221" s="238">
        <v>3008</v>
      </c>
      <c r="G221" s="35">
        <v>79</v>
      </c>
      <c r="H221" s="35">
        <v>78</v>
      </c>
      <c r="I221" s="35">
        <v>13</v>
      </c>
      <c r="J221" s="35">
        <v>23</v>
      </c>
      <c r="K221" s="35">
        <v>131</v>
      </c>
      <c r="L221" s="35">
        <v>124</v>
      </c>
      <c r="M221" s="35">
        <v>70</v>
      </c>
      <c r="N221" s="35">
        <v>72</v>
      </c>
      <c r="O221" s="35">
        <v>2739</v>
      </c>
      <c r="P221" s="35">
        <v>2711</v>
      </c>
      <c r="Q221" s="35">
        <v>1411</v>
      </c>
      <c r="R221" s="35">
        <v>1396</v>
      </c>
      <c r="T221" s="45">
        <v>667546.05000000005</v>
      </c>
      <c r="U221" s="45">
        <v>684809.58000000007</v>
      </c>
      <c r="V221" s="45">
        <v>116682.8</v>
      </c>
      <c r="W221" s="45">
        <v>214725.24</v>
      </c>
      <c r="X221" s="45">
        <v>991000.59000000008</v>
      </c>
      <c r="Y221" s="45">
        <v>992140.12</v>
      </c>
      <c r="Z221" s="45">
        <v>906146.5</v>
      </c>
      <c r="AA221" s="45">
        <v>976073.76</v>
      </c>
      <c r="AB221" s="45">
        <v>181157.46</v>
      </c>
      <c r="AC221" s="45">
        <v>186299.91999999998</v>
      </c>
      <c r="AD221" s="45">
        <v>117790.28</v>
      </c>
      <c r="AE221" s="45">
        <v>120935.48</v>
      </c>
      <c r="AF221" s="232">
        <v>2980323.68</v>
      </c>
      <c r="AG221" s="232">
        <v>3174984.1</v>
      </c>
      <c r="AH221" s="249">
        <f>AG221-AF221</f>
        <v>194660.41999999993</v>
      </c>
      <c r="AI221" s="249">
        <f>AH221/F221</f>
        <v>64.714235372340397</v>
      </c>
    </row>
    <row r="222" spans="1:35" ht="16.5">
      <c r="A222" s="33">
        <v>691</v>
      </c>
      <c r="B222" s="414">
        <v>17</v>
      </c>
      <c r="C222" s="414">
        <v>17</v>
      </c>
      <c r="D222" s="234" t="s">
        <v>236</v>
      </c>
      <c r="E222" s="238">
        <v>2598</v>
      </c>
      <c r="F222" s="238">
        <v>2556</v>
      </c>
      <c r="G222" s="35">
        <v>163</v>
      </c>
      <c r="H222" s="35">
        <v>154</v>
      </c>
      <c r="I222" s="35">
        <v>23</v>
      </c>
      <c r="J222" s="35">
        <v>36</v>
      </c>
      <c r="K222" s="35">
        <v>217</v>
      </c>
      <c r="L222" s="35">
        <v>208</v>
      </c>
      <c r="M222" s="35">
        <v>104</v>
      </c>
      <c r="N222" s="35">
        <v>103</v>
      </c>
      <c r="O222" s="35">
        <v>2091</v>
      </c>
      <c r="P222" s="35">
        <v>2055</v>
      </c>
      <c r="Q222" s="35">
        <v>1263</v>
      </c>
      <c r="R222" s="35">
        <v>1215</v>
      </c>
      <c r="T222" s="45">
        <v>1377341.85</v>
      </c>
      <c r="U222" s="45">
        <v>1352059.9400000002</v>
      </c>
      <c r="V222" s="45">
        <v>206438.80000000002</v>
      </c>
      <c r="W222" s="45">
        <v>336091.68</v>
      </c>
      <c r="X222" s="45">
        <v>1641581.1300000001</v>
      </c>
      <c r="Y222" s="45">
        <v>1664235.04</v>
      </c>
      <c r="Z222" s="45">
        <v>1346274.8</v>
      </c>
      <c r="AA222" s="45">
        <v>1396327.74</v>
      </c>
      <c r="AB222" s="45">
        <v>138298.74</v>
      </c>
      <c r="AC222" s="45">
        <v>141219.6</v>
      </c>
      <c r="AD222" s="45">
        <v>105435.24</v>
      </c>
      <c r="AE222" s="45">
        <v>105255.45</v>
      </c>
      <c r="AF222" s="232">
        <v>4815370.5600000005</v>
      </c>
      <c r="AG222" s="232">
        <v>4995189.45</v>
      </c>
      <c r="AH222" s="249">
        <f>AG222-AF222</f>
        <v>179818.88999999966</v>
      </c>
      <c r="AI222" s="249">
        <f>AH222/F222</f>
        <v>70.351678403755741</v>
      </c>
    </row>
    <row r="223" spans="1:35" ht="16.5">
      <c r="A223" s="33">
        <v>694</v>
      </c>
      <c r="B223" s="414">
        <v>5</v>
      </c>
      <c r="C223" s="414">
        <v>5</v>
      </c>
      <c r="D223" s="234" t="s">
        <v>237</v>
      </c>
      <c r="E223" s="238">
        <v>28483</v>
      </c>
      <c r="F223" s="238">
        <v>28643</v>
      </c>
      <c r="G223" s="35">
        <v>1280</v>
      </c>
      <c r="H223" s="35">
        <v>1189</v>
      </c>
      <c r="I223" s="35">
        <v>248</v>
      </c>
      <c r="J223" s="35">
        <v>257</v>
      </c>
      <c r="K223" s="35">
        <v>1823</v>
      </c>
      <c r="L223" s="35">
        <v>1775</v>
      </c>
      <c r="M223" s="35">
        <v>1090</v>
      </c>
      <c r="N223" s="35">
        <v>1091</v>
      </c>
      <c r="O223" s="35">
        <v>24042</v>
      </c>
      <c r="P223" s="35">
        <v>24331</v>
      </c>
      <c r="Q223" s="35">
        <v>16355</v>
      </c>
      <c r="R223" s="35">
        <v>16480</v>
      </c>
      <c r="T223" s="45">
        <v>10815936</v>
      </c>
      <c r="U223" s="45">
        <v>10438956.290000001</v>
      </c>
      <c r="V223" s="45">
        <v>2225948.8000000003</v>
      </c>
      <c r="W223" s="45">
        <v>2399321.1599999997</v>
      </c>
      <c r="X223" s="45">
        <v>13790794.470000001</v>
      </c>
      <c r="Y223" s="45">
        <v>14202005.75</v>
      </c>
      <c r="Z223" s="45">
        <v>14109995.5</v>
      </c>
      <c r="AA223" s="45">
        <v>14790228.779999999</v>
      </c>
      <c r="AB223" s="45">
        <v>1590137.8800000001</v>
      </c>
      <c r="AC223" s="45">
        <v>1672026.32</v>
      </c>
      <c r="AD223" s="45">
        <v>1365315.4000000001</v>
      </c>
      <c r="AE223" s="45">
        <v>1427662.4</v>
      </c>
      <c r="AF223" s="232">
        <v>43898128.050000004</v>
      </c>
      <c r="AG223" s="232">
        <v>44930200.700000003</v>
      </c>
      <c r="AH223" s="249">
        <f>AG223-AF223</f>
        <v>1032072.6499999985</v>
      </c>
      <c r="AI223" s="249">
        <f>AH223/F223</f>
        <v>36.032281883880827</v>
      </c>
    </row>
    <row r="224" spans="1:35" ht="16.5">
      <c r="A224" s="33">
        <v>697</v>
      </c>
      <c r="B224" s="414">
        <v>18</v>
      </c>
      <c r="C224" s="414">
        <v>18</v>
      </c>
      <c r="D224" s="234" t="s">
        <v>238</v>
      </c>
      <c r="E224" s="238">
        <v>1164</v>
      </c>
      <c r="F224" s="238">
        <v>1163</v>
      </c>
      <c r="G224" s="35">
        <v>37</v>
      </c>
      <c r="H224" s="35">
        <v>34</v>
      </c>
      <c r="I224" s="35">
        <v>10</v>
      </c>
      <c r="J224" s="35">
        <v>6</v>
      </c>
      <c r="K224" s="35">
        <v>50</v>
      </c>
      <c r="L224" s="35">
        <v>63</v>
      </c>
      <c r="M224" s="35">
        <v>32</v>
      </c>
      <c r="N224" s="35">
        <v>28</v>
      </c>
      <c r="O224" s="35">
        <v>1035</v>
      </c>
      <c r="P224" s="35">
        <v>1032</v>
      </c>
      <c r="Q224" s="35">
        <v>529</v>
      </c>
      <c r="R224" s="35">
        <v>516</v>
      </c>
      <c r="T224" s="45">
        <v>312648.15000000002</v>
      </c>
      <c r="U224" s="45">
        <v>298506.74</v>
      </c>
      <c r="V224" s="45">
        <v>89756</v>
      </c>
      <c r="W224" s="45">
        <v>56015.28</v>
      </c>
      <c r="X224" s="45">
        <v>378244.5</v>
      </c>
      <c r="Y224" s="45">
        <v>504071.19</v>
      </c>
      <c r="Z224" s="45">
        <v>414238.4</v>
      </c>
      <c r="AA224" s="45">
        <v>379584.24</v>
      </c>
      <c r="AB224" s="45">
        <v>68454.899999999994</v>
      </c>
      <c r="AC224" s="45">
        <v>70919.039999999994</v>
      </c>
      <c r="AD224" s="45">
        <v>44160.920000000006</v>
      </c>
      <c r="AE224" s="45">
        <v>44701.079999999994</v>
      </c>
      <c r="AF224" s="232">
        <v>1307502.8699999999</v>
      </c>
      <c r="AG224" s="232">
        <v>1353797.57</v>
      </c>
      <c r="AH224" s="249">
        <f>AG224-AF224</f>
        <v>46294.700000000186</v>
      </c>
      <c r="AI224" s="249">
        <f>AH224/F224</f>
        <v>39.806276870163529</v>
      </c>
    </row>
    <row r="225" spans="1:35" ht="16.5">
      <c r="A225" s="33">
        <v>698</v>
      </c>
      <c r="B225" s="414">
        <v>19</v>
      </c>
      <c r="C225" s="414">
        <v>19</v>
      </c>
      <c r="D225" s="234" t="s">
        <v>239</v>
      </c>
      <c r="E225" s="238">
        <v>65286</v>
      </c>
      <c r="F225" s="238">
        <v>65722</v>
      </c>
      <c r="G225" s="35">
        <v>3588</v>
      </c>
      <c r="H225" s="35">
        <v>3584</v>
      </c>
      <c r="I225" s="35">
        <v>630</v>
      </c>
      <c r="J225" s="35">
        <v>611</v>
      </c>
      <c r="K225" s="35">
        <v>4411</v>
      </c>
      <c r="L225" s="35">
        <v>4256</v>
      </c>
      <c r="M225" s="35">
        <v>2363</v>
      </c>
      <c r="N225" s="35">
        <v>2403</v>
      </c>
      <c r="O225" s="35">
        <v>54294</v>
      </c>
      <c r="P225" s="35">
        <v>54868</v>
      </c>
      <c r="Q225" s="35">
        <v>39088</v>
      </c>
      <c r="R225" s="35">
        <v>39205</v>
      </c>
      <c r="T225" s="45">
        <v>30318420.600000001</v>
      </c>
      <c r="U225" s="45">
        <v>31466122.240000002</v>
      </c>
      <c r="V225" s="45">
        <v>5654628</v>
      </c>
      <c r="W225" s="45">
        <v>5704222.6799999997</v>
      </c>
      <c r="X225" s="45">
        <v>33368729.790000003</v>
      </c>
      <c r="Y225" s="45">
        <v>34052809.280000001</v>
      </c>
      <c r="Z225" s="45">
        <v>30588916.850000001</v>
      </c>
      <c r="AA225" s="45">
        <v>32576461.739999998</v>
      </c>
      <c r="AB225" s="45">
        <v>3591005.16</v>
      </c>
      <c r="AC225" s="45">
        <v>3770528.96</v>
      </c>
      <c r="AD225" s="45">
        <v>3263066.24</v>
      </c>
      <c r="AE225" s="45">
        <v>3396329.15</v>
      </c>
      <c r="AF225" s="232">
        <v>106784766.64</v>
      </c>
      <c r="AG225" s="232">
        <v>110966474.05</v>
      </c>
      <c r="AH225" s="249">
        <f>AG225-AF225</f>
        <v>4181707.4099999964</v>
      </c>
      <c r="AI225" s="249">
        <f>AH225/F225</f>
        <v>63.627208697239837</v>
      </c>
    </row>
    <row r="226" spans="1:35" ht="16.5">
      <c r="A226" s="33">
        <v>700</v>
      </c>
      <c r="B226" s="414">
        <v>9</v>
      </c>
      <c r="C226" s="414">
        <v>9</v>
      </c>
      <c r="D226" s="234" t="s">
        <v>240</v>
      </c>
      <c r="E226" s="238">
        <v>4758</v>
      </c>
      <c r="F226" s="238">
        <v>4733</v>
      </c>
      <c r="G226" s="35">
        <v>129</v>
      </c>
      <c r="H226" s="35">
        <v>132</v>
      </c>
      <c r="I226" s="35">
        <v>37</v>
      </c>
      <c r="J226" s="35">
        <v>25</v>
      </c>
      <c r="K226" s="35">
        <v>253</v>
      </c>
      <c r="L226" s="35">
        <v>234</v>
      </c>
      <c r="M226" s="35">
        <v>163</v>
      </c>
      <c r="N226" s="35">
        <v>166</v>
      </c>
      <c r="O226" s="35">
        <v>4176</v>
      </c>
      <c r="P226" s="35">
        <v>4176</v>
      </c>
      <c r="Q226" s="35">
        <v>2321</v>
      </c>
      <c r="R226" s="35">
        <v>2302</v>
      </c>
      <c r="T226" s="45">
        <v>1090043.55</v>
      </c>
      <c r="U226" s="45">
        <v>1158908.52</v>
      </c>
      <c r="V226" s="45">
        <v>332097.2</v>
      </c>
      <c r="W226" s="45">
        <v>233396.99999999997</v>
      </c>
      <c r="X226" s="45">
        <v>1913917.1700000002</v>
      </c>
      <c r="Y226" s="45">
        <v>1872264.42</v>
      </c>
      <c r="Z226" s="45">
        <v>2110026.85</v>
      </c>
      <c r="AA226" s="45">
        <v>2250392.2799999998</v>
      </c>
      <c r="AB226" s="45">
        <v>276200.64</v>
      </c>
      <c r="AC226" s="45">
        <v>286974.71999999997</v>
      </c>
      <c r="AD226" s="45">
        <v>193757.08000000002</v>
      </c>
      <c r="AE226" s="45">
        <v>199422.25999999998</v>
      </c>
      <c r="AF226" s="232">
        <v>5916042.4899999993</v>
      </c>
      <c r="AG226" s="232">
        <v>6001359.1999999993</v>
      </c>
      <c r="AH226" s="249">
        <f>AG226-AF226</f>
        <v>85316.709999999963</v>
      </c>
      <c r="AI226" s="249">
        <f>AH226/F226</f>
        <v>18.025926473695321</v>
      </c>
    </row>
    <row r="227" spans="1:35" ht="16.5">
      <c r="A227" s="33">
        <v>702</v>
      </c>
      <c r="B227" s="414">
        <v>6</v>
      </c>
      <c r="C227" s="414">
        <v>6</v>
      </c>
      <c r="D227" s="234" t="s">
        <v>241</v>
      </c>
      <c r="E227" s="238">
        <v>4124</v>
      </c>
      <c r="F227" s="238">
        <v>4039</v>
      </c>
      <c r="G227" s="35">
        <v>142</v>
      </c>
      <c r="H227" s="35">
        <v>132</v>
      </c>
      <c r="I227" s="35">
        <v>31</v>
      </c>
      <c r="J227" s="35">
        <v>23</v>
      </c>
      <c r="K227" s="35">
        <v>193</v>
      </c>
      <c r="L227" s="35">
        <v>188</v>
      </c>
      <c r="M227" s="35">
        <v>110</v>
      </c>
      <c r="N227" s="35">
        <v>116</v>
      </c>
      <c r="O227" s="35">
        <v>3648</v>
      </c>
      <c r="P227" s="35">
        <v>3580</v>
      </c>
      <c r="Q227" s="35">
        <v>1913</v>
      </c>
      <c r="R227" s="35">
        <v>1851</v>
      </c>
      <c r="T227" s="45">
        <v>1199892.9000000001</v>
      </c>
      <c r="U227" s="45">
        <v>1158908.52</v>
      </c>
      <c r="V227" s="45">
        <v>278243.60000000003</v>
      </c>
      <c r="W227" s="45">
        <v>214725.24</v>
      </c>
      <c r="X227" s="45">
        <v>1460023.77</v>
      </c>
      <c r="Y227" s="45">
        <v>1504212.44</v>
      </c>
      <c r="Z227" s="45">
        <v>1423944.5</v>
      </c>
      <c r="AA227" s="45">
        <v>1572563.28</v>
      </c>
      <c r="AB227" s="45">
        <v>241278.72</v>
      </c>
      <c r="AC227" s="45">
        <v>246017.6</v>
      </c>
      <c r="AD227" s="45">
        <v>159697.24000000002</v>
      </c>
      <c r="AE227" s="45">
        <v>160352.13</v>
      </c>
      <c r="AF227" s="232">
        <v>4763080.7300000004</v>
      </c>
      <c r="AG227" s="232">
        <v>4856779.21</v>
      </c>
      <c r="AH227" s="249">
        <f>AG227-AF227</f>
        <v>93698.479999999516</v>
      </c>
      <c r="AI227" s="249">
        <f>AH227/F227</f>
        <v>23.198435256251429</v>
      </c>
    </row>
    <row r="228" spans="1:35" ht="16.5">
      <c r="A228" s="33">
        <v>704</v>
      </c>
      <c r="B228" s="414">
        <v>2</v>
      </c>
      <c r="C228" s="414">
        <v>2</v>
      </c>
      <c r="D228" s="234" t="s">
        <v>242</v>
      </c>
      <c r="E228" s="238">
        <v>6436</v>
      </c>
      <c r="F228" s="238">
        <v>6418</v>
      </c>
      <c r="G228" s="35">
        <v>441</v>
      </c>
      <c r="H228" s="35">
        <v>421</v>
      </c>
      <c r="I228" s="35">
        <v>88</v>
      </c>
      <c r="J228" s="35">
        <v>91</v>
      </c>
      <c r="K228" s="35">
        <v>583</v>
      </c>
      <c r="L228" s="35">
        <v>565</v>
      </c>
      <c r="M228" s="35">
        <v>236</v>
      </c>
      <c r="N228" s="35">
        <v>262</v>
      </c>
      <c r="O228" s="35">
        <v>5088</v>
      </c>
      <c r="P228" s="35">
        <v>5079</v>
      </c>
      <c r="Q228" s="35">
        <v>3582</v>
      </c>
      <c r="R228" s="35">
        <v>3539</v>
      </c>
      <c r="T228" s="45">
        <v>3726427.95</v>
      </c>
      <c r="U228" s="45">
        <v>3696215.81</v>
      </c>
      <c r="V228" s="45">
        <v>789852.8</v>
      </c>
      <c r="W228" s="45">
        <v>849565.08</v>
      </c>
      <c r="X228" s="45">
        <v>4410330.87</v>
      </c>
      <c r="Y228" s="45">
        <v>4520638.45</v>
      </c>
      <c r="Z228" s="45">
        <v>3055008.2</v>
      </c>
      <c r="AA228" s="45">
        <v>3551823.96</v>
      </c>
      <c r="AB228" s="45">
        <v>336520.32</v>
      </c>
      <c r="AC228" s="45">
        <v>349028.88</v>
      </c>
      <c r="AD228" s="45">
        <v>299025.36</v>
      </c>
      <c r="AE228" s="45">
        <v>306583.57</v>
      </c>
      <c r="AF228" s="232">
        <v>12617165.5</v>
      </c>
      <c r="AG228" s="232">
        <v>13273855.750000002</v>
      </c>
      <c r="AH228" s="249">
        <f>AG228-AF228</f>
        <v>656690.25000000186</v>
      </c>
      <c r="AI228" s="249">
        <f>AH228/F228</f>
        <v>102.32007634777219</v>
      </c>
    </row>
    <row r="229" spans="1:35" ht="16.5">
      <c r="A229" s="33">
        <v>707</v>
      </c>
      <c r="B229" s="414">
        <v>12</v>
      </c>
      <c r="C229" s="414">
        <v>12</v>
      </c>
      <c r="D229" s="234" t="s">
        <v>243</v>
      </c>
      <c r="E229" s="238">
        <v>1902</v>
      </c>
      <c r="F229" s="238">
        <v>1881</v>
      </c>
      <c r="G229" s="35">
        <v>29</v>
      </c>
      <c r="H229" s="35">
        <v>27</v>
      </c>
      <c r="I229" s="35">
        <v>7</v>
      </c>
      <c r="J229" s="35">
        <v>7</v>
      </c>
      <c r="K229" s="35">
        <v>72</v>
      </c>
      <c r="L229" s="35">
        <v>65</v>
      </c>
      <c r="M229" s="35">
        <v>39</v>
      </c>
      <c r="N229" s="35">
        <v>36</v>
      </c>
      <c r="O229" s="35">
        <v>1755</v>
      </c>
      <c r="P229" s="35">
        <v>1746</v>
      </c>
      <c r="Q229" s="35">
        <v>842</v>
      </c>
      <c r="R229" s="35">
        <v>820</v>
      </c>
      <c r="T229" s="45">
        <v>245048.55000000002</v>
      </c>
      <c r="U229" s="45">
        <v>237049.47000000003</v>
      </c>
      <c r="V229" s="45">
        <v>62829.200000000004</v>
      </c>
      <c r="W229" s="45">
        <v>65351.159999999996</v>
      </c>
      <c r="X229" s="45">
        <v>544672.08000000007</v>
      </c>
      <c r="Y229" s="45">
        <v>520073.45</v>
      </c>
      <c r="Z229" s="45">
        <v>504853.05000000005</v>
      </c>
      <c r="AA229" s="45">
        <v>488036.88</v>
      </c>
      <c r="AB229" s="45">
        <v>116075.7</v>
      </c>
      <c r="AC229" s="45">
        <v>119985.12</v>
      </c>
      <c r="AD229" s="45">
        <v>70290.16</v>
      </c>
      <c r="AE229" s="45">
        <v>71036.599999999991</v>
      </c>
      <c r="AF229" s="232">
        <v>1543768.74</v>
      </c>
      <c r="AG229" s="232">
        <v>1501532.6800000002</v>
      </c>
      <c r="AH229" s="249">
        <f>AG229-AF229</f>
        <v>-42236.059999999823</v>
      </c>
      <c r="AI229" s="249">
        <f>AH229/F229</f>
        <v>-22.454045720361417</v>
      </c>
    </row>
    <row r="230" spans="1:35" ht="16.5">
      <c r="A230" s="33">
        <v>710</v>
      </c>
      <c r="B230" s="414">
        <v>1</v>
      </c>
      <c r="C230" s="415">
        <v>33</v>
      </c>
      <c r="D230" s="234" t="s">
        <v>244</v>
      </c>
      <c r="E230" s="238">
        <v>27209</v>
      </c>
      <c r="F230" s="238">
        <v>27036</v>
      </c>
      <c r="G230" s="35">
        <v>1313</v>
      </c>
      <c r="H230" s="35">
        <v>1247</v>
      </c>
      <c r="I230" s="35">
        <v>231</v>
      </c>
      <c r="J230" s="35">
        <v>249</v>
      </c>
      <c r="K230" s="35">
        <v>1599</v>
      </c>
      <c r="L230" s="35">
        <v>1558</v>
      </c>
      <c r="M230" s="35">
        <v>939</v>
      </c>
      <c r="N230" s="35">
        <v>922</v>
      </c>
      <c r="O230" s="35">
        <v>23127</v>
      </c>
      <c r="P230" s="35">
        <v>23060</v>
      </c>
      <c r="Q230" s="35">
        <v>14748</v>
      </c>
      <c r="R230" s="35">
        <v>14616</v>
      </c>
      <c r="T230" s="45">
        <v>11094784.350000001</v>
      </c>
      <c r="U230" s="45">
        <v>10948173.67</v>
      </c>
      <c r="V230" s="45">
        <v>2073363.6</v>
      </c>
      <c r="W230" s="45">
        <v>2324634.1199999996</v>
      </c>
      <c r="X230" s="45">
        <v>12096259.110000001</v>
      </c>
      <c r="Y230" s="45">
        <v>12465760.540000001</v>
      </c>
      <c r="Z230" s="45">
        <v>12155308.050000001</v>
      </c>
      <c r="AA230" s="45">
        <v>12499166.76</v>
      </c>
      <c r="AB230" s="45">
        <v>1529619.78</v>
      </c>
      <c r="AC230" s="45">
        <v>1584683.2</v>
      </c>
      <c r="AD230" s="45">
        <v>1231163.04</v>
      </c>
      <c r="AE230" s="45">
        <v>1266184.0799999998</v>
      </c>
      <c r="AF230" s="232">
        <v>40180497.93</v>
      </c>
      <c r="AG230" s="232">
        <v>41088602.369999997</v>
      </c>
      <c r="AH230" s="249">
        <f>AG230-AF230</f>
        <v>908104.43999999762</v>
      </c>
      <c r="AI230" s="249">
        <f>AH230/F230</f>
        <v>33.588712827341233</v>
      </c>
    </row>
    <row r="231" spans="1:35" ht="16.5">
      <c r="A231" s="33">
        <v>729</v>
      </c>
      <c r="B231" s="414">
        <v>13</v>
      </c>
      <c r="C231" s="414">
        <v>13</v>
      </c>
      <c r="D231" s="234" t="s">
        <v>245</v>
      </c>
      <c r="E231" s="238">
        <v>8847</v>
      </c>
      <c r="F231" s="238">
        <v>8858</v>
      </c>
      <c r="G231" s="35">
        <v>332</v>
      </c>
      <c r="H231" s="35">
        <v>312</v>
      </c>
      <c r="I231" s="35">
        <v>68</v>
      </c>
      <c r="J231" s="35">
        <v>78</v>
      </c>
      <c r="K231" s="35">
        <v>507</v>
      </c>
      <c r="L231" s="35">
        <v>513</v>
      </c>
      <c r="M231" s="35">
        <v>287</v>
      </c>
      <c r="N231" s="35">
        <v>268</v>
      </c>
      <c r="O231" s="35">
        <v>7653</v>
      </c>
      <c r="P231" s="35">
        <v>7687</v>
      </c>
      <c r="Q231" s="35">
        <v>4291</v>
      </c>
      <c r="R231" s="35">
        <v>4270</v>
      </c>
      <c r="T231" s="45">
        <v>2805383.4000000004</v>
      </c>
      <c r="U231" s="45">
        <v>2739238.3200000003</v>
      </c>
      <c r="V231" s="45">
        <v>610340.80000000005</v>
      </c>
      <c r="W231" s="45">
        <v>728198.6399999999</v>
      </c>
      <c r="X231" s="45">
        <v>3835399.23</v>
      </c>
      <c r="Y231" s="45">
        <v>4104579.69</v>
      </c>
      <c r="Z231" s="45">
        <v>3715200.6500000004</v>
      </c>
      <c r="AA231" s="45">
        <v>3633163.44</v>
      </c>
      <c r="AB231" s="45">
        <v>506169.42</v>
      </c>
      <c r="AC231" s="45">
        <v>528250.64</v>
      </c>
      <c r="AD231" s="45">
        <v>358212.68</v>
      </c>
      <c r="AE231" s="45">
        <v>369910.1</v>
      </c>
      <c r="AF231" s="232">
        <v>11830706.18</v>
      </c>
      <c r="AG231" s="232">
        <v>12103340.83</v>
      </c>
      <c r="AH231" s="249">
        <f>AG231-AF231</f>
        <v>272634.65000000037</v>
      </c>
      <c r="AI231" s="249">
        <f>AH231/F231</f>
        <v>30.77835290133217</v>
      </c>
    </row>
    <row r="232" spans="1:35" ht="16.5">
      <c r="A232" s="33">
        <v>732</v>
      </c>
      <c r="B232" s="414">
        <v>19</v>
      </c>
      <c r="C232" s="414">
        <v>19</v>
      </c>
      <c r="D232" s="234" t="s">
        <v>246</v>
      </c>
      <c r="E232" s="238">
        <v>3344</v>
      </c>
      <c r="F232" s="238">
        <v>3285</v>
      </c>
      <c r="G232" s="35">
        <v>67</v>
      </c>
      <c r="H232" s="35">
        <v>77</v>
      </c>
      <c r="I232" s="35">
        <v>17</v>
      </c>
      <c r="J232" s="35">
        <v>12</v>
      </c>
      <c r="K232" s="35">
        <v>120</v>
      </c>
      <c r="L232" s="35">
        <v>120</v>
      </c>
      <c r="M232" s="35">
        <v>81</v>
      </c>
      <c r="N232" s="35">
        <v>72</v>
      </c>
      <c r="O232" s="35">
        <v>3059</v>
      </c>
      <c r="P232" s="35">
        <v>3004</v>
      </c>
      <c r="Q232" s="35">
        <v>1609</v>
      </c>
      <c r="R232" s="35">
        <v>1550</v>
      </c>
      <c r="T232" s="45">
        <v>566146.65</v>
      </c>
      <c r="U232" s="45">
        <v>676029.97000000009</v>
      </c>
      <c r="V232" s="45">
        <v>152585.20000000001</v>
      </c>
      <c r="W232" s="45">
        <v>112030.56</v>
      </c>
      <c r="X232" s="45">
        <v>907786.8</v>
      </c>
      <c r="Y232" s="45">
        <v>960135.6</v>
      </c>
      <c r="Z232" s="45">
        <v>1048540.9500000001</v>
      </c>
      <c r="AA232" s="45">
        <v>976073.76</v>
      </c>
      <c r="AB232" s="45">
        <v>202322.26</v>
      </c>
      <c r="AC232" s="45">
        <v>206434.88</v>
      </c>
      <c r="AD232" s="45">
        <v>134319.32</v>
      </c>
      <c r="AE232" s="45">
        <v>134276.5</v>
      </c>
      <c r="AF232" s="232">
        <v>3011701.18</v>
      </c>
      <c r="AG232" s="232">
        <v>3064981.2699999996</v>
      </c>
      <c r="AH232" s="249">
        <f>AG232-AF232</f>
        <v>53280.089999999385</v>
      </c>
      <c r="AI232" s="249">
        <f>AH232/F232</f>
        <v>16.219205479451869</v>
      </c>
    </row>
    <row r="233" spans="1:35" ht="16.5">
      <c r="A233" s="33">
        <v>734</v>
      </c>
      <c r="B233" s="414">
        <v>2</v>
      </c>
      <c r="C233" s="414">
        <v>2</v>
      </c>
      <c r="D233" s="234" t="s">
        <v>247</v>
      </c>
      <c r="E233" s="238">
        <v>51100</v>
      </c>
      <c r="F233" s="238">
        <v>50870</v>
      </c>
      <c r="G233" s="35">
        <v>2009</v>
      </c>
      <c r="H233" s="35">
        <v>1998</v>
      </c>
      <c r="I233" s="35">
        <v>392</v>
      </c>
      <c r="J233" s="35">
        <v>384</v>
      </c>
      <c r="K233" s="35">
        <v>2975</v>
      </c>
      <c r="L233" s="35">
        <v>2821</v>
      </c>
      <c r="M233" s="35">
        <v>1833</v>
      </c>
      <c r="N233" s="35">
        <v>1825</v>
      </c>
      <c r="O233" s="35">
        <v>43891</v>
      </c>
      <c r="P233" s="35">
        <v>43842</v>
      </c>
      <c r="Q233" s="35">
        <v>27641</v>
      </c>
      <c r="R233" s="35">
        <v>27488</v>
      </c>
      <c r="T233" s="45">
        <v>16975949.550000001</v>
      </c>
      <c r="U233" s="45">
        <v>17541660.780000001</v>
      </c>
      <c r="V233" s="45">
        <v>3518435.2</v>
      </c>
      <c r="W233" s="45">
        <v>3584977.92</v>
      </c>
      <c r="X233" s="45">
        <v>22505547.75</v>
      </c>
      <c r="Y233" s="45">
        <v>22571187.73</v>
      </c>
      <c r="Z233" s="45">
        <v>23728093.350000001</v>
      </c>
      <c r="AA233" s="45">
        <v>24740758.5</v>
      </c>
      <c r="AB233" s="45">
        <v>2902950.74</v>
      </c>
      <c r="AC233" s="45">
        <v>3012822.2399999998</v>
      </c>
      <c r="AD233" s="45">
        <v>2307470.6800000002</v>
      </c>
      <c r="AE233" s="45">
        <v>2381285.44</v>
      </c>
      <c r="AF233" s="232">
        <v>71938447.270000011</v>
      </c>
      <c r="AG233" s="232">
        <v>73832692.609999999</v>
      </c>
      <c r="AH233" s="249">
        <f>AG233-AF233</f>
        <v>1894245.3399999887</v>
      </c>
      <c r="AI233" s="249">
        <f>AH233/F233</f>
        <v>37.236983290740881</v>
      </c>
    </row>
    <row r="234" spans="1:35" ht="16.5">
      <c r="A234" s="33">
        <v>738</v>
      </c>
      <c r="B234" s="414">
        <v>2</v>
      </c>
      <c r="C234" s="414">
        <v>2</v>
      </c>
      <c r="D234" s="234" t="s">
        <v>248</v>
      </c>
      <c r="E234" s="238">
        <v>2974</v>
      </c>
      <c r="F234" s="238">
        <v>2965</v>
      </c>
      <c r="G234" s="35">
        <v>136</v>
      </c>
      <c r="H234" s="35">
        <v>131</v>
      </c>
      <c r="I234" s="35">
        <v>22</v>
      </c>
      <c r="J234" s="35">
        <v>27</v>
      </c>
      <c r="K234" s="35">
        <v>208</v>
      </c>
      <c r="L234" s="35">
        <v>186</v>
      </c>
      <c r="M234" s="35">
        <v>122</v>
      </c>
      <c r="N234" s="35">
        <v>122</v>
      </c>
      <c r="O234" s="35">
        <v>2486</v>
      </c>
      <c r="P234" s="35">
        <v>2499</v>
      </c>
      <c r="Q234" s="35">
        <v>1615</v>
      </c>
      <c r="R234" s="35">
        <v>1593</v>
      </c>
      <c r="T234" s="45">
        <v>1149193.2000000002</v>
      </c>
      <c r="U234" s="45">
        <v>1150128.9100000001</v>
      </c>
      <c r="V234" s="45">
        <v>197463.2</v>
      </c>
      <c r="W234" s="45">
        <v>252068.75999999998</v>
      </c>
      <c r="X234" s="45">
        <v>1573497.12</v>
      </c>
      <c r="Y234" s="45">
        <v>1488210.18</v>
      </c>
      <c r="Z234" s="45">
        <v>1579283.9000000001</v>
      </c>
      <c r="AA234" s="45">
        <v>1653902.76</v>
      </c>
      <c r="AB234" s="45">
        <v>164424.04</v>
      </c>
      <c r="AC234" s="45">
        <v>171731.28</v>
      </c>
      <c r="AD234" s="45">
        <v>134820.20000000001</v>
      </c>
      <c r="AE234" s="45">
        <v>138001.59</v>
      </c>
      <c r="AF234" s="232">
        <v>4798681.6600000011</v>
      </c>
      <c r="AG234" s="232">
        <v>4854043.4800000004</v>
      </c>
      <c r="AH234" s="249">
        <f>AG234-AF234</f>
        <v>55361.819999999367</v>
      </c>
      <c r="AI234" s="249">
        <f>AH234/F234</f>
        <v>18.6717774030352</v>
      </c>
    </row>
    <row r="235" spans="1:35" ht="16.5">
      <c r="A235" s="33">
        <v>739</v>
      </c>
      <c r="B235" s="414">
        <v>9</v>
      </c>
      <c r="C235" s="414">
        <v>9</v>
      </c>
      <c r="D235" s="234" t="s">
        <v>249</v>
      </c>
      <c r="E235" s="238">
        <v>3216</v>
      </c>
      <c r="F235" s="238">
        <v>3188</v>
      </c>
      <c r="G235" s="35">
        <v>112</v>
      </c>
      <c r="H235" s="35">
        <v>113</v>
      </c>
      <c r="I235" s="35">
        <v>16</v>
      </c>
      <c r="J235" s="35">
        <v>14</v>
      </c>
      <c r="K235" s="35">
        <v>161</v>
      </c>
      <c r="L235" s="35">
        <v>150</v>
      </c>
      <c r="M235" s="35">
        <v>97</v>
      </c>
      <c r="N235" s="35">
        <v>91</v>
      </c>
      <c r="O235" s="35">
        <v>2830</v>
      </c>
      <c r="P235" s="35">
        <v>2820</v>
      </c>
      <c r="Q235" s="35">
        <v>1490</v>
      </c>
      <c r="R235" s="35">
        <v>1472</v>
      </c>
      <c r="T235" s="45">
        <v>946394.40000000014</v>
      </c>
      <c r="U235" s="45">
        <v>992095.93</v>
      </c>
      <c r="V235" s="45">
        <v>143609.60000000001</v>
      </c>
      <c r="W235" s="45">
        <v>130702.31999999999</v>
      </c>
      <c r="X235" s="45">
        <v>1217947.29</v>
      </c>
      <c r="Y235" s="45">
        <v>1200169.5</v>
      </c>
      <c r="Z235" s="45">
        <v>1255660.1500000001</v>
      </c>
      <c r="AA235" s="45">
        <v>1233648.78</v>
      </c>
      <c r="AB235" s="45">
        <v>187176.2</v>
      </c>
      <c r="AC235" s="45">
        <v>193790.4</v>
      </c>
      <c r="AD235" s="45">
        <v>124385.20000000001</v>
      </c>
      <c r="AE235" s="45">
        <v>127519.35999999999</v>
      </c>
      <c r="AF235" s="232">
        <v>3875172.8400000008</v>
      </c>
      <c r="AG235" s="232">
        <v>3877926.29</v>
      </c>
      <c r="AH235" s="249">
        <f>AG235-AF235</f>
        <v>2753.4499999992549</v>
      </c>
      <c r="AI235" s="249">
        <f>AH235/F235</f>
        <v>0.86369196988684283</v>
      </c>
    </row>
    <row r="236" spans="1:35" ht="16.5">
      <c r="A236" s="33">
        <v>740</v>
      </c>
      <c r="B236" s="414">
        <v>10</v>
      </c>
      <c r="C236" s="414">
        <v>10</v>
      </c>
      <c r="D236" s="234" t="s">
        <v>250</v>
      </c>
      <c r="E236" s="238">
        <v>31843</v>
      </c>
      <c r="F236" s="238">
        <v>31460</v>
      </c>
      <c r="G236" s="35">
        <v>970</v>
      </c>
      <c r="H236" s="35">
        <v>898</v>
      </c>
      <c r="I236" s="35">
        <v>205</v>
      </c>
      <c r="J236" s="35">
        <v>195</v>
      </c>
      <c r="K236" s="35">
        <v>1583</v>
      </c>
      <c r="L236" s="35">
        <v>1523</v>
      </c>
      <c r="M236" s="35">
        <v>954</v>
      </c>
      <c r="N236" s="35">
        <v>913</v>
      </c>
      <c r="O236" s="35">
        <v>28131</v>
      </c>
      <c r="P236" s="35">
        <v>27931</v>
      </c>
      <c r="Q236" s="35">
        <v>16384</v>
      </c>
      <c r="R236" s="35">
        <v>16135</v>
      </c>
      <c r="T236" s="45">
        <v>8196451.5000000009</v>
      </c>
      <c r="U236" s="45">
        <v>7884089.7800000003</v>
      </c>
      <c r="V236" s="45">
        <v>1839998</v>
      </c>
      <c r="W236" s="45">
        <v>1820496.5999999999</v>
      </c>
      <c r="X236" s="45">
        <v>11975220.870000001</v>
      </c>
      <c r="Y236" s="45">
        <v>12185720.99</v>
      </c>
      <c r="Z236" s="45">
        <v>12349482.300000001</v>
      </c>
      <c r="AA236" s="45">
        <v>12377157.539999999</v>
      </c>
      <c r="AB236" s="45">
        <v>1860584.34</v>
      </c>
      <c r="AC236" s="45">
        <v>1919418.32</v>
      </c>
      <c r="AD236" s="45">
        <v>1367736.3200000001</v>
      </c>
      <c r="AE236" s="45">
        <v>1397775.0499999998</v>
      </c>
      <c r="AF236" s="232">
        <v>37589473.330000006</v>
      </c>
      <c r="AG236" s="232">
        <v>37584658.279999994</v>
      </c>
      <c r="AH236" s="249">
        <f>AG236-AF236</f>
        <v>-4815.0500000119209</v>
      </c>
      <c r="AI236" s="249">
        <f>AH236/F236</f>
        <v>-0.15305308328073494</v>
      </c>
    </row>
    <row r="237" spans="1:35" ht="16.5">
      <c r="A237" s="33">
        <v>742</v>
      </c>
      <c r="B237" s="414">
        <v>19</v>
      </c>
      <c r="C237" s="414">
        <v>19</v>
      </c>
      <c r="D237" s="234" t="s">
        <v>251</v>
      </c>
      <c r="E237" s="238">
        <v>978</v>
      </c>
      <c r="F237" s="238">
        <v>964</v>
      </c>
      <c r="G237" s="35">
        <v>42</v>
      </c>
      <c r="H237" s="35">
        <v>36</v>
      </c>
      <c r="I237" s="35">
        <v>6</v>
      </c>
      <c r="J237" s="35">
        <v>9</v>
      </c>
      <c r="K237" s="35">
        <v>40</v>
      </c>
      <c r="L237" s="35">
        <v>40</v>
      </c>
      <c r="M237" s="35">
        <v>21</v>
      </c>
      <c r="N237" s="35">
        <v>20</v>
      </c>
      <c r="O237" s="35">
        <v>869</v>
      </c>
      <c r="P237" s="35">
        <v>859</v>
      </c>
      <c r="Q237" s="35">
        <v>508</v>
      </c>
      <c r="R237" s="35">
        <v>489</v>
      </c>
      <c r="T237" s="45">
        <v>354897.9</v>
      </c>
      <c r="U237" s="45">
        <v>316065.96000000002</v>
      </c>
      <c r="V237" s="45">
        <v>53853.600000000006</v>
      </c>
      <c r="W237" s="45">
        <v>84022.92</v>
      </c>
      <c r="X237" s="45">
        <v>302595.60000000003</v>
      </c>
      <c r="Y237" s="45">
        <v>320045.2</v>
      </c>
      <c r="Z237" s="45">
        <v>271843.95</v>
      </c>
      <c r="AA237" s="45">
        <v>271131.59999999998</v>
      </c>
      <c r="AB237" s="45">
        <v>57475.66</v>
      </c>
      <c r="AC237" s="45">
        <v>59030.479999999996</v>
      </c>
      <c r="AD237" s="45">
        <v>42407.840000000004</v>
      </c>
      <c r="AE237" s="45">
        <v>42362.07</v>
      </c>
      <c r="AF237" s="232">
        <v>1083074.55</v>
      </c>
      <c r="AG237" s="232">
        <v>1092658.2300000002</v>
      </c>
      <c r="AH237" s="249">
        <f>AG237-AF237</f>
        <v>9583.6800000001676</v>
      </c>
      <c r="AI237" s="249">
        <f>AH237/F237</f>
        <v>9.9415767634856511</v>
      </c>
    </row>
    <row r="238" spans="1:35" ht="16.5">
      <c r="A238" s="33">
        <v>743</v>
      </c>
      <c r="B238" s="414">
        <v>14</v>
      </c>
      <c r="C238" s="414">
        <v>14</v>
      </c>
      <c r="D238" s="234" t="s">
        <v>252</v>
      </c>
      <c r="E238" s="238">
        <v>66160</v>
      </c>
      <c r="F238" s="238">
        <v>66611</v>
      </c>
      <c r="G238" s="35">
        <v>3827</v>
      </c>
      <c r="H238" s="35">
        <v>3768</v>
      </c>
      <c r="I238" s="35">
        <v>724</v>
      </c>
      <c r="J238" s="35">
        <v>664</v>
      </c>
      <c r="K238" s="35">
        <v>4797</v>
      </c>
      <c r="L238" s="35">
        <v>4751</v>
      </c>
      <c r="M238" s="35">
        <v>2393</v>
      </c>
      <c r="N238" s="35">
        <v>2463</v>
      </c>
      <c r="O238" s="35">
        <v>54419</v>
      </c>
      <c r="P238" s="35">
        <v>54965</v>
      </c>
      <c r="Q238" s="35">
        <v>39090</v>
      </c>
      <c r="R238" s="35">
        <v>39341</v>
      </c>
      <c r="T238" s="45">
        <v>32337958.650000002</v>
      </c>
      <c r="U238" s="45">
        <v>33081570.48</v>
      </c>
      <c r="V238" s="45">
        <v>6498334.4000000004</v>
      </c>
      <c r="W238" s="45">
        <v>6199024.3199999994</v>
      </c>
      <c r="X238" s="45">
        <v>36288777.329999998</v>
      </c>
      <c r="Y238" s="45">
        <v>38013368.630000003</v>
      </c>
      <c r="Z238" s="45">
        <v>30977265.350000001</v>
      </c>
      <c r="AA238" s="45">
        <v>33389856.539999999</v>
      </c>
      <c r="AB238" s="45">
        <v>3599272.66</v>
      </c>
      <c r="AC238" s="45">
        <v>3777194.8</v>
      </c>
      <c r="AD238" s="45">
        <v>3263233.2</v>
      </c>
      <c r="AE238" s="45">
        <v>3408110.8299999996</v>
      </c>
      <c r="AF238" s="232">
        <v>112964841.58999999</v>
      </c>
      <c r="AG238" s="232">
        <v>117869125.59999999</v>
      </c>
      <c r="AH238" s="249">
        <f>AG238-AF238</f>
        <v>4904284.0100000054</v>
      </c>
      <c r="AI238" s="249">
        <f>AH238/F238</f>
        <v>73.625737640930254</v>
      </c>
    </row>
    <row r="239" spans="1:35" ht="16.5">
      <c r="A239" s="33">
        <v>746</v>
      </c>
      <c r="B239" s="414">
        <v>17</v>
      </c>
      <c r="C239" s="414">
        <v>17</v>
      </c>
      <c r="D239" s="234" t="s">
        <v>253</v>
      </c>
      <c r="E239" s="238">
        <v>4713</v>
      </c>
      <c r="F239" s="238">
        <v>4603</v>
      </c>
      <c r="G239" s="35">
        <v>331</v>
      </c>
      <c r="H239" s="35">
        <v>310</v>
      </c>
      <c r="I239" s="35">
        <v>73</v>
      </c>
      <c r="J239" s="35">
        <v>60</v>
      </c>
      <c r="K239" s="35">
        <v>480</v>
      </c>
      <c r="L239" s="35">
        <v>448</v>
      </c>
      <c r="M239" s="35">
        <v>300</v>
      </c>
      <c r="N239" s="35">
        <v>280</v>
      </c>
      <c r="O239" s="35">
        <v>3529</v>
      </c>
      <c r="P239" s="35">
        <v>3505</v>
      </c>
      <c r="Q239" s="35">
        <v>2384</v>
      </c>
      <c r="R239" s="35">
        <v>2323</v>
      </c>
      <c r="T239" s="45">
        <v>2796933.45</v>
      </c>
      <c r="U239" s="45">
        <v>2721679.1</v>
      </c>
      <c r="V239" s="45">
        <v>655218.80000000005</v>
      </c>
      <c r="W239" s="45">
        <v>560152.79999999993</v>
      </c>
      <c r="X239" s="45">
        <v>3631147.2</v>
      </c>
      <c r="Y239" s="45">
        <v>3584506.24</v>
      </c>
      <c r="Z239" s="45">
        <v>3883485</v>
      </c>
      <c r="AA239" s="45">
        <v>3795842.4</v>
      </c>
      <c r="AB239" s="45">
        <v>233408.06</v>
      </c>
      <c r="AC239" s="45">
        <v>240863.6</v>
      </c>
      <c r="AD239" s="45">
        <v>199016.32000000001</v>
      </c>
      <c r="AE239" s="45">
        <v>201241.49</v>
      </c>
      <c r="AF239" s="232">
        <v>11399208.83</v>
      </c>
      <c r="AG239" s="232">
        <v>11104285.630000001</v>
      </c>
      <c r="AH239" s="249">
        <f>AG239-AF239</f>
        <v>-294923.19999999925</v>
      </c>
      <c r="AI239" s="249">
        <f>AH239/F239</f>
        <v>-64.071953074081961</v>
      </c>
    </row>
    <row r="240" spans="1:35" ht="16.5">
      <c r="A240" s="33">
        <v>747</v>
      </c>
      <c r="B240" s="414">
        <v>4</v>
      </c>
      <c r="C240" s="414">
        <v>4</v>
      </c>
      <c r="D240" s="234" t="s">
        <v>254</v>
      </c>
      <c r="E240" s="238">
        <v>1283</v>
      </c>
      <c r="F240" s="238">
        <v>1264</v>
      </c>
      <c r="G240" s="35">
        <v>39</v>
      </c>
      <c r="H240" s="35">
        <v>37</v>
      </c>
      <c r="I240" s="35">
        <v>8</v>
      </c>
      <c r="J240" s="35">
        <v>10</v>
      </c>
      <c r="K240" s="35">
        <v>66</v>
      </c>
      <c r="L240" s="35">
        <v>62</v>
      </c>
      <c r="M240" s="35">
        <v>33</v>
      </c>
      <c r="N240" s="35">
        <v>37</v>
      </c>
      <c r="O240" s="35">
        <v>1137</v>
      </c>
      <c r="P240" s="35">
        <v>1118</v>
      </c>
      <c r="Q240" s="35">
        <v>593</v>
      </c>
      <c r="R240" s="35">
        <v>580</v>
      </c>
      <c r="T240" s="45">
        <v>329548.05000000005</v>
      </c>
      <c r="U240" s="45">
        <v>324845.57</v>
      </c>
      <c r="V240" s="45">
        <v>71804.800000000003</v>
      </c>
      <c r="W240" s="45">
        <v>93358.799999999988</v>
      </c>
      <c r="X240" s="45">
        <v>499282.74000000005</v>
      </c>
      <c r="Y240" s="45">
        <v>496070.06</v>
      </c>
      <c r="Z240" s="45">
        <v>427183.35000000003</v>
      </c>
      <c r="AA240" s="45">
        <v>501593.46</v>
      </c>
      <c r="AB240" s="45">
        <v>75201.180000000008</v>
      </c>
      <c r="AC240" s="45">
        <v>76828.959999999992</v>
      </c>
      <c r="AD240" s="45">
        <v>49503.64</v>
      </c>
      <c r="AE240" s="45">
        <v>50245.399999999994</v>
      </c>
      <c r="AF240" s="232">
        <v>1452523.76</v>
      </c>
      <c r="AG240" s="232">
        <v>1542942.2499999998</v>
      </c>
      <c r="AH240" s="249">
        <f>AG240-AF240</f>
        <v>90418.489999999758</v>
      </c>
      <c r="AI240" s="249">
        <f>AH240/F240</f>
        <v>71.533615506328928</v>
      </c>
    </row>
    <row r="241" spans="1:35" ht="16.5">
      <c r="A241" s="33">
        <v>748</v>
      </c>
      <c r="B241" s="414">
        <v>17</v>
      </c>
      <c r="C241" s="414">
        <v>17</v>
      </c>
      <c r="D241" s="234" t="s">
        <v>255</v>
      </c>
      <c r="E241" s="238">
        <v>4837</v>
      </c>
      <c r="F241" s="238">
        <v>4804</v>
      </c>
      <c r="G241" s="35">
        <v>304</v>
      </c>
      <c r="H241" s="35">
        <v>278</v>
      </c>
      <c r="I241" s="35">
        <v>68</v>
      </c>
      <c r="J241" s="35">
        <v>68</v>
      </c>
      <c r="K241" s="35">
        <v>429</v>
      </c>
      <c r="L241" s="35">
        <v>425</v>
      </c>
      <c r="M241" s="35">
        <v>251</v>
      </c>
      <c r="N241" s="35">
        <v>253</v>
      </c>
      <c r="O241" s="35">
        <v>3785</v>
      </c>
      <c r="P241" s="35">
        <v>3780</v>
      </c>
      <c r="Q241" s="35">
        <v>2333</v>
      </c>
      <c r="R241" s="35">
        <v>2311</v>
      </c>
      <c r="T241" s="45">
        <v>2568784.8000000003</v>
      </c>
      <c r="U241" s="45">
        <v>2440731.58</v>
      </c>
      <c r="V241" s="45">
        <v>610340.80000000005</v>
      </c>
      <c r="W241" s="45">
        <v>634839.84</v>
      </c>
      <c r="X241" s="45">
        <v>3245337.81</v>
      </c>
      <c r="Y241" s="45">
        <v>3400480.25</v>
      </c>
      <c r="Z241" s="45">
        <v>3249182.45</v>
      </c>
      <c r="AA241" s="45">
        <v>3429814.7399999998</v>
      </c>
      <c r="AB241" s="45">
        <v>250339.9</v>
      </c>
      <c r="AC241" s="45">
        <v>259761.6</v>
      </c>
      <c r="AD241" s="45">
        <v>194758.84</v>
      </c>
      <c r="AE241" s="45">
        <v>200201.93</v>
      </c>
      <c r="AF241" s="232">
        <v>10118744.6</v>
      </c>
      <c r="AG241" s="232">
        <v>10365829.939999999</v>
      </c>
      <c r="AH241" s="249">
        <f>AG241-AF241</f>
        <v>247085.33999999985</v>
      </c>
      <c r="AI241" s="249">
        <f>AH241/F241</f>
        <v>51.433251457119034</v>
      </c>
    </row>
    <row r="242" spans="1:35" ht="16.5">
      <c r="A242" s="33">
        <v>749</v>
      </c>
      <c r="B242" s="414">
        <v>11</v>
      </c>
      <c r="C242" s="414">
        <v>11</v>
      </c>
      <c r="D242" s="234" t="s">
        <v>256</v>
      </c>
      <c r="E242" s="238">
        <v>21290</v>
      </c>
      <c r="F242" s="238">
        <v>21269</v>
      </c>
      <c r="G242" s="35">
        <v>1243</v>
      </c>
      <c r="H242" s="35">
        <v>1176</v>
      </c>
      <c r="I242" s="35">
        <v>254</v>
      </c>
      <c r="J242" s="35">
        <v>258</v>
      </c>
      <c r="K242" s="35">
        <v>1833</v>
      </c>
      <c r="L242" s="35">
        <v>1771</v>
      </c>
      <c r="M242" s="35">
        <v>923</v>
      </c>
      <c r="N242" s="35">
        <v>925</v>
      </c>
      <c r="O242" s="35">
        <v>17037</v>
      </c>
      <c r="P242" s="35">
        <v>17139</v>
      </c>
      <c r="Q242" s="35">
        <v>11609</v>
      </c>
      <c r="R242" s="35">
        <v>11616</v>
      </c>
      <c r="T242" s="45">
        <v>10503287.850000001</v>
      </c>
      <c r="U242" s="45">
        <v>10324821.360000001</v>
      </c>
      <c r="V242" s="45">
        <v>2279802.4</v>
      </c>
      <c r="W242" s="45">
        <v>2408657.0399999996</v>
      </c>
      <c r="X242" s="45">
        <v>13866443.370000001</v>
      </c>
      <c r="Y242" s="45">
        <v>14170001.23</v>
      </c>
      <c r="Z242" s="45">
        <v>11948188.850000001</v>
      </c>
      <c r="AA242" s="45">
        <v>12539836.5</v>
      </c>
      <c r="AB242" s="45">
        <v>1126827.18</v>
      </c>
      <c r="AC242" s="45">
        <v>1177792.08</v>
      </c>
      <c r="AD242" s="45">
        <v>969119.32000000007</v>
      </c>
      <c r="AE242" s="45">
        <v>1006294.08</v>
      </c>
      <c r="AF242" s="232">
        <v>40693668.970000006</v>
      </c>
      <c r="AG242" s="232">
        <v>41627402.289999999</v>
      </c>
      <c r="AH242" s="249">
        <f>AG242-AF242</f>
        <v>933733.31999999285</v>
      </c>
      <c r="AI242" s="249">
        <f>AH242/F242</f>
        <v>43.901138746532176</v>
      </c>
    </row>
    <row r="243" spans="1:35" ht="16.5">
      <c r="A243" s="33">
        <v>751</v>
      </c>
      <c r="B243" s="414">
        <v>19</v>
      </c>
      <c r="C243" s="414">
        <v>19</v>
      </c>
      <c r="D243" s="234" t="s">
        <v>257</v>
      </c>
      <c r="E243" s="238">
        <v>2828</v>
      </c>
      <c r="F243" s="238">
        <v>2778</v>
      </c>
      <c r="G243" s="35">
        <v>94</v>
      </c>
      <c r="H243" s="35">
        <v>89</v>
      </c>
      <c r="I243" s="35">
        <v>24</v>
      </c>
      <c r="J243" s="35">
        <v>17</v>
      </c>
      <c r="K243" s="35">
        <v>165</v>
      </c>
      <c r="L243" s="35">
        <v>163</v>
      </c>
      <c r="M243" s="35">
        <v>100</v>
      </c>
      <c r="N243" s="35">
        <v>98</v>
      </c>
      <c r="O243" s="35">
        <v>2445</v>
      </c>
      <c r="P243" s="35">
        <v>2411</v>
      </c>
      <c r="Q243" s="35">
        <v>1353</v>
      </c>
      <c r="R243" s="35">
        <v>1312</v>
      </c>
      <c r="T243" s="45">
        <v>794295.3</v>
      </c>
      <c r="U243" s="45">
        <v>781385.29</v>
      </c>
      <c r="V243" s="45">
        <v>215414.40000000002</v>
      </c>
      <c r="W243" s="45">
        <v>158709.96</v>
      </c>
      <c r="X243" s="45">
        <v>1248206.8500000001</v>
      </c>
      <c r="Y243" s="45">
        <v>1304184.19</v>
      </c>
      <c r="Z243" s="45">
        <v>1294495</v>
      </c>
      <c r="AA243" s="45">
        <v>1328544.8400000001</v>
      </c>
      <c r="AB243" s="45">
        <v>161712.29999999999</v>
      </c>
      <c r="AC243" s="45">
        <v>165683.91999999998</v>
      </c>
      <c r="AD243" s="45">
        <v>112948.44</v>
      </c>
      <c r="AE243" s="45">
        <v>113658.56</v>
      </c>
      <c r="AF243" s="232">
        <v>3827072.29</v>
      </c>
      <c r="AG243" s="232">
        <v>3852166.7600000002</v>
      </c>
      <c r="AH243" s="249">
        <f>AG243-AF243</f>
        <v>25094.470000000205</v>
      </c>
      <c r="AI243" s="249">
        <f>AH243/F243</f>
        <v>9.0332865370771067</v>
      </c>
    </row>
    <row r="244" spans="1:35" ht="16.5">
      <c r="A244" s="33">
        <v>753</v>
      </c>
      <c r="B244" s="414">
        <v>1</v>
      </c>
      <c r="C244" s="415">
        <v>34</v>
      </c>
      <c r="D244" s="234" t="s">
        <v>258</v>
      </c>
      <c r="E244" s="238">
        <v>22595</v>
      </c>
      <c r="F244" s="238">
        <v>22826</v>
      </c>
      <c r="G244" s="35">
        <v>1327</v>
      </c>
      <c r="H244" s="35">
        <v>1290</v>
      </c>
      <c r="I244" s="35">
        <v>239</v>
      </c>
      <c r="J244" s="35">
        <v>245</v>
      </c>
      <c r="K244" s="35">
        <v>1693</v>
      </c>
      <c r="L244" s="35">
        <v>1630</v>
      </c>
      <c r="M244" s="35">
        <v>939</v>
      </c>
      <c r="N244" s="35">
        <v>939</v>
      </c>
      <c r="O244" s="35">
        <v>18397</v>
      </c>
      <c r="P244" s="35">
        <v>18722</v>
      </c>
      <c r="Q244" s="35">
        <v>13591</v>
      </c>
      <c r="R244" s="35">
        <v>13779</v>
      </c>
      <c r="T244" s="45">
        <v>11213083.65</v>
      </c>
      <c r="U244" s="45">
        <v>11325696.9</v>
      </c>
      <c r="V244" s="45">
        <v>2145168.4</v>
      </c>
      <c r="W244" s="45">
        <v>2287290.5999999996</v>
      </c>
      <c r="X244" s="45">
        <v>12807358.770000001</v>
      </c>
      <c r="Y244" s="45">
        <v>13041841.9</v>
      </c>
      <c r="Z244" s="45">
        <v>12155308.050000001</v>
      </c>
      <c r="AA244" s="45">
        <v>12729628.619999999</v>
      </c>
      <c r="AB244" s="45">
        <v>1216777.58</v>
      </c>
      <c r="AC244" s="45">
        <v>1286575.8400000001</v>
      </c>
      <c r="AD244" s="45">
        <v>1134576.6800000002</v>
      </c>
      <c r="AE244" s="45">
        <v>1193674.77</v>
      </c>
      <c r="AF244" s="232">
        <v>40672273.130000003</v>
      </c>
      <c r="AG244" s="232">
        <v>41864708.630000003</v>
      </c>
      <c r="AH244" s="249">
        <f>AG244-AF244</f>
        <v>1192435.5</v>
      </c>
      <c r="AI244" s="249">
        <f>AH244/F244</f>
        <v>52.2402304389731</v>
      </c>
    </row>
    <row r="245" spans="1:35" ht="16.5">
      <c r="A245" s="33">
        <v>755</v>
      </c>
      <c r="B245" s="414">
        <v>1</v>
      </c>
      <c r="C245" s="415">
        <v>33</v>
      </c>
      <c r="D245" s="234" t="s">
        <v>259</v>
      </c>
      <c r="E245" s="238">
        <v>6158</v>
      </c>
      <c r="F245" s="238">
        <v>6182</v>
      </c>
      <c r="G245" s="35">
        <v>295</v>
      </c>
      <c r="H245" s="35">
        <v>306</v>
      </c>
      <c r="I245" s="35">
        <v>65</v>
      </c>
      <c r="J245" s="35">
        <v>51</v>
      </c>
      <c r="K245" s="35">
        <v>441</v>
      </c>
      <c r="L245" s="35">
        <v>430</v>
      </c>
      <c r="M245" s="35">
        <v>272</v>
      </c>
      <c r="N245" s="35">
        <v>260</v>
      </c>
      <c r="O245" s="35">
        <v>5085</v>
      </c>
      <c r="P245" s="35">
        <v>5135</v>
      </c>
      <c r="Q245" s="35">
        <v>3587</v>
      </c>
      <c r="R245" s="35">
        <v>3613</v>
      </c>
      <c r="T245" s="45">
        <v>2492735.25</v>
      </c>
      <c r="U245" s="45">
        <v>2686560.66</v>
      </c>
      <c r="V245" s="45">
        <v>583414</v>
      </c>
      <c r="W245" s="45">
        <v>476129.87999999995</v>
      </c>
      <c r="X245" s="45">
        <v>3336116.49</v>
      </c>
      <c r="Y245" s="45">
        <v>3440485.9</v>
      </c>
      <c r="Z245" s="45">
        <v>3521026.4000000004</v>
      </c>
      <c r="AA245" s="45">
        <v>3524710.8</v>
      </c>
      <c r="AB245" s="45">
        <v>336321.9</v>
      </c>
      <c r="AC245" s="45">
        <v>352877.2</v>
      </c>
      <c r="AD245" s="45">
        <v>299442.76</v>
      </c>
      <c r="AE245" s="45">
        <v>312994.19</v>
      </c>
      <c r="AF245" s="232">
        <v>10569056.800000001</v>
      </c>
      <c r="AG245" s="232">
        <v>10793758.629999997</v>
      </c>
      <c r="AH245" s="249">
        <f>AG245-AF245</f>
        <v>224701.82999999635</v>
      </c>
      <c r="AI245" s="249">
        <f>AH245/F245</f>
        <v>36.347756389517365</v>
      </c>
    </row>
    <row r="246" spans="1:35" ht="16.5">
      <c r="A246" s="33">
        <v>758</v>
      </c>
      <c r="B246" s="414">
        <v>19</v>
      </c>
      <c r="C246" s="414">
        <v>19</v>
      </c>
      <c r="D246" s="234" t="s">
        <v>260</v>
      </c>
      <c r="E246" s="238">
        <v>8126</v>
      </c>
      <c r="F246" s="238">
        <v>8127</v>
      </c>
      <c r="G246" s="35">
        <v>325</v>
      </c>
      <c r="H246" s="35">
        <v>317</v>
      </c>
      <c r="I246" s="35">
        <v>61</v>
      </c>
      <c r="J246" s="35">
        <v>57</v>
      </c>
      <c r="K246" s="35">
        <v>496</v>
      </c>
      <c r="L246" s="35">
        <v>478</v>
      </c>
      <c r="M246" s="35">
        <v>256</v>
      </c>
      <c r="N246" s="35">
        <v>258</v>
      </c>
      <c r="O246" s="35">
        <v>6988</v>
      </c>
      <c r="P246" s="35">
        <v>7017</v>
      </c>
      <c r="Q246" s="35">
        <v>4450</v>
      </c>
      <c r="R246" s="35">
        <v>4387</v>
      </c>
      <c r="T246" s="45">
        <v>2746233.7500000005</v>
      </c>
      <c r="U246" s="45">
        <v>2783136.37</v>
      </c>
      <c r="V246" s="45">
        <v>547511.6</v>
      </c>
      <c r="W246" s="45">
        <v>532145.15999999992</v>
      </c>
      <c r="X246" s="45">
        <v>3752185.44</v>
      </c>
      <c r="Y246" s="45">
        <v>3824540.14</v>
      </c>
      <c r="Z246" s="45">
        <v>3313907.2</v>
      </c>
      <c r="AA246" s="45">
        <v>3497597.64</v>
      </c>
      <c r="AB246" s="45">
        <v>462186.32</v>
      </c>
      <c r="AC246" s="45">
        <v>482208.24</v>
      </c>
      <c r="AD246" s="45">
        <v>371486</v>
      </c>
      <c r="AE246" s="45">
        <v>380045.81</v>
      </c>
      <c r="AF246" s="232">
        <v>11193510.310000002</v>
      </c>
      <c r="AG246" s="232">
        <v>11499673.360000001</v>
      </c>
      <c r="AH246" s="249">
        <f>AG246-AF246</f>
        <v>306163.04999999888</v>
      </c>
      <c r="AI246" s="249">
        <f>AH246/F246</f>
        <v>37.672332964193295</v>
      </c>
    </row>
    <row r="247" spans="1:35" ht="16.5">
      <c r="A247" s="33">
        <v>759</v>
      </c>
      <c r="B247" s="414">
        <v>14</v>
      </c>
      <c r="C247" s="414">
        <v>14</v>
      </c>
      <c r="D247" s="234" t="s">
        <v>261</v>
      </c>
      <c r="E247" s="238">
        <v>1873</v>
      </c>
      <c r="F247" s="238">
        <v>1800</v>
      </c>
      <c r="G247" s="35">
        <v>89</v>
      </c>
      <c r="H247" s="35">
        <v>76</v>
      </c>
      <c r="I247" s="35">
        <v>16</v>
      </c>
      <c r="J247" s="35">
        <v>15</v>
      </c>
      <c r="K247" s="35">
        <v>149</v>
      </c>
      <c r="L247" s="35">
        <v>132</v>
      </c>
      <c r="M247" s="35">
        <v>51</v>
      </c>
      <c r="N247" s="35">
        <v>66</v>
      </c>
      <c r="O247" s="35">
        <v>1568</v>
      </c>
      <c r="P247" s="35">
        <v>1511</v>
      </c>
      <c r="Q247" s="35">
        <v>905</v>
      </c>
      <c r="R247" s="35">
        <v>855</v>
      </c>
      <c r="T247" s="45">
        <v>752045.55</v>
      </c>
      <c r="U247" s="45">
        <v>667250.3600000001</v>
      </c>
      <c r="V247" s="45">
        <v>143609.60000000001</v>
      </c>
      <c r="W247" s="45">
        <v>140038.19999999998</v>
      </c>
      <c r="X247" s="45">
        <v>1127168.6100000001</v>
      </c>
      <c r="Y247" s="45">
        <v>1056149.1599999999</v>
      </c>
      <c r="Z247" s="45">
        <v>660192.45000000007</v>
      </c>
      <c r="AA247" s="45">
        <v>894734.28</v>
      </c>
      <c r="AB247" s="45">
        <v>103707.52</v>
      </c>
      <c r="AC247" s="45">
        <v>103835.92</v>
      </c>
      <c r="AD247" s="45">
        <v>75549.400000000009</v>
      </c>
      <c r="AE247" s="45">
        <v>74068.649999999994</v>
      </c>
      <c r="AF247" s="232">
        <v>2862273.1300000004</v>
      </c>
      <c r="AG247" s="232">
        <v>2936076.57</v>
      </c>
      <c r="AH247" s="249">
        <f>AG247-AF247</f>
        <v>73803.439999999478</v>
      </c>
      <c r="AI247" s="249">
        <f>AH247/F247</f>
        <v>41.001911111110822</v>
      </c>
    </row>
    <row r="248" spans="1:35" ht="16.5">
      <c r="A248" s="33">
        <v>761</v>
      </c>
      <c r="B248" s="414">
        <v>2</v>
      </c>
      <c r="C248" s="414">
        <v>2</v>
      </c>
      <c r="D248" s="234" t="s">
        <v>262</v>
      </c>
      <c r="E248" s="238">
        <v>8410</v>
      </c>
      <c r="F248" s="238">
        <v>8429</v>
      </c>
      <c r="G248" s="35">
        <v>322</v>
      </c>
      <c r="H248" s="35">
        <v>304</v>
      </c>
      <c r="I248" s="35">
        <v>64</v>
      </c>
      <c r="J248" s="35">
        <v>66</v>
      </c>
      <c r="K248" s="35">
        <v>513</v>
      </c>
      <c r="L248" s="35">
        <v>497</v>
      </c>
      <c r="M248" s="35">
        <v>254</v>
      </c>
      <c r="N248" s="35">
        <v>248</v>
      </c>
      <c r="O248" s="35">
        <v>7257</v>
      </c>
      <c r="P248" s="35">
        <v>7314</v>
      </c>
      <c r="Q248" s="35">
        <v>4187</v>
      </c>
      <c r="R248" s="35">
        <v>4187</v>
      </c>
      <c r="T248" s="45">
        <v>2720883.9000000004</v>
      </c>
      <c r="U248" s="45">
        <v>2669001.4400000004</v>
      </c>
      <c r="V248" s="45">
        <v>574438.40000000002</v>
      </c>
      <c r="W248" s="45">
        <v>616168.07999999996</v>
      </c>
      <c r="X248" s="45">
        <v>3880788.5700000003</v>
      </c>
      <c r="Y248" s="45">
        <v>3976561.61</v>
      </c>
      <c r="Z248" s="45">
        <v>3288017.3000000003</v>
      </c>
      <c r="AA248" s="45">
        <v>3362031.84</v>
      </c>
      <c r="AB248" s="45">
        <v>479977.98</v>
      </c>
      <c r="AC248" s="45">
        <v>502618.08</v>
      </c>
      <c r="AD248" s="45">
        <v>349530.76</v>
      </c>
      <c r="AE248" s="45">
        <v>362719.81</v>
      </c>
      <c r="AF248" s="232">
        <v>11293636.910000002</v>
      </c>
      <c r="AG248" s="232">
        <v>11489100.860000001</v>
      </c>
      <c r="AH248" s="249">
        <f>AG248-AF248</f>
        <v>195463.94999999925</v>
      </c>
      <c r="AI248" s="249">
        <f>AH248/F248</f>
        <v>23.189459010558696</v>
      </c>
    </row>
    <row r="249" spans="1:35" ht="16.5">
      <c r="A249" s="33">
        <v>762</v>
      </c>
      <c r="B249" s="414">
        <v>11</v>
      </c>
      <c r="C249" s="414">
        <v>11</v>
      </c>
      <c r="D249" s="234" t="s">
        <v>263</v>
      </c>
      <c r="E249" s="238">
        <v>3637</v>
      </c>
      <c r="F249" s="238">
        <v>3570</v>
      </c>
      <c r="G249" s="35">
        <v>121</v>
      </c>
      <c r="H249" s="35">
        <v>112</v>
      </c>
      <c r="I249" s="35">
        <v>27</v>
      </c>
      <c r="J249" s="35">
        <v>23</v>
      </c>
      <c r="K249" s="35">
        <v>190</v>
      </c>
      <c r="L249" s="35">
        <v>181</v>
      </c>
      <c r="M249" s="35">
        <v>115</v>
      </c>
      <c r="N249" s="35">
        <v>112</v>
      </c>
      <c r="O249" s="35">
        <v>3184</v>
      </c>
      <c r="P249" s="35">
        <v>3142</v>
      </c>
      <c r="Q249" s="35">
        <v>1743</v>
      </c>
      <c r="R249" s="35">
        <v>1700</v>
      </c>
      <c r="T249" s="45">
        <v>1022443.9500000001</v>
      </c>
      <c r="U249" s="45">
        <v>983316.32000000007</v>
      </c>
      <c r="V249" s="45">
        <v>242341.2</v>
      </c>
      <c r="W249" s="45">
        <v>214725.24</v>
      </c>
      <c r="X249" s="45">
        <v>1437329.1</v>
      </c>
      <c r="Y249" s="45">
        <v>1448204.53</v>
      </c>
      <c r="Z249" s="45">
        <v>1488669.25</v>
      </c>
      <c r="AA249" s="45">
        <v>1518336.96</v>
      </c>
      <c r="AB249" s="45">
        <v>210589.76</v>
      </c>
      <c r="AC249" s="45">
        <v>215918.24</v>
      </c>
      <c r="AD249" s="45">
        <v>145505.64000000001</v>
      </c>
      <c r="AE249" s="45">
        <v>147271</v>
      </c>
      <c r="AF249" s="232">
        <v>4546878.8999999994</v>
      </c>
      <c r="AG249" s="232">
        <v>4527772.29</v>
      </c>
      <c r="AH249" s="249">
        <f>AG249-AF249</f>
        <v>-19106.609999999404</v>
      </c>
      <c r="AI249" s="249">
        <f>AH249/F249</f>
        <v>-5.3519915966384888</v>
      </c>
    </row>
    <row r="250" spans="1:35" ht="16.5">
      <c r="A250" s="33">
        <v>765</v>
      </c>
      <c r="B250" s="414">
        <v>18</v>
      </c>
      <c r="C250" s="414">
        <v>18</v>
      </c>
      <c r="D250" s="234" t="s">
        <v>264</v>
      </c>
      <c r="E250" s="238">
        <v>10274</v>
      </c>
      <c r="F250" s="238">
        <v>10185</v>
      </c>
      <c r="G250" s="35">
        <v>452</v>
      </c>
      <c r="H250" s="35">
        <v>446</v>
      </c>
      <c r="I250" s="35">
        <v>108</v>
      </c>
      <c r="J250" s="35">
        <v>77</v>
      </c>
      <c r="K250" s="35">
        <v>690</v>
      </c>
      <c r="L250" s="35">
        <v>685</v>
      </c>
      <c r="M250" s="35">
        <v>365</v>
      </c>
      <c r="N250" s="35">
        <v>368</v>
      </c>
      <c r="O250" s="35">
        <v>8659</v>
      </c>
      <c r="P250" s="35">
        <v>8609</v>
      </c>
      <c r="Q250" s="35">
        <v>5481</v>
      </c>
      <c r="R250" s="35">
        <v>5433</v>
      </c>
      <c r="T250" s="45">
        <v>3819377.4000000004</v>
      </c>
      <c r="U250" s="45">
        <v>3915706.06</v>
      </c>
      <c r="V250" s="45">
        <v>969364.8</v>
      </c>
      <c r="W250" s="45">
        <v>718862.75999999989</v>
      </c>
      <c r="X250" s="45">
        <v>5219774.1000000006</v>
      </c>
      <c r="Y250" s="45">
        <v>5480774.0499999998</v>
      </c>
      <c r="Z250" s="45">
        <v>4724906.75</v>
      </c>
      <c r="AA250" s="45">
        <v>4988821.4400000004</v>
      </c>
      <c r="AB250" s="45">
        <v>572706.26</v>
      </c>
      <c r="AC250" s="45">
        <v>591610.48</v>
      </c>
      <c r="AD250" s="45">
        <v>457553.88</v>
      </c>
      <c r="AE250" s="45">
        <v>470660.79</v>
      </c>
      <c r="AF250" s="232">
        <v>15763683.190000001</v>
      </c>
      <c r="AG250" s="232">
        <v>16166435.580000002</v>
      </c>
      <c r="AH250" s="249">
        <f>AG250-AF250</f>
        <v>402752.3900000006</v>
      </c>
      <c r="AI250" s="249">
        <f>AH250/F250</f>
        <v>39.543680903289207</v>
      </c>
    </row>
    <row r="251" spans="1:35" ht="16.5">
      <c r="A251" s="33">
        <v>768</v>
      </c>
      <c r="B251" s="414">
        <v>10</v>
      </c>
      <c r="C251" s="414">
        <v>10</v>
      </c>
      <c r="D251" s="234" t="s">
        <v>265</v>
      </c>
      <c r="E251" s="238">
        <v>2368</v>
      </c>
      <c r="F251" s="238">
        <v>2361</v>
      </c>
      <c r="G251" s="35">
        <v>66</v>
      </c>
      <c r="H251" s="35">
        <v>71</v>
      </c>
      <c r="I251" s="35">
        <v>18</v>
      </c>
      <c r="J251" s="35">
        <v>8</v>
      </c>
      <c r="K251" s="35">
        <v>102</v>
      </c>
      <c r="L251" s="35">
        <v>108</v>
      </c>
      <c r="M251" s="35">
        <v>44</v>
      </c>
      <c r="N251" s="35">
        <v>46</v>
      </c>
      <c r="O251" s="35">
        <v>2138</v>
      </c>
      <c r="P251" s="35">
        <v>2128</v>
      </c>
      <c r="Q251" s="35">
        <v>1093</v>
      </c>
      <c r="R251" s="35">
        <v>1088</v>
      </c>
      <c r="T251" s="45">
        <v>557696.70000000007</v>
      </c>
      <c r="U251" s="45">
        <v>623352.31000000006</v>
      </c>
      <c r="V251" s="45">
        <v>161560.80000000002</v>
      </c>
      <c r="W251" s="45">
        <v>74687.039999999994</v>
      </c>
      <c r="X251" s="45">
        <v>771618.78</v>
      </c>
      <c r="Y251" s="45">
        <v>864122.04</v>
      </c>
      <c r="Z251" s="45">
        <v>569577.80000000005</v>
      </c>
      <c r="AA251" s="45">
        <v>623602.68000000005</v>
      </c>
      <c r="AB251" s="45">
        <v>141407.32</v>
      </c>
      <c r="AC251" s="45">
        <v>146236.16</v>
      </c>
      <c r="AD251" s="45">
        <v>91243.64</v>
      </c>
      <c r="AE251" s="45">
        <v>94253.440000000002</v>
      </c>
      <c r="AF251" s="232">
        <v>2293105.0400000005</v>
      </c>
      <c r="AG251" s="232">
        <v>2426253.6700000004</v>
      </c>
      <c r="AH251" s="249">
        <f>AG251-AF251</f>
        <v>133148.62999999989</v>
      </c>
      <c r="AI251" s="249">
        <f>AH251/F251</f>
        <v>56.395014824226976</v>
      </c>
    </row>
    <row r="252" spans="1:35" ht="16.5">
      <c r="A252" s="33">
        <v>777</v>
      </c>
      <c r="B252" s="414">
        <v>18</v>
      </c>
      <c r="C252" s="414">
        <v>18</v>
      </c>
      <c r="D252" s="234" t="s">
        <v>266</v>
      </c>
      <c r="E252" s="238">
        <v>7172</v>
      </c>
      <c r="F252" s="238">
        <v>7038</v>
      </c>
      <c r="G252" s="35">
        <v>191</v>
      </c>
      <c r="H252" s="35">
        <v>183</v>
      </c>
      <c r="I252" s="35">
        <v>40</v>
      </c>
      <c r="J252" s="35">
        <v>43</v>
      </c>
      <c r="K252" s="35">
        <v>336</v>
      </c>
      <c r="L252" s="35">
        <v>326</v>
      </c>
      <c r="M252" s="35">
        <v>167</v>
      </c>
      <c r="N252" s="35">
        <v>170</v>
      </c>
      <c r="O252" s="35">
        <v>6438</v>
      </c>
      <c r="P252" s="35">
        <v>6316</v>
      </c>
      <c r="Q252" s="35">
        <v>3347</v>
      </c>
      <c r="R252" s="35">
        <v>3215</v>
      </c>
      <c r="T252" s="45">
        <v>1613940.4500000002</v>
      </c>
      <c r="U252" s="45">
        <v>1606668.6300000001</v>
      </c>
      <c r="V252" s="45">
        <v>359024</v>
      </c>
      <c r="W252" s="45">
        <v>401442.83999999997</v>
      </c>
      <c r="X252" s="45">
        <v>2541803.04</v>
      </c>
      <c r="Y252" s="45">
        <v>2608368.38</v>
      </c>
      <c r="Z252" s="45">
        <v>2161806.65</v>
      </c>
      <c r="AA252" s="45">
        <v>2304618.6</v>
      </c>
      <c r="AB252" s="45">
        <v>425809.32</v>
      </c>
      <c r="AC252" s="45">
        <v>434035.52</v>
      </c>
      <c r="AD252" s="45">
        <v>279407.56</v>
      </c>
      <c r="AE252" s="45">
        <v>278515.45</v>
      </c>
      <c r="AF252" s="232">
        <v>7381791.0200000005</v>
      </c>
      <c r="AG252" s="232">
        <v>7633649.419999999</v>
      </c>
      <c r="AH252" s="249">
        <f>AG252-AF252</f>
        <v>251858.39999999851</v>
      </c>
      <c r="AI252" s="249">
        <f>AH252/F252</f>
        <v>35.785507246376596</v>
      </c>
    </row>
    <row r="253" spans="1:35" ht="16.5">
      <c r="A253" s="33">
        <v>778</v>
      </c>
      <c r="B253" s="414">
        <v>11</v>
      </c>
      <c r="C253" s="414">
        <v>11</v>
      </c>
      <c r="D253" s="234" t="s">
        <v>267</v>
      </c>
      <c r="E253" s="238">
        <v>6708</v>
      </c>
      <c r="F253" s="238">
        <v>6632</v>
      </c>
      <c r="G253" s="35">
        <v>254</v>
      </c>
      <c r="H253" s="35">
        <v>231</v>
      </c>
      <c r="I253" s="35">
        <v>51</v>
      </c>
      <c r="J253" s="35">
        <v>51</v>
      </c>
      <c r="K253" s="35">
        <v>416</v>
      </c>
      <c r="L253" s="35">
        <v>394</v>
      </c>
      <c r="M253" s="35">
        <v>219</v>
      </c>
      <c r="N253" s="35">
        <v>217</v>
      </c>
      <c r="O253" s="35">
        <v>5768</v>
      </c>
      <c r="P253" s="35">
        <v>5739</v>
      </c>
      <c r="Q253" s="35">
        <v>3380</v>
      </c>
      <c r="R253" s="35">
        <v>3314</v>
      </c>
      <c r="T253" s="45">
        <v>2146287.3000000003</v>
      </c>
      <c r="U253" s="45">
        <v>2028089.9100000001</v>
      </c>
      <c r="V253" s="45">
        <v>457755.60000000003</v>
      </c>
      <c r="W253" s="45">
        <v>476129.87999999995</v>
      </c>
      <c r="X253" s="45">
        <v>3146994.24</v>
      </c>
      <c r="Y253" s="45">
        <v>3152445.22</v>
      </c>
      <c r="Z253" s="45">
        <v>2834944.0500000003</v>
      </c>
      <c r="AA253" s="45">
        <v>2941777.86</v>
      </c>
      <c r="AB253" s="45">
        <v>381495.52</v>
      </c>
      <c r="AC253" s="45">
        <v>394384.08</v>
      </c>
      <c r="AD253" s="45">
        <v>282162.40000000002</v>
      </c>
      <c r="AE253" s="45">
        <v>287091.82</v>
      </c>
      <c r="AF253" s="232">
        <v>9249639.1100000013</v>
      </c>
      <c r="AG253" s="232">
        <v>9279918.7699999996</v>
      </c>
      <c r="AH253" s="249">
        <f>AG253-AF253</f>
        <v>30279.659999998286</v>
      </c>
      <c r="AI253" s="249">
        <f>AH253/F253</f>
        <v>4.5656905910733245</v>
      </c>
    </row>
    <row r="254" spans="1:35" ht="16.5">
      <c r="A254" s="33">
        <v>781</v>
      </c>
      <c r="B254" s="414">
        <v>7</v>
      </c>
      <c r="C254" s="414">
        <v>7</v>
      </c>
      <c r="D254" s="234" t="s">
        <v>268</v>
      </c>
      <c r="E254" s="238">
        <v>3496</v>
      </c>
      <c r="F254" s="238">
        <v>3428</v>
      </c>
      <c r="G254" s="35">
        <v>81</v>
      </c>
      <c r="H254" s="35">
        <v>75</v>
      </c>
      <c r="I254" s="35">
        <v>17</v>
      </c>
      <c r="J254" s="35">
        <v>12</v>
      </c>
      <c r="K254" s="35">
        <v>137</v>
      </c>
      <c r="L254" s="35">
        <v>129</v>
      </c>
      <c r="M254" s="35">
        <v>68</v>
      </c>
      <c r="N254" s="35">
        <v>61</v>
      </c>
      <c r="O254" s="35">
        <v>3193</v>
      </c>
      <c r="P254" s="35">
        <v>3151</v>
      </c>
      <c r="Q254" s="35">
        <v>1537</v>
      </c>
      <c r="R254" s="35">
        <v>1524</v>
      </c>
      <c r="T254" s="45">
        <v>684445.95000000007</v>
      </c>
      <c r="U254" s="45">
        <v>658470.75</v>
      </c>
      <c r="V254" s="45">
        <v>152585.20000000001</v>
      </c>
      <c r="W254" s="45">
        <v>112030.56</v>
      </c>
      <c r="X254" s="45">
        <v>1036389.93</v>
      </c>
      <c r="Y254" s="45">
        <v>1032145.77</v>
      </c>
      <c r="Z254" s="45">
        <v>880256.60000000009</v>
      </c>
      <c r="AA254" s="45">
        <v>826951.38</v>
      </c>
      <c r="AB254" s="45">
        <v>211185.02</v>
      </c>
      <c r="AC254" s="45">
        <v>216536.72</v>
      </c>
      <c r="AD254" s="45">
        <v>128308.76000000001</v>
      </c>
      <c r="AE254" s="45">
        <v>132024.12</v>
      </c>
      <c r="AF254" s="232">
        <v>3093171.46</v>
      </c>
      <c r="AG254" s="232">
        <v>2978159.3000000003</v>
      </c>
      <c r="AH254" s="249">
        <f>AG254-AF254</f>
        <v>-115012.15999999968</v>
      </c>
      <c r="AI254" s="249">
        <f>AH254/F254</f>
        <v>-33.550805134188941</v>
      </c>
    </row>
    <row r="255" spans="1:35" ht="16.5">
      <c r="A255" s="33">
        <v>783</v>
      </c>
      <c r="B255" s="414">
        <v>4</v>
      </c>
      <c r="C255" s="414">
        <v>4</v>
      </c>
      <c r="D255" s="234" t="s">
        <v>269</v>
      </c>
      <c r="E255" s="238">
        <v>6377</v>
      </c>
      <c r="F255" s="238">
        <v>6256</v>
      </c>
      <c r="G255" s="35">
        <v>233</v>
      </c>
      <c r="H255" s="35">
        <v>221</v>
      </c>
      <c r="I255" s="35">
        <v>45</v>
      </c>
      <c r="J255" s="35">
        <v>45</v>
      </c>
      <c r="K255" s="35">
        <v>373</v>
      </c>
      <c r="L255" s="35">
        <v>351</v>
      </c>
      <c r="M255" s="35">
        <v>221</v>
      </c>
      <c r="N255" s="35">
        <v>206</v>
      </c>
      <c r="O255" s="35">
        <v>5505</v>
      </c>
      <c r="P255" s="35">
        <v>5433</v>
      </c>
      <c r="Q255" s="35">
        <v>3266</v>
      </c>
      <c r="R255" s="35">
        <v>3187</v>
      </c>
      <c r="T255" s="45">
        <v>1968838.35</v>
      </c>
      <c r="U255" s="45">
        <v>1940293.81</v>
      </c>
      <c r="V255" s="45">
        <v>403902</v>
      </c>
      <c r="W255" s="45">
        <v>420114.6</v>
      </c>
      <c r="X255" s="45">
        <v>2821703.97</v>
      </c>
      <c r="Y255" s="45">
        <v>2808396.63</v>
      </c>
      <c r="Z255" s="45">
        <v>2860833.95</v>
      </c>
      <c r="AA255" s="45">
        <v>2792655.48</v>
      </c>
      <c r="AB255" s="45">
        <v>364100.7</v>
      </c>
      <c r="AC255" s="45">
        <v>373355.76</v>
      </c>
      <c r="AD255" s="45">
        <v>272645.68</v>
      </c>
      <c r="AE255" s="45">
        <v>276089.81</v>
      </c>
      <c r="AF255" s="232">
        <v>8692024.6500000004</v>
      </c>
      <c r="AG255" s="232">
        <v>8610906.0899999999</v>
      </c>
      <c r="AH255" s="249">
        <f>AG255-AF255</f>
        <v>-81118.560000000522</v>
      </c>
      <c r="AI255" s="249">
        <f>AH255/F255</f>
        <v>-12.966521739130519</v>
      </c>
    </row>
    <row r="256" spans="1:35" ht="16.5">
      <c r="A256" s="33">
        <v>785</v>
      </c>
      <c r="B256" s="414">
        <v>17</v>
      </c>
      <c r="C256" s="414">
        <v>17</v>
      </c>
      <c r="D256" s="234" t="s">
        <v>270</v>
      </c>
      <c r="E256" s="238">
        <v>2589</v>
      </c>
      <c r="F256" s="238">
        <v>2581</v>
      </c>
      <c r="G256" s="35">
        <v>86</v>
      </c>
      <c r="H256" s="35">
        <v>88</v>
      </c>
      <c r="I256" s="35">
        <v>20</v>
      </c>
      <c r="J256" s="35">
        <v>18</v>
      </c>
      <c r="K256" s="35">
        <v>135</v>
      </c>
      <c r="L256" s="35">
        <v>133</v>
      </c>
      <c r="M256" s="35">
        <v>63</v>
      </c>
      <c r="N256" s="35">
        <v>59</v>
      </c>
      <c r="O256" s="35">
        <v>2285</v>
      </c>
      <c r="P256" s="35">
        <v>2283</v>
      </c>
      <c r="Q256" s="35">
        <v>1213</v>
      </c>
      <c r="R256" s="35">
        <v>1193</v>
      </c>
      <c r="T256" s="45">
        <v>726695.70000000007</v>
      </c>
      <c r="U256" s="45">
        <v>772605.68</v>
      </c>
      <c r="V256" s="45">
        <v>179512</v>
      </c>
      <c r="W256" s="45">
        <v>168045.84</v>
      </c>
      <c r="X256" s="45">
        <v>1021260.15</v>
      </c>
      <c r="Y256" s="45">
        <v>1064150.29</v>
      </c>
      <c r="Z256" s="45">
        <v>815531.85000000009</v>
      </c>
      <c r="AA256" s="45">
        <v>799838.22</v>
      </c>
      <c r="AB256" s="45">
        <v>151129.9</v>
      </c>
      <c r="AC256" s="45">
        <v>156887.76</v>
      </c>
      <c r="AD256" s="45">
        <v>101261.24</v>
      </c>
      <c r="AE256" s="45">
        <v>103349.59</v>
      </c>
      <c r="AF256" s="232">
        <v>2995390.8400000003</v>
      </c>
      <c r="AG256" s="232">
        <v>3064877.38</v>
      </c>
      <c r="AH256" s="249">
        <f>AG256-AF256</f>
        <v>69486.539999999572</v>
      </c>
      <c r="AI256" s="249">
        <f>AH256/F256</f>
        <v>26.922332429290808</v>
      </c>
    </row>
    <row r="257" spans="1:35" ht="16.5">
      <c r="A257" s="33">
        <v>790</v>
      </c>
      <c r="B257" s="414">
        <v>6</v>
      </c>
      <c r="C257" s="414">
        <v>6</v>
      </c>
      <c r="D257" s="234" t="s">
        <v>271</v>
      </c>
      <c r="E257" s="238">
        <v>23515</v>
      </c>
      <c r="F257" s="238">
        <v>23464</v>
      </c>
      <c r="G257" s="35">
        <v>946</v>
      </c>
      <c r="H257" s="35">
        <v>938</v>
      </c>
      <c r="I257" s="35">
        <v>201</v>
      </c>
      <c r="J257" s="35">
        <v>189</v>
      </c>
      <c r="K257" s="35">
        <v>1406</v>
      </c>
      <c r="L257" s="35">
        <v>1394</v>
      </c>
      <c r="M257" s="35">
        <v>791</v>
      </c>
      <c r="N257" s="35">
        <v>786</v>
      </c>
      <c r="O257" s="35">
        <v>20171</v>
      </c>
      <c r="P257" s="35">
        <v>20157</v>
      </c>
      <c r="Q257" s="35">
        <v>12163</v>
      </c>
      <c r="R257" s="35">
        <v>12083</v>
      </c>
      <c r="T257" s="45">
        <v>7993652.7000000011</v>
      </c>
      <c r="U257" s="45">
        <v>8235274.1800000006</v>
      </c>
      <c r="V257" s="45">
        <v>1804095.6</v>
      </c>
      <c r="W257" s="45">
        <v>1764481.3199999998</v>
      </c>
      <c r="X257" s="45">
        <v>10636235.34</v>
      </c>
      <c r="Y257" s="45">
        <v>11153575.220000001</v>
      </c>
      <c r="Z257" s="45">
        <v>10239455.450000001</v>
      </c>
      <c r="AA257" s="45">
        <v>10655471.880000001</v>
      </c>
      <c r="AB257" s="45">
        <v>1334109.94</v>
      </c>
      <c r="AC257" s="45">
        <v>1385189.04</v>
      </c>
      <c r="AD257" s="45">
        <v>1015367.24</v>
      </c>
      <c r="AE257" s="45">
        <v>1046750.2899999999</v>
      </c>
      <c r="AF257" s="232">
        <v>33022916.270000003</v>
      </c>
      <c r="AG257" s="232">
        <v>34240741.93</v>
      </c>
      <c r="AH257" s="249">
        <f>AG257-AF257</f>
        <v>1217825.6599999964</v>
      </c>
      <c r="AI257" s="249">
        <f>AH257/F257</f>
        <v>51.901877770201004</v>
      </c>
    </row>
    <row r="258" spans="1:35" ht="16.5">
      <c r="A258" s="33">
        <v>791</v>
      </c>
      <c r="B258" s="414">
        <v>17</v>
      </c>
      <c r="C258" s="414">
        <v>17</v>
      </c>
      <c r="D258" s="234" t="s">
        <v>272</v>
      </c>
      <c r="E258" s="238">
        <v>4931</v>
      </c>
      <c r="F258" s="238">
        <v>4938</v>
      </c>
      <c r="G258" s="35">
        <v>227</v>
      </c>
      <c r="H258" s="35">
        <v>229</v>
      </c>
      <c r="I258" s="35">
        <v>51</v>
      </c>
      <c r="J258" s="35">
        <v>36</v>
      </c>
      <c r="K258" s="35">
        <v>311</v>
      </c>
      <c r="L258" s="35">
        <v>305</v>
      </c>
      <c r="M258" s="35">
        <v>178</v>
      </c>
      <c r="N258" s="35">
        <v>181</v>
      </c>
      <c r="O258" s="35">
        <v>4164</v>
      </c>
      <c r="P258" s="35">
        <v>4187</v>
      </c>
      <c r="Q258" s="35">
        <v>2445</v>
      </c>
      <c r="R258" s="35">
        <v>2420</v>
      </c>
      <c r="T258" s="45">
        <v>1918138.6500000001</v>
      </c>
      <c r="U258" s="45">
        <v>2010530.6900000002</v>
      </c>
      <c r="V258" s="45">
        <v>457755.60000000003</v>
      </c>
      <c r="W258" s="45">
        <v>336091.68</v>
      </c>
      <c r="X258" s="45">
        <v>2352680.79</v>
      </c>
      <c r="Y258" s="45">
        <v>2440344.65</v>
      </c>
      <c r="Z258" s="45">
        <v>2304201.1</v>
      </c>
      <c r="AA258" s="45">
        <v>2453740.98</v>
      </c>
      <c r="AB258" s="45">
        <v>275406.96000000002</v>
      </c>
      <c r="AC258" s="45">
        <v>287730.64</v>
      </c>
      <c r="AD258" s="45">
        <v>204108.6</v>
      </c>
      <c r="AE258" s="45">
        <v>209644.59999999998</v>
      </c>
      <c r="AF258" s="232">
        <v>7512291.7000000002</v>
      </c>
      <c r="AG258" s="232">
        <v>7738083.2399999993</v>
      </c>
      <c r="AH258" s="249">
        <f>AG258-AF258</f>
        <v>225791.53999999911</v>
      </c>
      <c r="AI258" s="249">
        <f>AH258/F258</f>
        <v>45.725301741595608</v>
      </c>
    </row>
    <row r="259" spans="1:35" ht="16.5">
      <c r="A259" s="33">
        <v>831</v>
      </c>
      <c r="B259" s="414">
        <v>9</v>
      </c>
      <c r="C259" s="414">
        <v>9</v>
      </c>
      <c r="D259" s="234" t="s">
        <v>273</v>
      </c>
      <c r="E259" s="238">
        <v>4625</v>
      </c>
      <c r="F259" s="238">
        <v>4596</v>
      </c>
      <c r="G259" s="35">
        <v>227</v>
      </c>
      <c r="H259" s="35">
        <v>219</v>
      </c>
      <c r="I259" s="35">
        <v>35</v>
      </c>
      <c r="J259" s="35">
        <v>43</v>
      </c>
      <c r="K259" s="35">
        <v>312</v>
      </c>
      <c r="L259" s="35">
        <v>283</v>
      </c>
      <c r="M259" s="35">
        <v>157</v>
      </c>
      <c r="N259" s="35">
        <v>160</v>
      </c>
      <c r="O259" s="35">
        <v>3894</v>
      </c>
      <c r="P259" s="35">
        <v>3891</v>
      </c>
      <c r="Q259" s="35">
        <v>2443</v>
      </c>
      <c r="R259" s="35">
        <v>2401</v>
      </c>
      <c r="T259" s="45">
        <v>1918138.6500000001</v>
      </c>
      <c r="U259" s="45">
        <v>1922734.59</v>
      </c>
      <c r="V259" s="45">
        <v>314146</v>
      </c>
      <c r="W259" s="45">
        <v>401442.83999999997</v>
      </c>
      <c r="X259" s="45">
        <v>2360245.6800000002</v>
      </c>
      <c r="Y259" s="45">
        <v>2264319.79</v>
      </c>
      <c r="Z259" s="45">
        <v>2032357.1500000001</v>
      </c>
      <c r="AA259" s="45">
        <v>2169052.7999999998</v>
      </c>
      <c r="AB259" s="45">
        <v>257549.16</v>
      </c>
      <c r="AC259" s="45">
        <v>267389.52</v>
      </c>
      <c r="AD259" s="45">
        <v>203941.64</v>
      </c>
      <c r="AE259" s="45">
        <v>207998.62999999998</v>
      </c>
      <c r="AF259" s="232">
        <v>7086378.2800000003</v>
      </c>
      <c r="AG259" s="232">
        <v>7232938.1700000009</v>
      </c>
      <c r="AH259" s="249">
        <f>AG259-AF259</f>
        <v>146559.8900000006</v>
      </c>
      <c r="AI259" s="249">
        <f>AH259/F259</f>
        <v>31.888574847693775</v>
      </c>
    </row>
    <row r="260" spans="1:35" ht="16.5">
      <c r="A260" s="33">
        <v>832</v>
      </c>
      <c r="B260" s="414">
        <v>17</v>
      </c>
      <c r="C260" s="414">
        <v>17</v>
      </c>
      <c r="D260" s="234" t="s">
        <v>274</v>
      </c>
      <c r="E260" s="238">
        <v>3731</v>
      </c>
      <c r="F260" s="238">
        <v>3657</v>
      </c>
      <c r="G260" s="35">
        <v>163</v>
      </c>
      <c r="H260" s="35">
        <v>151</v>
      </c>
      <c r="I260" s="35">
        <v>37</v>
      </c>
      <c r="J260" s="35">
        <v>21</v>
      </c>
      <c r="K260" s="35">
        <v>209</v>
      </c>
      <c r="L260" s="35">
        <v>217</v>
      </c>
      <c r="M260" s="35">
        <v>162</v>
      </c>
      <c r="N260" s="35">
        <v>146</v>
      </c>
      <c r="O260" s="35">
        <v>3160</v>
      </c>
      <c r="P260" s="35">
        <v>3122</v>
      </c>
      <c r="Q260" s="35">
        <v>1818</v>
      </c>
      <c r="R260" s="35">
        <v>1759</v>
      </c>
      <c r="T260" s="45">
        <v>1377341.85</v>
      </c>
      <c r="U260" s="45">
        <v>1325721.1100000001</v>
      </c>
      <c r="V260" s="45">
        <v>332097.2</v>
      </c>
      <c r="W260" s="45">
        <v>196053.47999999998</v>
      </c>
      <c r="X260" s="45">
        <v>1581062.01</v>
      </c>
      <c r="Y260" s="45">
        <v>1736245.21</v>
      </c>
      <c r="Z260" s="45">
        <v>2097081.9000000001</v>
      </c>
      <c r="AA260" s="45">
        <v>1979260.68</v>
      </c>
      <c r="AB260" s="45">
        <v>209002.4</v>
      </c>
      <c r="AC260" s="45">
        <v>214543.84</v>
      </c>
      <c r="AD260" s="45">
        <v>151766.64000000001</v>
      </c>
      <c r="AE260" s="45">
        <v>152382.16999999998</v>
      </c>
      <c r="AF260" s="232">
        <v>5748352</v>
      </c>
      <c r="AG260" s="232">
        <v>5604206.4899999993</v>
      </c>
      <c r="AH260" s="249">
        <f>AG260-AF260</f>
        <v>-144145.51000000071</v>
      </c>
      <c r="AI260" s="249">
        <f>AH260/F260</f>
        <v>-39.416327590921711</v>
      </c>
    </row>
    <row r="261" spans="1:35" ht="16.5">
      <c r="A261" s="33">
        <v>833</v>
      </c>
      <c r="B261" s="414">
        <v>2</v>
      </c>
      <c r="C261" s="414">
        <v>2</v>
      </c>
      <c r="D261" s="234" t="s">
        <v>275</v>
      </c>
      <c r="E261" s="238">
        <v>1705</v>
      </c>
      <c r="F261" s="238">
        <v>1692</v>
      </c>
      <c r="G261" s="35">
        <v>71</v>
      </c>
      <c r="H261" s="35">
        <v>70</v>
      </c>
      <c r="I261" s="35">
        <v>14</v>
      </c>
      <c r="J261" s="35">
        <v>13</v>
      </c>
      <c r="K261" s="35">
        <v>98</v>
      </c>
      <c r="L261" s="35">
        <v>93</v>
      </c>
      <c r="M261" s="35">
        <v>54</v>
      </c>
      <c r="N261" s="35">
        <v>52</v>
      </c>
      <c r="O261" s="35">
        <v>1468</v>
      </c>
      <c r="P261" s="35">
        <v>1464</v>
      </c>
      <c r="Q261" s="35">
        <v>830</v>
      </c>
      <c r="R261" s="35">
        <v>811</v>
      </c>
      <c r="T261" s="45">
        <v>599946.45000000007</v>
      </c>
      <c r="U261" s="45">
        <v>614572.70000000007</v>
      </c>
      <c r="V261" s="45">
        <v>125658.40000000001</v>
      </c>
      <c r="W261" s="45">
        <v>121366.43999999999</v>
      </c>
      <c r="X261" s="45">
        <v>741359.22000000009</v>
      </c>
      <c r="Y261" s="45">
        <v>744105.09</v>
      </c>
      <c r="Z261" s="45">
        <v>699027.3</v>
      </c>
      <c r="AA261" s="45">
        <v>704942.16</v>
      </c>
      <c r="AB261" s="45">
        <v>97093.52</v>
      </c>
      <c r="AC261" s="45">
        <v>100606.08</v>
      </c>
      <c r="AD261" s="45">
        <v>69288.400000000009</v>
      </c>
      <c r="AE261" s="45">
        <v>70256.929999999993</v>
      </c>
      <c r="AF261" s="232">
        <v>2332373.29</v>
      </c>
      <c r="AG261" s="232">
        <v>2355849.4000000004</v>
      </c>
      <c r="AH261" s="249">
        <f>AG261-AF261</f>
        <v>23476.110000000335</v>
      </c>
      <c r="AI261" s="249">
        <f>AH261/F261</f>
        <v>13.874769503546297</v>
      </c>
    </row>
    <row r="262" spans="1:35" ht="16.5">
      <c r="A262" s="33">
        <v>834</v>
      </c>
      <c r="B262" s="414">
        <v>5</v>
      </c>
      <c r="C262" s="414">
        <v>5</v>
      </c>
      <c r="D262" s="234" t="s">
        <v>276</v>
      </c>
      <c r="E262" s="238">
        <v>5844</v>
      </c>
      <c r="F262" s="238">
        <v>5832</v>
      </c>
      <c r="G262" s="35">
        <v>253</v>
      </c>
      <c r="H262" s="35">
        <v>248</v>
      </c>
      <c r="I262" s="35">
        <v>43</v>
      </c>
      <c r="J262" s="35">
        <v>52</v>
      </c>
      <c r="K262" s="35">
        <v>332</v>
      </c>
      <c r="L262" s="35">
        <v>316</v>
      </c>
      <c r="M262" s="35">
        <v>222</v>
      </c>
      <c r="N262" s="35">
        <v>230</v>
      </c>
      <c r="O262" s="35">
        <v>4994</v>
      </c>
      <c r="P262" s="35">
        <v>4986</v>
      </c>
      <c r="Q262" s="35">
        <v>3129</v>
      </c>
      <c r="R262" s="35">
        <v>3089</v>
      </c>
      <c r="T262" s="45">
        <v>2137837.35</v>
      </c>
      <c r="U262" s="45">
        <v>2177343.2800000003</v>
      </c>
      <c r="V262" s="45">
        <v>385950.8</v>
      </c>
      <c r="W262" s="45">
        <v>485465.75999999995</v>
      </c>
      <c r="X262" s="45">
        <v>2511543.48</v>
      </c>
      <c r="Y262" s="45">
        <v>2528357.08</v>
      </c>
      <c r="Z262" s="45">
        <v>2873778.9000000004</v>
      </c>
      <c r="AA262" s="45">
        <v>3118013.4</v>
      </c>
      <c r="AB262" s="45">
        <v>330303.15999999997</v>
      </c>
      <c r="AC262" s="45">
        <v>342637.92</v>
      </c>
      <c r="AD262" s="45">
        <v>261208.92</v>
      </c>
      <c r="AE262" s="45">
        <v>267600.07</v>
      </c>
      <c r="AF262" s="232">
        <v>8500622.6100000013</v>
      </c>
      <c r="AG262" s="232">
        <v>8919417.5099999998</v>
      </c>
      <c r="AH262" s="249">
        <f>AG262-AF262</f>
        <v>418794.89999999851</v>
      </c>
      <c r="AI262" s="249">
        <f>AH262/F262</f>
        <v>71.80982510288041</v>
      </c>
    </row>
    <row r="263" spans="1:35" ht="16.5">
      <c r="A263" s="33">
        <v>837</v>
      </c>
      <c r="B263" s="414">
        <v>6</v>
      </c>
      <c r="C263" s="414">
        <v>6</v>
      </c>
      <c r="D263" s="234" t="s">
        <v>277</v>
      </c>
      <c r="E263" s="238">
        <v>255050</v>
      </c>
      <c r="F263" s="238">
        <v>260180</v>
      </c>
      <c r="G263" s="35">
        <v>12144</v>
      </c>
      <c r="H263" s="35">
        <v>12219</v>
      </c>
      <c r="I263" s="35">
        <v>2018</v>
      </c>
      <c r="J263" s="35">
        <v>2054</v>
      </c>
      <c r="K263" s="35">
        <v>13506</v>
      </c>
      <c r="L263" s="35">
        <v>13471</v>
      </c>
      <c r="M263" s="35">
        <v>6681</v>
      </c>
      <c r="N263" s="35">
        <v>6845</v>
      </c>
      <c r="O263" s="35">
        <v>220701</v>
      </c>
      <c r="P263" s="35">
        <v>225591</v>
      </c>
      <c r="Q263" s="35">
        <v>167614</v>
      </c>
      <c r="R263" s="35">
        <v>171528</v>
      </c>
      <c r="T263" s="45">
        <v>102616192.80000001</v>
      </c>
      <c r="U263" s="45">
        <v>107278054.59</v>
      </c>
      <c r="V263" s="45">
        <v>18112760.800000001</v>
      </c>
      <c r="W263" s="45">
        <v>19175897.52</v>
      </c>
      <c r="X263" s="45">
        <v>102171404.34</v>
      </c>
      <c r="Y263" s="45">
        <v>107783222.23</v>
      </c>
      <c r="Z263" s="45">
        <v>86485210.950000003</v>
      </c>
      <c r="AA263" s="45">
        <v>92794790.099999994</v>
      </c>
      <c r="AB263" s="45">
        <v>14597164.140000001</v>
      </c>
      <c r="AC263" s="45">
        <v>15502613.52</v>
      </c>
      <c r="AD263" s="45">
        <v>13992416.720000001</v>
      </c>
      <c r="AE263" s="45">
        <v>14859470.639999999</v>
      </c>
      <c r="AF263" s="232">
        <v>337975149.75</v>
      </c>
      <c r="AG263" s="232">
        <v>357394048.59999996</v>
      </c>
      <c r="AH263" s="249">
        <f>AG263-AF263</f>
        <v>19418898.849999964</v>
      </c>
      <c r="AI263" s="249">
        <f>AH263/F263</f>
        <v>74.636401145360765</v>
      </c>
    </row>
    <row r="264" spans="1:35" ht="16.5">
      <c r="A264" s="33">
        <v>844</v>
      </c>
      <c r="B264" s="414">
        <v>11</v>
      </c>
      <c r="C264" s="414">
        <v>11</v>
      </c>
      <c r="D264" s="234" t="s">
        <v>278</v>
      </c>
      <c r="E264" s="238">
        <v>1412</v>
      </c>
      <c r="F264" s="238">
        <v>1388</v>
      </c>
      <c r="G264" s="35">
        <v>34</v>
      </c>
      <c r="H264" s="35">
        <v>32</v>
      </c>
      <c r="I264" s="35">
        <v>10</v>
      </c>
      <c r="J264" s="35">
        <v>11</v>
      </c>
      <c r="K264" s="35">
        <v>68</v>
      </c>
      <c r="L264" s="35">
        <v>69</v>
      </c>
      <c r="M264" s="35">
        <v>20</v>
      </c>
      <c r="N264" s="35">
        <v>30</v>
      </c>
      <c r="O264" s="35">
        <v>1280</v>
      </c>
      <c r="P264" s="35">
        <v>1246</v>
      </c>
      <c r="Q264" s="35">
        <v>656</v>
      </c>
      <c r="R264" s="35">
        <v>613</v>
      </c>
      <c r="T264" s="45">
        <v>287298.30000000005</v>
      </c>
      <c r="U264" s="45">
        <v>280947.52</v>
      </c>
      <c r="V264" s="45">
        <v>89756</v>
      </c>
      <c r="W264" s="45">
        <v>102694.68</v>
      </c>
      <c r="X264" s="45">
        <v>514412.52</v>
      </c>
      <c r="Y264" s="45">
        <v>552077.97</v>
      </c>
      <c r="Z264" s="45">
        <v>258899</v>
      </c>
      <c r="AA264" s="45">
        <v>406697.4</v>
      </c>
      <c r="AB264" s="45">
        <v>84659.199999999997</v>
      </c>
      <c r="AC264" s="45">
        <v>85625.12</v>
      </c>
      <c r="AD264" s="45">
        <v>54762.880000000005</v>
      </c>
      <c r="AE264" s="45">
        <v>53104.189999999995</v>
      </c>
      <c r="AF264" s="232">
        <v>1289787.8999999999</v>
      </c>
      <c r="AG264" s="232">
        <v>1481146.88</v>
      </c>
      <c r="AH264" s="249">
        <f>AG264-AF264</f>
        <v>191358.97999999998</v>
      </c>
      <c r="AI264" s="249">
        <f>AH264/F264</f>
        <v>137.86670028818443</v>
      </c>
    </row>
    <row r="265" spans="1:35" ht="16.5">
      <c r="A265" s="33">
        <v>845</v>
      </c>
      <c r="B265" s="414">
        <v>19</v>
      </c>
      <c r="C265" s="414">
        <v>19</v>
      </c>
      <c r="D265" s="234" t="s">
        <v>279</v>
      </c>
      <c r="E265" s="238">
        <v>2831</v>
      </c>
      <c r="F265" s="238">
        <v>2826</v>
      </c>
      <c r="G265" s="35">
        <v>154</v>
      </c>
      <c r="H265" s="35">
        <v>144</v>
      </c>
      <c r="I265" s="35">
        <v>23</v>
      </c>
      <c r="J265" s="35">
        <v>38</v>
      </c>
      <c r="K265" s="35">
        <v>185</v>
      </c>
      <c r="L265" s="35">
        <v>180</v>
      </c>
      <c r="M265" s="35">
        <v>101</v>
      </c>
      <c r="N265" s="35">
        <v>99</v>
      </c>
      <c r="O265" s="35">
        <v>2368</v>
      </c>
      <c r="P265" s="35">
        <v>2365</v>
      </c>
      <c r="Q265" s="35">
        <v>1409</v>
      </c>
      <c r="R265" s="35">
        <v>1399</v>
      </c>
      <c r="T265" s="45">
        <v>1301292.3</v>
      </c>
      <c r="U265" s="45">
        <v>1264263.8400000001</v>
      </c>
      <c r="V265" s="45">
        <v>206438.80000000002</v>
      </c>
      <c r="W265" s="45">
        <v>354763.43999999994</v>
      </c>
      <c r="X265" s="45">
        <v>1399504.6500000001</v>
      </c>
      <c r="Y265" s="45">
        <v>1440203.4</v>
      </c>
      <c r="Z265" s="45">
        <v>1307439.9500000002</v>
      </c>
      <c r="AA265" s="45">
        <v>1342101.42</v>
      </c>
      <c r="AB265" s="45">
        <v>156619.51999999999</v>
      </c>
      <c r="AC265" s="45">
        <v>162522.79999999999</v>
      </c>
      <c r="AD265" s="45">
        <v>117623.32</v>
      </c>
      <c r="AE265" s="45">
        <v>121195.37</v>
      </c>
      <c r="AF265" s="232">
        <v>4488918.54</v>
      </c>
      <c r="AG265" s="232">
        <v>4685050.2699999996</v>
      </c>
      <c r="AH265" s="249">
        <f>AG265-AF265</f>
        <v>196131.72999999952</v>
      </c>
      <c r="AI265" s="249">
        <f>AH265/F265</f>
        <v>69.402593772115893</v>
      </c>
    </row>
    <row r="266" spans="1:35" ht="16.5">
      <c r="A266" s="33">
        <v>846</v>
      </c>
      <c r="B266" s="414">
        <v>14</v>
      </c>
      <c r="C266" s="414">
        <v>14</v>
      </c>
      <c r="D266" s="234" t="s">
        <v>280</v>
      </c>
      <c r="E266" s="238">
        <v>4758</v>
      </c>
      <c r="F266" s="238">
        <v>4662</v>
      </c>
      <c r="G266" s="35">
        <v>191</v>
      </c>
      <c r="H266" s="35">
        <v>168</v>
      </c>
      <c r="I266" s="35">
        <v>37</v>
      </c>
      <c r="J266" s="35">
        <v>44</v>
      </c>
      <c r="K266" s="35">
        <v>305</v>
      </c>
      <c r="L266" s="35">
        <v>280</v>
      </c>
      <c r="M266" s="35">
        <v>171</v>
      </c>
      <c r="N266" s="35">
        <v>165</v>
      </c>
      <c r="O266" s="35">
        <v>4054</v>
      </c>
      <c r="P266" s="35">
        <v>4005</v>
      </c>
      <c r="Q266" s="35">
        <v>2285</v>
      </c>
      <c r="R266" s="35">
        <v>2220</v>
      </c>
      <c r="T266" s="45">
        <v>1613940.4500000002</v>
      </c>
      <c r="U266" s="45">
        <v>1474974.48</v>
      </c>
      <c r="V266" s="45">
        <v>332097.2</v>
      </c>
      <c r="W266" s="45">
        <v>410778.72</v>
      </c>
      <c r="X266" s="45">
        <v>2307291.4500000002</v>
      </c>
      <c r="Y266" s="45">
        <v>2240316.4</v>
      </c>
      <c r="Z266" s="45">
        <v>2213586.4500000002</v>
      </c>
      <c r="AA266" s="45">
        <v>2236835.7000000002</v>
      </c>
      <c r="AB266" s="45">
        <v>268131.56</v>
      </c>
      <c r="AC266" s="45">
        <v>275223.59999999998</v>
      </c>
      <c r="AD266" s="45">
        <v>190751.80000000002</v>
      </c>
      <c r="AE266" s="45">
        <v>192318.59999999998</v>
      </c>
      <c r="AF266" s="232">
        <v>6925798.9100000001</v>
      </c>
      <c r="AG266" s="232">
        <v>6830447.4999999991</v>
      </c>
      <c r="AH266" s="249">
        <f>AG266-AF266</f>
        <v>-95351.41000000108</v>
      </c>
      <c r="AI266" s="249">
        <f>AH266/F266</f>
        <v>-20.452897897898129</v>
      </c>
    </row>
    <row r="267" spans="1:35" ht="16.5">
      <c r="A267" s="33">
        <v>848</v>
      </c>
      <c r="B267" s="414">
        <v>12</v>
      </c>
      <c r="C267" s="414">
        <v>12</v>
      </c>
      <c r="D267" s="234" t="s">
        <v>281</v>
      </c>
      <c r="E267" s="238">
        <v>4066</v>
      </c>
      <c r="F267" s="238">
        <v>3976</v>
      </c>
      <c r="G267" s="35">
        <v>145</v>
      </c>
      <c r="H267" s="35">
        <v>137</v>
      </c>
      <c r="I267" s="35">
        <v>28</v>
      </c>
      <c r="J267" s="35">
        <v>24</v>
      </c>
      <c r="K267" s="35">
        <v>250</v>
      </c>
      <c r="L267" s="35">
        <v>242</v>
      </c>
      <c r="M267" s="35">
        <v>138</v>
      </c>
      <c r="N267" s="35">
        <v>131</v>
      </c>
      <c r="O267" s="35">
        <v>3505</v>
      </c>
      <c r="P267" s="35">
        <v>3442</v>
      </c>
      <c r="Q267" s="35">
        <v>1964</v>
      </c>
      <c r="R267" s="35">
        <v>1896</v>
      </c>
      <c r="T267" s="45">
        <v>1225242.75</v>
      </c>
      <c r="U267" s="45">
        <v>1202806.57</v>
      </c>
      <c r="V267" s="45">
        <v>251316.80000000002</v>
      </c>
      <c r="W267" s="45">
        <v>224061.12</v>
      </c>
      <c r="X267" s="45">
        <v>1891222.5</v>
      </c>
      <c r="Y267" s="45">
        <v>1936273.46</v>
      </c>
      <c r="Z267" s="45">
        <v>1786403.1</v>
      </c>
      <c r="AA267" s="45">
        <v>1775911.98</v>
      </c>
      <c r="AB267" s="45">
        <v>231820.7</v>
      </c>
      <c r="AC267" s="45">
        <v>236534.24</v>
      </c>
      <c r="AD267" s="45">
        <v>163954.72</v>
      </c>
      <c r="AE267" s="45">
        <v>164250.47999999998</v>
      </c>
      <c r="AF267" s="232">
        <v>5549960.5700000003</v>
      </c>
      <c r="AG267" s="232">
        <v>5539837.8499999996</v>
      </c>
      <c r="AH267" s="249">
        <f>AG267-AF267</f>
        <v>-10122.720000000671</v>
      </c>
      <c r="AI267" s="249">
        <f>AH267/F267</f>
        <v>-2.5459557344066073</v>
      </c>
    </row>
    <row r="268" spans="1:35" ht="16.5">
      <c r="A268" s="33">
        <v>849</v>
      </c>
      <c r="B268" s="414">
        <v>16</v>
      </c>
      <c r="C268" s="414">
        <v>16</v>
      </c>
      <c r="D268" s="234" t="s">
        <v>282</v>
      </c>
      <c r="E268" s="238">
        <v>2849</v>
      </c>
      <c r="F268" s="238">
        <v>2799</v>
      </c>
      <c r="G268" s="35">
        <v>140</v>
      </c>
      <c r="H268" s="35">
        <v>135</v>
      </c>
      <c r="I268" s="35">
        <v>32</v>
      </c>
      <c r="J268" s="35">
        <v>30</v>
      </c>
      <c r="K268" s="35">
        <v>225</v>
      </c>
      <c r="L268" s="35">
        <v>217</v>
      </c>
      <c r="M268" s="35">
        <v>132</v>
      </c>
      <c r="N268" s="35">
        <v>134</v>
      </c>
      <c r="O268" s="35">
        <v>2320</v>
      </c>
      <c r="P268" s="35">
        <v>2283</v>
      </c>
      <c r="Q268" s="35">
        <v>1381</v>
      </c>
      <c r="R268" s="35">
        <v>1322</v>
      </c>
      <c r="T268" s="45">
        <v>1182993</v>
      </c>
      <c r="U268" s="45">
        <v>1185247.3500000001</v>
      </c>
      <c r="V268" s="45">
        <v>287219.20000000001</v>
      </c>
      <c r="W268" s="45">
        <v>280076.39999999997</v>
      </c>
      <c r="X268" s="45">
        <v>1702100.25</v>
      </c>
      <c r="Y268" s="45">
        <v>1736245.21</v>
      </c>
      <c r="Z268" s="45">
        <v>1708733.4000000001</v>
      </c>
      <c r="AA268" s="45">
        <v>1816581.72</v>
      </c>
      <c r="AB268" s="45">
        <v>153444.79999999999</v>
      </c>
      <c r="AC268" s="45">
        <v>156887.76</v>
      </c>
      <c r="AD268" s="45">
        <v>115285.88</v>
      </c>
      <c r="AE268" s="45">
        <v>114524.86</v>
      </c>
      <c r="AF268" s="232">
        <v>5149776.53</v>
      </c>
      <c r="AG268" s="232">
        <v>5289563.3</v>
      </c>
      <c r="AH268" s="249">
        <f>AG268-AF268</f>
        <v>139786.76999999955</v>
      </c>
      <c r="AI268" s="249">
        <f>AH268/F268</f>
        <v>49.941682743836928</v>
      </c>
    </row>
    <row r="269" spans="1:35" ht="16.5">
      <c r="A269" s="33">
        <v>850</v>
      </c>
      <c r="B269" s="414">
        <v>13</v>
      </c>
      <c r="C269" s="414">
        <v>13</v>
      </c>
      <c r="D269" s="234" t="s">
        <v>283</v>
      </c>
      <c r="E269" s="238">
        <v>2368</v>
      </c>
      <c r="F269" s="238">
        <v>2349</v>
      </c>
      <c r="G269" s="35">
        <v>118</v>
      </c>
      <c r="H269" s="35">
        <v>114</v>
      </c>
      <c r="I269" s="35">
        <v>20</v>
      </c>
      <c r="J269" s="35">
        <v>25</v>
      </c>
      <c r="K269" s="35">
        <v>193</v>
      </c>
      <c r="L269" s="35">
        <v>168</v>
      </c>
      <c r="M269" s="35">
        <v>109</v>
      </c>
      <c r="N269" s="35">
        <v>126</v>
      </c>
      <c r="O269" s="35">
        <v>1928</v>
      </c>
      <c r="P269" s="35">
        <v>1916</v>
      </c>
      <c r="Q269" s="35">
        <v>1161</v>
      </c>
      <c r="R269" s="35">
        <v>1162</v>
      </c>
      <c r="T269" s="45">
        <v>997094.10000000009</v>
      </c>
      <c r="U269" s="45">
        <v>1000875.54</v>
      </c>
      <c r="V269" s="45">
        <v>179512</v>
      </c>
      <c r="W269" s="45">
        <v>233396.99999999997</v>
      </c>
      <c r="X269" s="45">
        <v>1460023.77</v>
      </c>
      <c r="Y269" s="45">
        <v>1344189.84</v>
      </c>
      <c r="Z269" s="45">
        <v>1410999.55</v>
      </c>
      <c r="AA269" s="45">
        <v>1708129.08</v>
      </c>
      <c r="AB269" s="45">
        <v>127517.92</v>
      </c>
      <c r="AC269" s="45">
        <v>131667.51999999999</v>
      </c>
      <c r="AD269" s="45">
        <v>96920.28</v>
      </c>
      <c r="AE269" s="45">
        <v>100664.06</v>
      </c>
      <c r="AF269" s="232">
        <v>4272067.62</v>
      </c>
      <c r="AG269" s="232">
        <v>4518923.0399999991</v>
      </c>
      <c r="AH269" s="249">
        <f>AG269-AF269</f>
        <v>246855.41999999899</v>
      </c>
      <c r="AI269" s="249">
        <f>AH269/F269</f>
        <v>105.08957854406087</v>
      </c>
    </row>
    <row r="270" spans="1:35" ht="16.5">
      <c r="A270" s="33">
        <v>851</v>
      </c>
      <c r="B270" s="414">
        <v>19</v>
      </c>
      <c r="C270" s="414">
        <v>19</v>
      </c>
      <c r="D270" s="234" t="s">
        <v>284</v>
      </c>
      <c r="E270" s="238">
        <v>21018</v>
      </c>
      <c r="F270" s="238">
        <v>20959</v>
      </c>
      <c r="G270" s="35">
        <v>1099</v>
      </c>
      <c r="H270" s="35">
        <v>1057</v>
      </c>
      <c r="I270" s="35">
        <v>211</v>
      </c>
      <c r="J270" s="35">
        <v>207</v>
      </c>
      <c r="K270" s="35">
        <v>1475</v>
      </c>
      <c r="L270" s="35">
        <v>1406</v>
      </c>
      <c r="M270" s="35">
        <v>845</v>
      </c>
      <c r="N270" s="35">
        <v>866</v>
      </c>
      <c r="O270" s="35">
        <v>17388</v>
      </c>
      <c r="P270" s="35">
        <v>17423</v>
      </c>
      <c r="Q270" s="35">
        <v>11394</v>
      </c>
      <c r="R270" s="35">
        <v>11373</v>
      </c>
      <c r="T270" s="45">
        <v>9286495.0500000007</v>
      </c>
      <c r="U270" s="45">
        <v>9280047.7700000014</v>
      </c>
      <c r="V270" s="45">
        <v>1893851.6</v>
      </c>
      <c r="W270" s="45">
        <v>1932527.16</v>
      </c>
      <c r="X270" s="45">
        <v>11158212.75</v>
      </c>
      <c r="Y270" s="45">
        <v>11249588.779999999</v>
      </c>
      <c r="Z270" s="45">
        <v>10938482.75</v>
      </c>
      <c r="AA270" s="45">
        <v>11739998.279999999</v>
      </c>
      <c r="AB270" s="45">
        <v>1150042.32</v>
      </c>
      <c r="AC270" s="45">
        <v>1197308.56</v>
      </c>
      <c r="AD270" s="45">
        <v>951171.12</v>
      </c>
      <c r="AE270" s="45">
        <v>985242.99</v>
      </c>
      <c r="AF270" s="232">
        <v>35378255.589999996</v>
      </c>
      <c r="AG270" s="232">
        <v>36384713.540000007</v>
      </c>
      <c r="AH270" s="249">
        <f>AG270-AF270</f>
        <v>1006457.9500000104</v>
      </c>
      <c r="AI270" s="249">
        <f>AH270/F270</f>
        <v>48.020323011594563</v>
      </c>
    </row>
    <row r="271" spans="1:35" ht="16.5">
      <c r="A271" s="33">
        <v>853</v>
      </c>
      <c r="B271" s="414">
        <v>2</v>
      </c>
      <c r="C271" s="414">
        <v>2</v>
      </c>
      <c r="D271" s="234" t="s">
        <v>285</v>
      </c>
      <c r="E271" s="238">
        <v>201863</v>
      </c>
      <c r="F271" s="238">
        <v>206073</v>
      </c>
      <c r="G271" s="35">
        <v>9371</v>
      </c>
      <c r="H271" s="35">
        <v>9508</v>
      </c>
      <c r="I271" s="35">
        <v>1602</v>
      </c>
      <c r="J271" s="35">
        <v>1576</v>
      </c>
      <c r="K271" s="35">
        <v>10202</v>
      </c>
      <c r="L271" s="35">
        <v>10325</v>
      </c>
      <c r="M271" s="35">
        <v>5115</v>
      </c>
      <c r="N271" s="35">
        <v>5253</v>
      </c>
      <c r="O271" s="35">
        <v>175573</v>
      </c>
      <c r="P271" s="35">
        <v>179411</v>
      </c>
      <c r="Q271" s="35">
        <v>130708</v>
      </c>
      <c r="R271" s="35">
        <v>133939</v>
      </c>
      <c r="T271" s="45">
        <v>79184481.450000003</v>
      </c>
      <c r="U271" s="45">
        <v>83476531.88000001</v>
      </c>
      <c r="V271" s="45">
        <v>14378911.200000001</v>
      </c>
      <c r="W271" s="45">
        <v>14713346.879999999</v>
      </c>
      <c r="X271" s="45">
        <v>77177007.780000001</v>
      </c>
      <c r="Y271" s="45">
        <v>82611667.25</v>
      </c>
      <c r="Z271" s="45">
        <v>66213419.25</v>
      </c>
      <c r="AA271" s="45">
        <v>71212714.739999995</v>
      </c>
      <c r="AB271" s="45">
        <v>11612398.220000001</v>
      </c>
      <c r="AC271" s="45">
        <v>12329123.92</v>
      </c>
      <c r="AD271" s="45">
        <v>10911503.84</v>
      </c>
      <c r="AE271" s="45">
        <v>11603135.57</v>
      </c>
      <c r="AF271" s="232">
        <v>259477721.74000001</v>
      </c>
      <c r="AG271" s="232">
        <v>275946520.24000001</v>
      </c>
      <c r="AH271" s="249">
        <f>AG271-AF271</f>
        <v>16468798.5</v>
      </c>
      <c r="AI271" s="249">
        <f>AH271/F271</f>
        <v>79.917303576887804</v>
      </c>
    </row>
    <row r="272" spans="1:35" ht="16.5">
      <c r="A272" s="33">
        <v>854</v>
      </c>
      <c r="B272" s="414">
        <v>19</v>
      </c>
      <c r="C272" s="414">
        <v>19</v>
      </c>
      <c r="D272" s="234" t="s">
        <v>286</v>
      </c>
      <c r="E272" s="238">
        <v>3253</v>
      </c>
      <c r="F272" s="238">
        <v>3191</v>
      </c>
      <c r="G272" s="35">
        <v>96</v>
      </c>
      <c r="H272" s="35">
        <v>102</v>
      </c>
      <c r="I272" s="35">
        <v>21</v>
      </c>
      <c r="J272" s="35">
        <v>10</v>
      </c>
      <c r="K272" s="35">
        <v>151</v>
      </c>
      <c r="L272" s="35">
        <v>149</v>
      </c>
      <c r="M272" s="35">
        <v>65</v>
      </c>
      <c r="N272" s="35">
        <v>69</v>
      </c>
      <c r="O272" s="35">
        <v>2920</v>
      </c>
      <c r="P272" s="35">
        <v>2861</v>
      </c>
      <c r="Q272" s="35">
        <v>1462</v>
      </c>
      <c r="R272" s="35">
        <v>1408</v>
      </c>
      <c r="T272" s="45">
        <v>811195.20000000007</v>
      </c>
      <c r="U272" s="45">
        <v>895520.22000000009</v>
      </c>
      <c r="V272" s="45">
        <v>188487.6</v>
      </c>
      <c r="W272" s="45">
        <v>93358.799999999988</v>
      </c>
      <c r="X272" s="45">
        <v>1142298.3900000001</v>
      </c>
      <c r="Y272" s="45">
        <v>1192168.3700000001</v>
      </c>
      <c r="Z272" s="45">
        <v>841421.75</v>
      </c>
      <c r="AA272" s="45">
        <v>935404.02</v>
      </c>
      <c r="AB272" s="45">
        <v>193128.8</v>
      </c>
      <c r="AC272" s="45">
        <v>196607.91999999998</v>
      </c>
      <c r="AD272" s="45">
        <v>122047.76000000001</v>
      </c>
      <c r="AE272" s="45">
        <v>121975.03999999999</v>
      </c>
      <c r="AF272" s="232">
        <v>3298579.5</v>
      </c>
      <c r="AG272" s="232">
        <v>3435034.37</v>
      </c>
      <c r="AH272" s="249">
        <f>AG272-AF272</f>
        <v>136454.87000000011</v>
      </c>
      <c r="AI272" s="249">
        <f>AH272/F272</f>
        <v>42.762416170479511</v>
      </c>
    </row>
    <row r="273" spans="1:35" ht="16.5">
      <c r="A273" s="33">
        <v>857</v>
      </c>
      <c r="B273" s="414">
        <v>11</v>
      </c>
      <c r="C273" s="414">
        <v>11</v>
      </c>
      <c r="D273" s="234" t="s">
        <v>287</v>
      </c>
      <c r="E273" s="238">
        <v>2313</v>
      </c>
      <c r="F273" s="238">
        <v>2311</v>
      </c>
      <c r="G273" s="35">
        <v>58</v>
      </c>
      <c r="H273" s="35">
        <v>58</v>
      </c>
      <c r="I273" s="35">
        <v>14</v>
      </c>
      <c r="J273" s="35">
        <v>8</v>
      </c>
      <c r="K273" s="35">
        <v>102</v>
      </c>
      <c r="L273" s="35">
        <v>105</v>
      </c>
      <c r="M273" s="35">
        <v>65</v>
      </c>
      <c r="N273" s="35">
        <v>62</v>
      </c>
      <c r="O273" s="35">
        <v>2074</v>
      </c>
      <c r="P273" s="35">
        <v>2078</v>
      </c>
      <c r="Q273" s="35">
        <v>1093</v>
      </c>
      <c r="R273" s="35">
        <v>1078</v>
      </c>
      <c r="T273" s="45">
        <v>490097.10000000003</v>
      </c>
      <c r="U273" s="45">
        <v>509217.38</v>
      </c>
      <c r="V273" s="45">
        <v>125658.40000000001</v>
      </c>
      <c r="W273" s="45">
        <v>74687.039999999994</v>
      </c>
      <c r="X273" s="45">
        <v>771618.78</v>
      </c>
      <c r="Y273" s="45">
        <v>840118.65</v>
      </c>
      <c r="Z273" s="45">
        <v>841421.75</v>
      </c>
      <c r="AA273" s="45">
        <v>840507.96</v>
      </c>
      <c r="AB273" s="45">
        <v>137174.36000000002</v>
      </c>
      <c r="AC273" s="45">
        <v>142800.16</v>
      </c>
      <c r="AD273" s="45">
        <v>91243.64</v>
      </c>
      <c r="AE273" s="45">
        <v>93387.14</v>
      </c>
      <c r="AF273" s="232">
        <v>2457214.0300000003</v>
      </c>
      <c r="AG273" s="232">
        <v>2500718.3300000005</v>
      </c>
      <c r="AH273" s="249">
        <f>AG273-AF273</f>
        <v>43504.300000000279</v>
      </c>
      <c r="AI273" s="249">
        <f>AH273/F273</f>
        <v>18.824881003894539</v>
      </c>
    </row>
    <row r="274" spans="1:35" ht="16.5">
      <c r="A274" s="33">
        <v>858</v>
      </c>
      <c r="B274" s="414">
        <v>1</v>
      </c>
      <c r="C274" s="415">
        <v>35</v>
      </c>
      <c r="D274" s="234" t="s">
        <v>288</v>
      </c>
      <c r="E274" s="238">
        <v>41338</v>
      </c>
      <c r="F274" s="238">
        <v>42225</v>
      </c>
      <c r="G274" s="35">
        <v>2369</v>
      </c>
      <c r="H274" s="35">
        <v>2407</v>
      </c>
      <c r="I274" s="35">
        <v>446</v>
      </c>
      <c r="J274" s="35">
        <v>433</v>
      </c>
      <c r="K274" s="35">
        <v>3109</v>
      </c>
      <c r="L274" s="35">
        <v>3066</v>
      </c>
      <c r="M274" s="35">
        <v>1821</v>
      </c>
      <c r="N274" s="35">
        <v>1769</v>
      </c>
      <c r="O274" s="35">
        <v>33593</v>
      </c>
      <c r="P274" s="35">
        <v>34550</v>
      </c>
      <c r="Q274" s="35">
        <v>24737</v>
      </c>
      <c r="R274" s="35">
        <v>25332</v>
      </c>
      <c r="T274" s="45">
        <v>20017931.550000001</v>
      </c>
      <c r="U274" s="45">
        <v>21132521.27</v>
      </c>
      <c r="V274" s="45">
        <v>4003117.6</v>
      </c>
      <c r="W274" s="45">
        <v>4042436.0399999996</v>
      </c>
      <c r="X274" s="45">
        <v>23519243.010000002</v>
      </c>
      <c r="Y274" s="45">
        <v>24531464.580000002</v>
      </c>
      <c r="Z274" s="45">
        <v>23572753.950000003</v>
      </c>
      <c r="AA274" s="45">
        <v>23981590.02</v>
      </c>
      <c r="AB274" s="45">
        <v>2221841.02</v>
      </c>
      <c r="AC274" s="45">
        <v>2374276</v>
      </c>
      <c r="AD274" s="45">
        <v>2065044.76</v>
      </c>
      <c r="AE274" s="45">
        <v>2194511.1599999997</v>
      </c>
      <c r="AF274" s="232">
        <v>75399931.890000015</v>
      </c>
      <c r="AG274" s="232">
        <v>78256799.069999993</v>
      </c>
      <c r="AH274" s="249">
        <f>AG274-AF274</f>
        <v>2856867.1799999774</v>
      </c>
      <c r="AI274" s="249">
        <f>AH274/F274</f>
        <v>67.658192539963935</v>
      </c>
    </row>
    <row r="275" spans="1:35" ht="16.5">
      <c r="A275" s="33">
        <v>859</v>
      </c>
      <c r="B275" s="414">
        <v>17</v>
      </c>
      <c r="C275" s="414">
        <v>17</v>
      </c>
      <c r="D275" s="234" t="s">
        <v>289</v>
      </c>
      <c r="E275" s="238">
        <v>6525</v>
      </c>
      <c r="F275" s="238">
        <v>6501</v>
      </c>
      <c r="G275" s="35">
        <v>590</v>
      </c>
      <c r="H275" s="35">
        <v>573</v>
      </c>
      <c r="I275" s="35">
        <v>113</v>
      </c>
      <c r="J275" s="35">
        <v>117</v>
      </c>
      <c r="K275" s="35">
        <v>832</v>
      </c>
      <c r="L275" s="35">
        <v>807</v>
      </c>
      <c r="M275" s="35">
        <v>488</v>
      </c>
      <c r="N275" s="35">
        <v>438</v>
      </c>
      <c r="O275" s="35">
        <v>4502</v>
      </c>
      <c r="P275" s="35">
        <v>4566</v>
      </c>
      <c r="Q275" s="35">
        <v>3258</v>
      </c>
      <c r="R275" s="35">
        <v>3275</v>
      </c>
      <c r="T275" s="45">
        <v>4985470.5</v>
      </c>
      <c r="U275" s="45">
        <v>5030716.53</v>
      </c>
      <c r="V275" s="45">
        <v>1014242.8</v>
      </c>
      <c r="W275" s="45">
        <v>1092297.96</v>
      </c>
      <c r="X275" s="45">
        <v>6293988.4800000004</v>
      </c>
      <c r="Y275" s="45">
        <v>6456911.9100000001</v>
      </c>
      <c r="Z275" s="45">
        <v>6317135.6000000006</v>
      </c>
      <c r="AA275" s="45">
        <v>5937782.04</v>
      </c>
      <c r="AB275" s="45">
        <v>297762.28000000003</v>
      </c>
      <c r="AC275" s="45">
        <v>313775.52</v>
      </c>
      <c r="AD275" s="45">
        <v>271977.84000000003</v>
      </c>
      <c r="AE275" s="45">
        <v>283713.25</v>
      </c>
      <c r="AF275" s="232">
        <v>19180577.500000004</v>
      </c>
      <c r="AG275" s="232">
        <v>19115197.210000001</v>
      </c>
      <c r="AH275" s="249">
        <f>AG275-AF275</f>
        <v>-65380.290000002831</v>
      </c>
      <c r="AI275" s="249">
        <f>AH275/F275</f>
        <v>-10.056958929395913</v>
      </c>
    </row>
    <row r="276" spans="1:35" ht="16.5">
      <c r="A276" s="33">
        <v>886</v>
      </c>
      <c r="B276" s="414">
        <v>4</v>
      </c>
      <c r="C276" s="414">
        <v>4</v>
      </c>
      <c r="D276" s="234" t="s">
        <v>290</v>
      </c>
      <c r="E276" s="238">
        <v>12533</v>
      </c>
      <c r="F276" s="238">
        <v>12382</v>
      </c>
      <c r="G276" s="35">
        <v>627</v>
      </c>
      <c r="H276" s="35">
        <v>610</v>
      </c>
      <c r="I276" s="35">
        <v>136</v>
      </c>
      <c r="J276" s="35">
        <v>107</v>
      </c>
      <c r="K276" s="35">
        <v>917</v>
      </c>
      <c r="L276" s="35">
        <v>896</v>
      </c>
      <c r="M276" s="35">
        <v>514</v>
      </c>
      <c r="N276" s="35">
        <v>504</v>
      </c>
      <c r="O276" s="35">
        <v>10339</v>
      </c>
      <c r="P276" s="35">
        <v>10265</v>
      </c>
      <c r="Q276" s="35">
        <v>6569</v>
      </c>
      <c r="R276" s="35">
        <v>6462</v>
      </c>
      <c r="T276" s="45">
        <v>5298118.6500000004</v>
      </c>
      <c r="U276" s="45">
        <v>5355562.1000000006</v>
      </c>
      <c r="V276" s="45">
        <v>1220681.6000000001</v>
      </c>
      <c r="W276" s="45">
        <v>998939.15999999992</v>
      </c>
      <c r="X276" s="45">
        <v>6937004.1299999999</v>
      </c>
      <c r="Y276" s="45">
        <v>7169012.4800000004</v>
      </c>
      <c r="Z276" s="45">
        <v>6653704.3000000007</v>
      </c>
      <c r="AA276" s="45">
        <v>6832516.3200000003</v>
      </c>
      <c r="AB276" s="45">
        <v>683821.46</v>
      </c>
      <c r="AC276" s="45">
        <v>705410.8</v>
      </c>
      <c r="AD276" s="45">
        <v>548380.12</v>
      </c>
      <c r="AE276" s="45">
        <v>559803.05999999994</v>
      </c>
      <c r="AF276" s="232">
        <v>21341710.260000002</v>
      </c>
      <c r="AG276" s="232">
        <v>21621243.920000002</v>
      </c>
      <c r="AH276" s="249">
        <f>AG276-AF276</f>
        <v>279533.66000000015</v>
      </c>
      <c r="AI276" s="249">
        <f>AH276/F276</f>
        <v>22.575808431594261</v>
      </c>
    </row>
    <row r="277" spans="1:35" ht="16.5">
      <c r="A277" s="33">
        <v>887</v>
      </c>
      <c r="B277" s="414">
        <v>6</v>
      </c>
      <c r="C277" s="414">
        <v>6</v>
      </c>
      <c r="D277" s="234" t="s">
        <v>291</v>
      </c>
      <c r="E277" s="238">
        <v>4568</v>
      </c>
      <c r="F277" s="238">
        <v>4493</v>
      </c>
      <c r="G277" s="35">
        <v>180</v>
      </c>
      <c r="H277" s="35">
        <v>159</v>
      </c>
      <c r="I277" s="35">
        <v>36</v>
      </c>
      <c r="J277" s="35">
        <v>38</v>
      </c>
      <c r="K277" s="35">
        <v>251</v>
      </c>
      <c r="L277" s="35">
        <v>242</v>
      </c>
      <c r="M277" s="35">
        <v>144</v>
      </c>
      <c r="N277" s="35">
        <v>132</v>
      </c>
      <c r="O277" s="35">
        <v>3957</v>
      </c>
      <c r="P277" s="35">
        <v>3922</v>
      </c>
      <c r="Q277" s="35">
        <v>2272</v>
      </c>
      <c r="R277" s="35">
        <v>2247</v>
      </c>
      <c r="T277" s="45">
        <v>1520991.0000000002</v>
      </c>
      <c r="U277" s="45">
        <v>1395957.99</v>
      </c>
      <c r="V277" s="45">
        <v>323121.60000000003</v>
      </c>
      <c r="W277" s="45">
        <v>354763.43999999994</v>
      </c>
      <c r="X277" s="45">
        <v>1898787.3900000001</v>
      </c>
      <c r="Y277" s="45">
        <v>1936273.46</v>
      </c>
      <c r="Z277" s="45">
        <v>1864072.8</v>
      </c>
      <c r="AA277" s="45">
        <v>1789468.56</v>
      </c>
      <c r="AB277" s="45">
        <v>261715.98</v>
      </c>
      <c r="AC277" s="45">
        <v>269519.83999999997</v>
      </c>
      <c r="AD277" s="45">
        <v>189666.56</v>
      </c>
      <c r="AE277" s="45">
        <v>194657.61</v>
      </c>
      <c r="AF277" s="232">
        <v>6058355.3300000001</v>
      </c>
      <c r="AG277" s="232">
        <v>5940640.8999999994</v>
      </c>
      <c r="AH277" s="249">
        <f>AG277-AF277</f>
        <v>-117714.43000000063</v>
      </c>
      <c r="AI277" s="249">
        <f>AH277/F277</f>
        <v>-26.199517026485786</v>
      </c>
    </row>
    <row r="278" spans="1:35" ht="16.5">
      <c r="A278" s="33">
        <v>889</v>
      </c>
      <c r="B278" s="414">
        <v>17</v>
      </c>
      <c r="C278" s="414">
        <v>17</v>
      </c>
      <c r="D278" s="234" t="s">
        <v>292</v>
      </c>
      <c r="E278" s="238">
        <v>2491</v>
      </c>
      <c r="F278" s="238">
        <v>2466</v>
      </c>
      <c r="G278" s="35">
        <v>100</v>
      </c>
      <c r="H278" s="35">
        <v>105</v>
      </c>
      <c r="I278" s="35">
        <v>19</v>
      </c>
      <c r="J278" s="35">
        <v>16</v>
      </c>
      <c r="K278" s="35">
        <v>187</v>
      </c>
      <c r="L278" s="35">
        <v>172</v>
      </c>
      <c r="M278" s="35">
        <v>78</v>
      </c>
      <c r="N278" s="35">
        <v>96</v>
      </c>
      <c r="O278" s="35">
        <v>2107</v>
      </c>
      <c r="P278" s="35">
        <v>2077</v>
      </c>
      <c r="Q278" s="35">
        <v>1210</v>
      </c>
      <c r="R278" s="35">
        <v>1190</v>
      </c>
      <c r="T278" s="45">
        <v>844995.00000000012</v>
      </c>
      <c r="U278" s="45">
        <v>921859.05</v>
      </c>
      <c r="V278" s="45">
        <v>170536.4</v>
      </c>
      <c r="W278" s="45">
        <v>149374.07999999999</v>
      </c>
      <c r="X278" s="45">
        <v>1414634.4300000002</v>
      </c>
      <c r="Y278" s="45">
        <v>1376194.36</v>
      </c>
      <c r="Z278" s="45">
        <v>1009706.1000000001</v>
      </c>
      <c r="AA278" s="45">
        <v>1301431.68</v>
      </c>
      <c r="AB278" s="45">
        <v>139356.98000000001</v>
      </c>
      <c r="AC278" s="45">
        <v>142731.44</v>
      </c>
      <c r="AD278" s="45">
        <v>101010.8</v>
      </c>
      <c r="AE278" s="45">
        <v>103089.7</v>
      </c>
      <c r="AF278" s="232">
        <v>3680239.71</v>
      </c>
      <c r="AG278" s="232">
        <v>3994680.31</v>
      </c>
      <c r="AH278" s="249">
        <f>AG278-AF278</f>
        <v>314440.60000000009</v>
      </c>
      <c r="AI278" s="249">
        <f>AH278/F278</f>
        <v>127.51038118410385</v>
      </c>
    </row>
    <row r="279" spans="1:35" ht="16.5">
      <c r="A279" s="33">
        <v>890</v>
      </c>
      <c r="B279" s="414">
        <v>19</v>
      </c>
      <c r="C279" s="414">
        <v>19</v>
      </c>
      <c r="D279" s="234" t="s">
        <v>293</v>
      </c>
      <c r="E279" s="238">
        <v>1139</v>
      </c>
      <c r="F279" s="238">
        <v>1137</v>
      </c>
      <c r="G279" s="35">
        <v>41</v>
      </c>
      <c r="H279" s="35">
        <v>50</v>
      </c>
      <c r="I279" s="35">
        <v>8</v>
      </c>
      <c r="J279" s="35">
        <v>8</v>
      </c>
      <c r="K279" s="35">
        <v>56</v>
      </c>
      <c r="L279" s="35">
        <v>55</v>
      </c>
      <c r="M279" s="35">
        <v>40</v>
      </c>
      <c r="N279" s="35">
        <v>33</v>
      </c>
      <c r="O279" s="35">
        <v>994</v>
      </c>
      <c r="P279" s="35">
        <v>991</v>
      </c>
      <c r="Q279" s="35">
        <v>600</v>
      </c>
      <c r="R279" s="35">
        <v>603</v>
      </c>
      <c r="T279" s="45">
        <v>346447.95</v>
      </c>
      <c r="U279" s="45">
        <v>438980.5</v>
      </c>
      <c r="V279" s="45">
        <v>71804.800000000003</v>
      </c>
      <c r="W279" s="45">
        <v>74687.039999999994</v>
      </c>
      <c r="X279" s="45">
        <v>423633.84</v>
      </c>
      <c r="Y279" s="45">
        <v>440062.15</v>
      </c>
      <c r="Z279" s="45">
        <v>517798</v>
      </c>
      <c r="AA279" s="45">
        <v>447367.14</v>
      </c>
      <c r="AB279" s="45">
        <v>65743.16</v>
      </c>
      <c r="AC279" s="45">
        <v>68101.52</v>
      </c>
      <c r="AD279" s="45">
        <v>50088</v>
      </c>
      <c r="AE279" s="45">
        <v>52237.89</v>
      </c>
      <c r="AF279" s="232">
        <v>1475515.75</v>
      </c>
      <c r="AG279" s="232">
        <v>1521436.24</v>
      </c>
      <c r="AH279" s="249">
        <f>AG279-AF279</f>
        <v>45920.489999999991</v>
      </c>
      <c r="AI279" s="249">
        <f>AH279/F279</f>
        <v>40.387414248021102</v>
      </c>
    </row>
    <row r="280" spans="1:35" ht="16.5">
      <c r="A280" s="33">
        <v>892</v>
      </c>
      <c r="B280" s="414">
        <v>13</v>
      </c>
      <c r="C280" s="414">
        <v>13</v>
      </c>
      <c r="D280" s="234" t="s">
        <v>294</v>
      </c>
      <c r="E280" s="238">
        <v>3615</v>
      </c>
      <c r="F280" s="238">
        <v>3657</v>
      </c>
      <c r="G280" s="35">
        <v>284</v>
      </c>
      <c r="H280" s="35">
        <v>301</v>
      </c>
      <c r="I280" s="35">
        <v>50</v>
      </c>
      <c r="J280" s="35">
        <v>59</v>
      </c>
      <c r="K280" s="35">
        <v>392</v>
      </c>
      <c r="L280" s="35">
        <v>376</v>
      </c>
      <c r="M280" s="35">
        <v>212</v>
      </c>
      <c r="N280" s="35">
        <v>211</v>
      </c>
      <c r="O280" s="35">
        <v>2677</v>
      </c>
      <c r="P280" s="35">
        <v>2710</v>
      </c>
      <c r="Q280" s="35">
        <v>1815</v>
      </c>
      <c r="R280" s="35">
        <v>1830</v>
      </c>
      <c r="T280" s="45">
        <v>2399785.8000000003</v>
      </c>
      <c r="U280" s="45">
        <v>2642662.6100000003</v>
      </c>
      <c r="V280" s="45">
        <v>448780</v>
      </c>
      <c r="W280" s="45">
        <v>550816.91999999993</v>
      </c>
      <c r="X280" s="45">
        <v>2965436.8800000004</v>
      </c>
      <c r="Y280" s="45">
        <v>3008424.88</v>
      </c>
      <c r="Z280" s="45">
        <v>2744329.4000000004</v>
      </c>
      <c r="AA280" s="45">
        <v>2860438.38</v>
      </c>
      <c r="AB280" s="45">
        <v>177056.78</v>
      </c>
      <c r="AC280" s="45">
        <v>186231.19999999998</v>
      </c>
      <c r="AD280" s="45">
        <v>151516.20000000001</v>
      </c>
      <c r="AE280" s="45">
        <v>158532.9</v>
      </c>
      <c r="AF280" s="232">
        <v>8886905.0600000005</v>
      </c>
      <c r="AG280" s="232">
        <v>9407106.8899999987</v>
      </c>
      <c r="AH280" s="249">
        <f>AG280-AF280</f>
        <v>520201.82999999821</v>
      </c>
      <c r="AI280" s="249">
        <f>AH280/F280</f>
        <v>142.24824446267382</v>
      </c>
    </row>
    <row r="281" spans="1:35" ht="16.5">
      <c r="A281" s="33">
        <v>893</v>
      </c>
      <c r="B281" s="414">
        <v>15</v>
      </c>
      <c r="C281" s="414">
        <v>15</v>
      </c>
      <c r="D281" s="234" t="s">
        <v>295</v>
      </c>
      <c r="E281" s="238">
        <v>7500</v>
      </c>
      <c r="F281" s="238">
        <v>7439</v>
      </c>
      <c r="G281" s="35">
        <v>451</v>
      </c>
      <c r="H281" s="35">
        <v>451</v>
      </c>
      <c r="I281" s="35">
        <v>73</v>
      </c>
      <c r="J281" s="35">
        <v>72</v>
      </c>
      <c r="K281" s="35">
        <v>593</v>
      </c>
      <c r="L281" s="35">
        <v>572</v>
      </c>
      <c r="M281" s="35">
        <v>314</v>
      </c>
      <c r="N281" s="35">
        <v>292</v>
      </c>
      <c r="O281" s="35">
        <v>6069</v>
      </c>
      <c r="P281" s="35">
        <v>6052</v>
      </c>
      <c r="Q281" s="35">
        <v>3905</v>
      </c>
      <c r="R281" s="35">
        <v>3872</v>
      </c>
      <c r="T281" s="45">
        <v>3810927.45</v>
      </c>
      <c r="U281" s="45">
        <v>3959604.1100000003</v>
      </c>
      <c r="V281" s="45">
        <v>655218.80000000005</v>
      </c>
      <c r="W281" s="45">
        <v>672183.36</v>
      </c>
      <c r="X281" s="45">
        <v>4485979.7700000005</v>
      </c>
      <c r="Y281" s="45">
        <v>4576646.3600000003</v>
      </c>
      <c r="Z281" s="45">
        <v>4064714.3000000003</v>
      </c>
      <c r="AA281" s="45">
        <v>3958521.36</v>
      </c>
      <c r="AB281" s="45">
        <v>401403.66</v>
      </c>
      <c r="AC281" s="45">
        <v>415893.44</v>
      </c>
      <c r="AD281" s="45">
        <v>325989.40000000002</v>
      </c>
      <c r="AE281" s="45">
        <v>335431.36</v>
      </c>
      <c r="AF281" s="232">
        <v>13744233.380000001</v>
      </c>
      <c r="AG281" s="232">
        <v>13918279.99</v>
      </c>
      <c r="AH281" s="249">
        <f>AG281-AF281</f>
        <v>174046.6099999994</v>
      </c>
      <c r="AI281" s="249">
        <f>AH281/F281</f>
        <v>23.396506250840087</v>
      </c>
    </row>
    <row r="282" spans="1:35" ht="16.5">
      <c r="A282" s="33">
        <v>895</v>
      </c>
      <c r="B282" s="414">
        <v>2</v>
      </c>
      <c r="C282" s="414">
        <v>2</v>
      </c>
      <c r="D282" s="234" t="s">
        <v>296</v>
      </c>
      <c r="E282" s="238">
        <v>14938</v>
      </c>
      <c r="F282" s="238">
        <v>14814</v>
      </c>
      <c r="G282" s="35">
        <v>620</v>
      </c>
      <c r="H282" s="35">
        <v>597</v>
      </c>
      <c r="I282" s="35">
        <v>116</v>
      </c>
      <c r="J282" s="35">
        <v>112</v>
      </c>
      <c r="K282" s="35">
        <v>879</v>
      </c>
      <c r="L282" s="35">
        <v>855</v>
      </c>
      <c r="M282" s="35">
        <v>470</v>
      </c>
      <c r="N282" s="35">
        <v>467</v>
      </c>
      <c r="O282" s="35">
        <v>12853</v>
      </c>
      <c r="P282" s="35">
        <v>12783</v>
      </c>
      <c r="Q282" s="35">
        <v>7881</v>
      </c>
      <c r="R282" s="35">
        <v>7785</v>
      </c>
      <c r="T282" s="45">
        <v>5238969</v>
      </c>
      <c r="U282" s="45">
        <v>5241427.17</v>
      </c>
      <c r="V282" s="45">
        <v>1041169.6000000001</v>
      </c>
      <c r="W282" s="45">
        <v>1045618.5599999999</v>
      </c>
      <c r="X282" s="45">
        <v>6649538.3100000005</v>
      </c>
      <c r="Y282" s="45">
        <v>6840966.1500000004</v>
      </c>
      <c r="Z282" s="45">
        <v>6084126.5</v>
      </c>
      <c r="AA282" s="45">
        <v>6330922.8600000003</v>
      </c>
      <c r="AB282" s="45">
        <v>850097.42</v>
      </c>
      <c r="AC282" s="45">
        <v>878447.76</v>
      </c>
      <c r="AD282" s="45">
        <v>657905.88</v>
      </c>
      <c r="AE282" s="45">
        <v>674414.54999999993</v>
      </c>
      <c r="AF282" s="232">
        <v>20521806.710000001</v>
      </c>
      <c r="AG282" s="232">
        <v>21011797.050000001</v>
      </c>
      <c r="AH282" s="249">
        <f>AG282-AF282</f>
        <v>489990.33999999985</v>
      </c>
      <c r="AI282" s="249">
        <f>AH282/F282</f>
        <v>33.076167139192648</v>
      </c>
    </row>
    <row r="283" spans="1:35" ht="16.5">
      <c r="A283" s="33">
        <v>905</v>
      </c>
      <c r="B283" s="414">
        <v>15</v>
      </c>
      <c r="C283" s="414">
        <v>15</v>
      </c>
      <c r="D283" s="234" t="s">
        <v>297</v>
      </c>
      <c r="E283" s="238">
        <v>68956</v>
      </c>
      <c r="F283" s="238">
        <v>70361</v>
      </c>
      <c r="G283" s="35">
        <v>3325</v>
      </c>
      <c r="H283" s="35">
        <v>3354</v>
      </c>
      <c r="I283" s="35">
        <v>598</v>
      </c>
      <c r="J283" s="35">
        <v>589</v>
      </c>
      <c r="K283" s="35">
        <v>4300</v>
      </c>
      <c r="L283" s="35">
        <v>4281</v>
      </c>
      <c r="M283" s="35">
        <v>2264</v>
      </c>
      <c r="N283" s="35">
        <v>2249</v>
      </c>
      <c r="O283" s="35">
        <v>58469</v>
      </c>
      <c r="P283" s="35">
        <v>59888</v>
      </c>
      <c r="Q283" s="35">
        <v>42721</v>
      </c>
      <c r="R283" s="35">
        <v>43929</v>
      </c>
      <c r="T283" s="45">
        <v>28096083.750000004</v>
      </c>
      <c r="U283" s="45">
        <v>29446811.940000001</v>
      </c>
      <c r="V283" s="45">
        <v>5367408.8</v>
      </c>
      <c r="W283" s="45">
        <v>5498833.3199999994</v>
      </c>
      <c r="X283" s="45">
        <v>32529027</v>
      </c>
      <c r="Y283" s="45">
        <v>34252837.530000001</v>
      </c>
      <c r="Z283" s="45">
        <v>29307366.800000001</v>
      </c>
      <c r="AA283" s="45">
        <v>30488748.419999998</v>
      </c>
      <c r="AB283" s="45">
        <v>3867139.66</v>
      </c>
      <c r="AC283" s="45">
        <v>4115503.36</v>
      </c>
      <c r="AD283" s="45">
        <v>3566349.08</v>
      </c>
      <c r="AE283" s="45">
        <v>3805569.27</v>
      </c>
      <c r="AF283" s="232">
        <v>102733375.09</v>
      </c>
      <c r="AG283" s="232">
        <v>107608303.83999999</v>
      </c>
      <c r="AH283" s="249">
        <f>AG283-AF283</f>
        <v>4874928.7499999851</v>
      </c>
      <c r="AI283" s="249">
        <f>AH283/F283</f>
        <v>69.284529071502462</v>
      </c>
    </row>
    <row r="284" spans="1:35" ht="16.5">
      <c r="A284" s="33">
        <v>908</v>
      </c>
      <c r="B284" s="414">
        <v>6</v>
      </c>
      <c r="C284" s="414">
        <v>6</v>
      </c>
      <c r="D284" s="234" t="s">
        <v>298</v>
      </c>
      <c r="E284" s="238">
        <v>20694</v>
      </c>
      <c r="F284" s="238">
        <v>20847</v>
      </c>
      <c r="G284" s="35">
        <v>934</v>
      </c>
      <c r="H284" s="35">
        <v>901</v>
      </c>
      <c r="I284" s="35">
        <v>171</v>
      </c>
      <c r="J284" s="35">
        <v>189</v>
      </c>
      <c r="K284" s="35">
        <v>1383</v>
      </c>
      <c r="L284" s="35">
        <v>1354</v>
      </c>
      <c r="M284" s="35">
        <v>803</v>
      </c>
      <c r="N284" s="35">
        <v>785</v>
      </c>
      <c r="O284" s="35">
        <v>17403</v>
      </c>
      <c r="P284" s="35">
        <v>17618</v>
      </c>
      <c r="Q284" s="35">
        <v>11040</v>
      </c>
      <c r="R284" s="35">
        <v>11189</v>
      </c>
      <c r="T284" s="45">
        <v>7892253.3000000007</v>
      </c>
      <c r="U284" s="45">
        <v>7910428.6100000003</v>
      </c>
      <c r="V284" s="45">
        <v>1534827.6</v>
      </c>
      <c r="W284" s="45">
        <v>1764481.3199999998</v>
      </c>
      <c r="X284" s="45">
        <v>10462242.870000001</v>
      </c>
      <c r="Y284" s="45">
        <v>10833530.02</v>
      </c>
      <c r="Z284" s="45">
        <v>10394794.850000001</v>
      </c>
      <c r="AA284" s="45">
        <v>10641915.300000001</v>
      </c>
      <c r="AB284" s="45">
        <v>1151034.42</v>
      </c>
      <c r="AC284" s="45">
        <v>1210708.96</v>
      </c>
      <c r="AD284" s="45">
        <v>921619.20000000007</v>
      </c>
      <c r="AE284" s="45">
        <v>969303.07</v>
      </c>
      <c r="AF284" s="232">
        <v>32356772.240000006</v>
      </c>
      <c r="AG284" s="232">
        <v>33330367.280000001</v>
      </c>
      <c r="AH284" s="249">
        <f>AG284-AF284</f>
        <v>973595.03999999538</v>
      </c>
      <c r="AI284" s="249">
        <f>AH284/F284</f>
        <v>46.701925456900049</v>
      </c>
    </row>
    <row r="285" spans="1:35" ht="16.5">
      <c r="A285" s="33">
        <v>915</v>
      </c>
      <c r="B285" s="414">
        <v>11</v>
      </c>
      <c r="C285" s="414">
        <v>11</v>
      </c>
      <c r="D285" s="234" t="s">
        <v>299</v>
      </c>
      <c r="E285" s="238">
        <v>19727</v>
      </c>
      <c r="F285" s="238">
        <v>19669</v>
      </c>
      <c r="G285" s="35">
        <v>727</v>
      </c>
      <c r="H285" s="35">
        <v>706</v>
      </c>
      <c r="I285" s="35">
        <v>146</v>
      </c>
      <c r="J285" s="35">
        <v>131</v>
      </c>
      <c r="K285" s="35">
        <v>971</v>
      </c>
      <c r="L285" s="35">
        <v>966</v>
      </c>
      <c r="M285" s="35">
        <v>590</v>
      </c>
      <c r="N285" s="35">
        <v>549</v>
      </c>
      <c r="O285" s="35">
        <v>17293</v>
      </c>
      <c r="P285" s="35">
        <v>17317</v>
      </c>
      <c r="Q285" s="35">
        <v>10248</v>
      </c>
      <c r="R285" s="35">
        <v>10202</v>
      </c>
      <c r="T285" s="45">
        <v>6143113.6500000004</v>
      </c>
      <c r="U285" s="45">
        <v>6198404.6600000001</v>
      </c>
      <c r="V285" s="45">
        <v>1310437.6000000001</v>
      </c>
      <c r="W285" s="45">
        <v>1223000.2799999998</v>
      </c>
      <c r="X285" s="45">
        <v>7345508.1900000004</v>
      </c>
      <c r="Y285" s="45">
        <v>7729091.5800000001</v>
      </c>
      <c r="Z285" s="45">
        <v>7637520.5</v>
      </c>
      <c r="AA285" s="45">
        <v>7442562.4199999999</v>
      </c>
      <c r="AB285" s="45">
        <v>1143759.02</v>
      </c>
      <c r="AC285" s="45">
        <v>1190024.24</v>
      </c>
      <c r="AD285" s="45">
        <v>855503.04</v>
      </c>
      <c r="AE285" s="45">
        <v>883799.26</v>
      </c>
      <c r="AF285" s="232">
        <v>24435842</v>
      </c>
      <c r="AG285" s="232">
        <v>24666882.439999998</v>
      </c>
      <c r="AH285" s="249">
        <f>AG285-AF285</f>
        <v>231040.43999999762</v>
      </c>
      <c r="AI285" s="249">
        <f>AH285/F285</f>
        <v>11.746425339366395</v>
      </c>
    </row>
    <row r="286" spans="1:35" ht="16.5">
      <c r="A286" s="33">
        <v>918</v>
      </c>
      <c r="B286" s="414">
        <v>2</v>
      </c>
      <c r="C286" s="414">
        <v>2</v>
      </c>
      <c r="D286" s="234" t="s">
        <v>300</v>
      </c>
      <c r="E286" s="238">
        <v>2245</v>
      </c>
      <c r="F286" s="238">
        <v>2246</v>
      </c>
      <c r="G286" s="35">
        <v>108</v>
      </c>
      <c r="H286" s="35">
        <v>107</v>
      </c>
      <c r="I286" s="35">
        <v>17</v>
      </c>
      <c r="J286" s="35">
        <v>22</v>
      </c>
      <c r="K286" s="35">
        <v>136</v>
      </c>
      <c r="L286" s="35">
        <v>131</v>
      </c>
      <c r="M286" s="35">
        <v>72</v>
      </c>
      <c r="N286" s="35">
        <v>74</v>
      </c>
      <c r="O286" s="35">
        <v>1912</v>
      </c>
      <c r="P286" s="35">
        <v>1912</v>
      </c>
      <c r="Q286" s="35">
        <v>1184</v>
      </c>
      <c r="R286" s="35">
        <v>1184</v>
      </c>
      <c r="T286" s="45">
        <v>912594.60000000009</v>
      </c>
      <c r="U286" s="45">
        <v>939418.27</v>
      </c>
      <c r="V286" s="45">
        <v>152585.20000000001</v>
      </c>
      <c r="W286" s="45">
        <v>205389.36</v>
      </c>
      <c r="X286" s="45">
        <v>1028825.04</v>
      </c>
      <c r="Y286" s="45">
        <v>1048148.03</v>
      </c>
      <c r="Z286" s="45">
        <v>932036.4</v>
      </c>
      <c r="AA286" s="45">
        <v>1003186.92</v>
      </c>
      <c r="AB286" s="45">
        <v>126459.68000000001</v>
      </c>
      <c r="AC286" s="45">
        <v>131392.63999999998</v>
      </c>
      <c r="AD286" s="45">
        <v>98840.320000000007</v>
      </c>
      <c r="AE286" s="45">
        <v>102569.92</v>
      </c>
      <c r="AF286" s="232">
        <v>3251341.24</v>
      </c>
      <c r="AG286" s="232">
        <v>3430105.14</v>
      </c>
      <c r="AH286" s="249">
        <f>AG286-AF286</f>
        <v>178763.89999999991</v>
      </c>
      <c r="AI286" s="249">
        <f>AH286/F286</f>
        <v>79.592119323241278</v>
      </c>
    </row>
    <row r="287" spans="1:35" ht="16.5">
      <c r="A287" s="33">
        <v>921</v>
      </c>
      <c r="B287" s="414">
        <v>11</v>
      </c>
      <c r="C287" s="414">
        <v>11</v>
      </c>
      <c r="D287" s="234" t="s">
        <v>301</v>
      </c>
      <c r="E287" s="238">
        <v>1895</v>
      </c>
      <c r="F287" s="238">
        <v>1851</v>
      </c>
      <c r="G287" s="35">
        <v>45</v>
      </c>
      <c r="H287" s="35">
        <v>44</v>
      </c>
      <c r="I287" s="35">
        <v>7</v>
      </c>
      <c r="J287" s="35">
        <v>9</v>
      </c>
      <c r="K287" s="35">
        <v>74</v>
      </c>
      <c r="L287" s="35">
        <v>68</v>
      </c>
      <c r="M287" s="35">
        <v>51</v>
      </c>
      <c r="N287" s="35">
        <v>53</v>
      </c>
      <c r="O287" s="35">
        <v>1718</v>
      </c>
      <c r="P287" s="35">
        <v>1677</v>
      </c>
      <c r="Q287" s="35">
        <v>864</v>
      </c>
      <c r="R287" s="35">
        <v>835</v>
      </c>
      <c r="T287" s="45">
        <v>380247.75000000006</v>
      </c>
      <c r="U287" s="45">
        <v>386302.84</v>
      </c>
      <c r="V287" s="45">
        <v>62829.200000000004</v>
      </c>
      <c r="W287" s="45">
        <v>84022.92</v>
      </c>
      <c r="X287" s="45">
        <v>559801.86</v>
      </c>
      <c r="Y287" s="45">
        <v>544076.84</v>
      </c>
      <c r="Z287" s="45">
        <v>660192.45000000007</v>
      </c>
      <c r="AA287" s="45">
        <v>718498.74</v>
      </c>
      <c r="AB287" s="45">
        <v>113628.52</v>
      </c>
      <c r="AC287" s="45">
        <v>115243.44</v>
      </c>
      <c r="AD287" s="45">
        <v>72126.720000000001</v>
      </c>
      <c r="AE287" s="45">
        <v>72336.05</v>
      </c>
      <c r="AF287" s="232">
        <v>1848826.5000000002</v>
      </c>
      <c r="AG287" s="232">
        <v>1920480.8299999998</v>
      </c>
      <c r="AH287" s="249">
        <f>AG287-AF287</f>
        <v>71654.329999999609</v>
      </c>
      <c r="AI287" s="249">
        <f>AH287/F287</f>
        <v>38.711145326850136</v>
      </c>
    </row>
    <row r="288" spans="1:35" ht="16.5">
      <c r="A288" s="33">
        <v>922</v>
      </c>
      <c r="B288" s="414">
        <v>6</v>
      </c>
      <c r="C288" s="414">
        <v>6</v>
      </c>
      <c r="D288" s="234" t="s">
        <v>302</v>
      </c>
      <c r="E288" s="238">
        <v>4469</v>
      </c>
      <c r="F288" s="238">
        <v>4511</v>
      </c>
      <c r="G288" s="35">
        <v>256</v>
      </c>
      <c r="H288" s="35">
        <v>265</v>
      </c>
      <c r="I288" s="35">
        <v>55</v>
      </c>
      <c r="J288" s="35">
        <v>49</v>
      </c>
      <c r="K288" s="35">
        <v>390</v>
      </c>
      <c r="L288" s="35">
        <v>386</v>
      </c>
      <c r="M288" s="35">
        <v>218</v>
      </c>
      <c r="N288" s="35">
        <v>218</v>
      </c>
      <c r="O288" s="35">
        <v>3550</v>
      </c>
      <c r="P288" s="35">
        <v>3593</v>
      </c>
      <c r="Q288" s="35">
        <v>2552</v>
      </c>
      <c r="R288" s="35">
        <v>2568</v>
      </c>
      <c r="T288" s="45">
        <v>2163187.2000000002</v>
      </c>
      <c r="U288" s="45">
        <v>2326596.6500000004</v>
      </c>
      <c r="V288" s="45">
        <v>493658</v>
      </c>
      <c r="W288" s="45">
        <v>457458.11999999994</v>
      </c>
      <c r="X288" s="45">
        <v>2950307.1</v>
      </c>
      <c r="Y288" s="45">
        <v>3088436.18</v>
      </c>
      <c r="Z288" s="45">
        <v>2821999.1</v>
      </c>
      <c r="AA288" s="45">
        <v>2955334.44</v>
      </c>
      <c r="AB288" s="45">
        <v>234797</v>
      </c>
      <c r="AC288" s="45">
        <v>246910.96</v>
      </c>
      <c r="AD288" s="45">
        <v>213040.96000000002</v>
      </c>
      <c r="AE288" s="45">
        <v>222465.84</v>
      </c>
      <c r="AF288" s="232">
        <v>8876989.3600000013</v>
      </c>
      <c r="AG288" s="232">
        <v>9297202.1900000013</v>
      </c>
      <c r="AH288" s="249">
        <f>AG288-AF288</f>
        <v>420212.83000000007</v>
      </c>
      <c r="AI288" s="249">
        <f>AH288/F288</f>
        <v>93.152921746841074</v>
      </c>
    </row>
    <row r="289" spans="1:35" ht="16.5">
      <c r="A289" s="33">
        <v>924</v>
      </c>
      <c r="B289" s="414">
        <v>16</v>
      </c>
      <c r="C289" s="414">
        <v>16</v>
      </c>
      <c r="D289" s="234" t="s">
        <v>303</v>
      </c>
      <c r="E289" s="238">
        <v>2936</v>
      </c>
      <c r="F289" s="238">
        <v>2931</v>
      </c>
      <c r="G289" s="35">
        <v>126</v>
      </c>
      <c r="H289" s="35">
        <v>124</v>
      </c>
      <c r="I289" s="35">
        <v>26</v>
      </c>
      <c r="J289" s="35">
        <v>19</v>
      </c>
      <c r="K289" s="35">
        <v>180</v>
      </c>
      <c r="L289" s="35">
        <v>176</v>
      </c>
      <c r="M289" s="35">
        <v>126</v>
      </c>
      <c r="N289" s="35">
        <v>119</v>
      </c>
      <c r="O289" s="35">
        <v>2478</v>
      </c>
      <c r="P289" s="35">
        <v>2493</v>
      </c>
      <c r="Q289" s="35">
        <v>1447</v>
      </c>
      <c r="R289" s="35">
        <v>1444</v>
      </c>
      <c r="T289" s="45">
        <v>1064693.7000000002</v>
      </c>
      <c r="U289" s="45">
        <v>1088671.6400000001</v>
      </c>
      <c r="V289" s="45">
        <v>233365.6</v>
      </c>
      <c r="W289" s="45">
        <v>177381.71999999997</v>
      </c>
      <c r="X289" s="45">
        <v>1361680.2</v>
      </c>
      <c r="Y289" s="45">
        <v>1408198.8800000001</v>
      </c>
      <c r="Z289" s="45">
        <v>1631063.7000000002</v>
      </c>
      <c r="AA289" s="45">
        <v>1613233.02</v>
      </c>
      <c r="AB289" s="45">
        <v>163894.92000000001</v>
      </c>
      <c r="AC289" s="45">
        <v>171318.96</v>
      </c>
      <c r="AD289" s="45">
        <v>120795.56000000001</v>
      </c>
      <c r="AE289" s="45">
        <v>125093.71999999999</v>
      </c>
      <c r="AF289" s="232">
        <v>4575493.68</v>
      </c>
      <c r="AG289" s="232">
        <v>4583897.9399999995</v>
      </c>
      <c r="AH289" s="249">
        <f>AG289-AF289</f>
        <v>8404.2599999997765</v>
      </c>
      <c r="AI289" s="249">
        <f>AH289/F289</f>
        <v>2.8673694984646114</v>
      </c>
    </row>
    <row r="290" spans="1:35" ht="16.5">
      <c r="A290" s="33">
        <v>925</v>
      </c>
      <c r="B290" s="414">
        <v>11</v>
      </c>
      <c r="C290" s="414">
        <v>11</v>
      </c>
      <c r="D290" s="234" t="s">
        <v>304</v>
      </c>
      <c r="E290" s="238">
        <v>3387</v>
      </c>
      <c r="F290" s="238">
        <v>3352</v>
      </c>
      <c r="G290" s="35">
        <v>132</v>
      </c>
      <c r="H290" s="35">
        <v>123</v>
      </c>
      <c r="I290" s="35">
        <v>31</v>
      </c>
      <c r="J290" s="35">
        <v>33</v>
      </c>
      <c r="K290" s="35">
        <v>231</v>
      </c>
      <c r="L290" s="35">
        <v>224</v>
      </c>
      <c r="M290" s="35">
        <v>117</v>
      </c>
      <c r="N290" s="35">
        <v>136</v>
      </c>
      <c r="O290" s="35">
        <v>2876</v>
      </c>
      <c r="P290" s="35">
        <v>2836</v>
      </c>
      <c r="Q290" s="35">
        <v>1837</v>
      </c>
      <c r="R290" s="35">
        <v>1796</v>
      </c>
      <c r="T290" s="45">
        <v>1115393.4000000001</v>
      </c>
      <c r="U290" s="45">
        <v>1079892.03</v>
      </c>
      <c r="V290" s="45">
        <v>278243.60000000003</v>
      </c>
      <c r="W290" s="45">
        <v>308084.03999999998</v>
      </c>
      <c r="X290" s="45">
        <v>1747489.59</v>
      </c>
      <c r="Y290" s="45">
        <v>1792253.12</v>
      </c>
      <c r="Z290" s="45">
        <v>1514559.1500000001</v>
      </c>
      <c r="AA290" s="45">
        <v>1843694.88</v>
      </c>
      <c r="AB290" s="45">
        <v>190218.64</v>
      </c>
      <c r="AC290" s="45">
        <v>194889.91999999998</v>
      </c>
      <c r="AD290" s="45">
        <v>153352.76</v>
      </c>
      <c r="AE290" s="45">
        <v>155587.47999999998</v>
      </c>
      <c r="AF290" s="232">
        <v>4999257.1399999997</v>
      </c>
      <c r="AG290" s="232">
        <v>5374401.4700000007</v>
      </c>
      <c r="AH290" s="249">
        <f>AG290-AF290</f>
        <v>375144.33000000101</v>
      </c>
      <c r="AI290" s="249">
        <f>AH290/F290</f>
        <v>111.91656622911725</v>
      </c>
    </row>
    <row r="291" spans="1:35" ht="16.5">
      <c r="A291" s="33">
        <v>927</v>
      </c>
      <c r="B291" s="414">
        <v>1</v>
      </c>
      <c r="C291" s="415">
        <v>33</v>
      </c>
      <c r="D291" s="234" t="s">
        <v>305</v>
      </c>
      <c r="E291" s="238">
        <v>28811</v>
      </c>
      <c r="F291" s="238">
        <v>28799</v>
      </c>
      <c r="G291" s="35">
        <v>1523</v>
      </c>
      <c r="H291" s="35">
        <v>1462</v>
      </c>
      <c r="I291" s="35">
        <v>316</v>
      </c>
      <c r="J291" s="35">
        <v>298</v>
      </c>
      <c r="K291" s="35">
        <v>2107</v>
      </c>
      <c r="L291" s="35">
        <v>2031</v>
      </c>
      <c r="M291" s="35">
        <v>1303</v>
      </c>
      <c r="N291" s="35">
        <v>1248</v>
      </c>
      <c r="O291" s="35">
        <v>23562</v>
      </c>
      <c r="P291" s="35">
        <v>23760</v>
      </c>
      <c r="Q291" s="35">
        <v>16584</v>
      </c>
      <c r="R291" s="35">
        <v>16635</v>
      </c>
      <c r="T291" s="45">
        <v>12869273.850000001</v>
      </c>
      <c r="U291" s="45">
        <v>12835789.82</v>
      </c>
      <c r="V291" s="45">
        <v>2836289.6</v>
      </c>
      <c r="W291" s="45">
        <v>2782092.2399999998</v>
      </c>
      <c r="X291" s="45">
        <v>15939223.23</v>
      </c>
      <c r="Y291" s="45">
        <v>16250295.029999999</v>
      </c>
      <c r="Z291" s="45">
        <v>16867269.850000001</v>
      </c>
      <c r="AA291" s="45">
        <v>16918611.84</v>
      </c>
      <c r="AB291" s="45">
        <v>1558390.68</v>
      </c>
      <c r="AC291" s="45">
        <v>1632787.2</v>
      </c>
      <c r="AD291" s="45">
        <v>1384432.32</v>
      </c>
      <c r="AE291" s="45">
        <v>1441090.0499999998</v>
      </c>
      <c r="AF291" s="232">
        <v>51454879.530000001</v>
      </c>
      <c r="AG291" s="232">
        <v>51860666.18</v>
      </c>
      <c r="AH291" s="249">
        <f>AG291-AF291</f>
        <v>405786.64999999851</v>
      </c>
      <c r="AI291" s="249">
        <f>AH291/F291</f>
        <v>14.090303482759767</v>
      </c>
    </row>
    <row r="292" spans="1:35" ht="16.5">
      <c r="A292" s="33">
        <v>931</v>
      </c>
      <c r="B292" s="414">
        <v>13</v>
      </c>
      <c r="C292" s="414">
        <v>13</v>
      </c>
      <c r="D292" s="234" t="s">
        <v>306</v>
      </c>
      <c r="E292" s="238">
        <v>5877</v>
      </c>
      <c r="F292" s="238">
        <v>5764</v>
      </c>
      <c r="G292" s="35">
        <v>225</v>
      </c>
      <c r="H292" s="35">
        <v>219</v>
      </c>
      <c r="I292" s="35">
        <v>43</v>
      </c>
      <c r="J292" s="35">
        <v>44</v>
      </c>
      <c r="K292" s="35">
        <v>274</v>
      </c>
      <c r="L292" s="35">
        <v>278</v>
      </c>
      <c r="M292" s="35">
        <v>161</v>
      </c>
      <c r="N292" s="35">
        <v>154</v>
      </c>
      <c r="O292" s="35">
        <v>5174</v>
      </c>
      <c r="P292" s="35">
        <v>5069</v>
      </c>
      <c r="Q292" s="35">
        <v>2777</v>
      </c>
      <c r="R292" s="35">
        <v>2668</v>
      </c>
      <c r="T292" s="45">
        <v>1901238.7500000002</v>
      </c>
      <c r="U292" s="45">
        <v>1922734.59</v>
      </c>
      <c r="V292" s="45">
        <v>385950.8</v>
      </c>
      <c r="W292" s="45">
        <v>410778.72</v>
      </c>
      <c r="X292" s="45">
        <v>2072779.86</v>
      </c>
      <c r="Y292" s="45">
        <v>2224314.14</v>
      </c>
      <c r="Z292" s="45">
        <v>2084136.9500000002</v>
      </c>
      <c r="AA292" s="45">
        <v>2087713.32</v>
      </c>
      <c r="AB292" s="45">
        <v>342208.36</v>
      </c>
      <c r="AC292" s="45">
        <v>348341.68</v>
      </c>
      <c r="AD292" s="45">
        <v>231823.96000000002</v>
      </c>
      <c r="AE292" s="45">
        <v>231128.84</v>
      </c>
      <c r="AF292" s="232">
        <v>7018138.6800000006</v>
      </c>
      <c r="AG292" s="232">
        <v>7225011.29</v>
      </c>
      <c r="AH292" s="249">
        <f>AG292-AF292</f>
        <v>206872.6099999994</v>
      </c>
      <c r="AI292" s="249">
        <f>AH292/F292</f>
        <v>35.890459750173385</v>
      </c>
    </row>
    <row r="293" spans="1:35" ht="16.5">
      <c r="A293" s="33">
        <v>934</v>
      </c>
      <c r="B293" s="414">
        <v>14</v>
      </c>
      <c r="C293" s="414">
        <v>14</v>
      </c>
      <c r="D293" s="234" t="s">
        <v>307</v>
      </c>
      <c r="E293" s="238">
        <v>2656</v>
      </c>
      <c r="F293" s="238">
        <v>2607</v>
      </c>
      <c r="G293" s="35">
        <v>77</v>
      </c>
      <c r="H293" s="35">
        <v>70</v>
      </c>
      <c r="I293" s="35">
        <v>17</v>
      </c>
      <c r="J293" s="35">
        <v>15</v>
      </c>
      <c r="K293" s="35">
        <v>180</v>
      </c>
      <c r="L293" s="35">
        <v>164</v>
      </c>
      <c r="M293" s="35">
        <v>95</v>
      </c>
      <c r="N293" s="35">
        <v>101</v>
      </c>
      <c r="O293" s="35">
        <v>2287</v>
      </c>
      <c r="P293" s="35">
        <v>2257</v>
      </c>
      <c r="Q293" s="35">
        <v>1350</v>
      </c>
      <c r="R293" s="35">
        <v>1310</v>
      </c>
      <c r="T293" s="45">
        <v>650646.15</v>
      </c>
      <c r="U293" s="45">
        <v>614572.70000000007</v>
      </c>
      <c r="V293" s="45">
        <v>152585.20000000001</v>
      </c>
      <c r="W293" s="45">
        <v>140038.19999999998</v>
      </c>
      <c r="X293" s="45">
        <v>1361680.2</v>
      </c>
      <c r="Y293" s="45">
        <v>1312185.32</v>
      </c>
      <c r="Z293" s="45">
        <v>1229770.25</v>
      </c>
      <c r="AA293" s="45">
        <v>1369214.58</v>
      </c>
      <c r="AB293" s="45">
        <v>151262.18</v>
      </c>
      <c r="AC293" s="45">
        <v>155101.04</v>
      </c>
      <c r="AD293" s="45">
        <v>112698</v>
      </c>
      <c r="AE293" s="45">
        <v>113485.29999999999</v>
      </c>
      <c r="AF293" s="232">
        <v>3658641.98</v>
      </c>
      <c r="AG293" s="232">
        <v>3704597.14</v>
      </c>
      <c r="AH293" s="249">
        <f>AG293-AF293</f>
        <v>45955.160000000149</v>
      </c>
      <c r="AI293" s="249">
        <f>AH293/F293</f>
        <v>17.62760260836216</v>
      </c>
    </row>
    <row r="294" spans="1:35" ht="16.5">
      <c r="A294" s="33">
        <v>935</v>
      </c>
      <c r="B294" s="414">
        <v>8</v>
      </c>
      <c r="C294" s="414">
        <v>8</v>
      </c>
      <c r="D294" s="234" t="s">
        <v>308</v>
      </c>
      <c r="E294" s="238">
        <v>2927</v>
      </c>
      <c r="F294" s="238">
        <v>2831</v>
      </c>
      <c r="G294" s="35">
        <v>82</v>
      </c>
      <c r="H294" s="35">
        <v>66</v>
      </c>
      <c r="I294" s="35">
        <v>16</v>
      </c>
      <c r="J294" s="35">
        <v>16</v>
      </c>
      <c r="K294" s="35">
        <v>152</v>
      </c>
      <c r="L294" s="35">
        <v>133</v>
      </c>
      <c r="M294" s="35">
        <v>90</v>
      </c>
      <c r="N294" s="35">
        <v>91</v>
      </c>
      <c r="O294" s="35">
        <v>2587</v>
      </c>
      <c r="P294" s="35">
        <v>2525</v>
      </c>
      <c r="Q294" s="35">
        <v>1500</v>
      </c>
      <c r="R294" s="35">
        <v>1427</v>
      </c>
      <c r="T294" s="45">
        <v>692895.9</v>
      </c>
      <c r="U294" s="45">
        <v>579454.26</v>
      </c>
      <c r="V294" s="45">
        <v>143609.60000000001</v>
      </c>
      <c r="W294" s="45">
        <v>149374.07999999999</v>
      </c>
      <c r="X294" s="45">
        <v>1149863.28</v>
      </c>
      <c r="Y294" s="45">
        <v>1064150.29</v>
      </c>
      <c r="Z294" s="45">
        <v>1165045.5</v>
      </c>
      <c r="AA294" s="45">
        <v>1233648.78</v>
      </c>
      <c r="AB294" s="45">
        <v>171104.18</v>
      </c>
      <c r="AC294" s="45">
        <v>173518</v>
      </c>
      <c r="AD294" s="45">
        <v>125220</v>
      </c>
      <c r="AE294" s="45">
        <v>123621.01</v>
      </c>
      <c r="AF294" s="232">
        <v>3447738.4600000004</v>
      </c>
      <c r="AG294" s="232">
        <v>3323766.42</v>
      </c>
      <c r="AH294" s="249">
        <f>AG294-AF294</f>
        <v>-123972.0400000005</v>
      </c>
      <c r="AI294" s="249">
        <f>AH294/F294</f>
        <v>-43.790900741787532</v>
      </c>
    </row>
    <row r="295" spans="1:35" ht="16.5">
      <c r="A295" s="33">
        <v>936</v>
      </c>
      <c r="B295" s="414">
        <v>6</v>
      </c>
      <c r="C295" s="414">
        <v>6</v>
      </c>
      <c r="D295" s="234" t="s">
        <v>309</v>
      </c>
      <c r="E295" s="238">
        <v>6275</v>
      </c>
      <c r="F295" s="238">
        <v>6190</v>
      </c>
      <c r="G295" s="35">
        <v>234</v>
      </c>
      <c r="H295" s="35">
        <v>212</v>
      </c>
      <c r="I295" s="35">
        <v>42</v>
      </c>
      <c r="J295" s="35">
        <v>40</v>
      </c>
      <c r="K295" s="35">
        <v>321</v>
      </c>
      <c r="L295" s="35">
        <v>312</v>
      </c>
      <c r="M295" s="35">
        <v>187</v>
      </c>
      <c r="N295" s="35">
        <v>190</v>
      </c>
      <c r="O295" s="35">
        <v>5491</v>
      </c>
      <c r="P295" s="35">
        <v>5436</v>
      </c>
      <c r="Q295" s="35">
        <v>2955</v>
      </c>
      <c r="R295" s="35">
        <v>2924</v>
      </c>
      <c r="T295" s="45">
        <v>1977288.3000000003</v>
      </c>
      <c r="U295" s="45">
        <v>1861277.32</v>
      </c>
      <c r="V295" s="45">
        <v>376975.2</v>
      </c>
      <c r="W295" s="45">
        <v>373435.19999999995</v>
      </c>
      <c r="X295" s="45">
        <v>2428329.69</v>
      </c>
      <c r="Y295" s="45">
        <v>2496352.56</v>
      </c>
      <c r="Z295" s="45">
        <v>2420705.65</v>
      </c>
      <c r="AA295" s="45">
        <v>2575750.2000000002</v>
      </c>
      <c r="AB295" s="45">
        <v>363174.74</v>
      </c>
      <c r="AC295" s="45">
        <v>373561.92</v>
      </c>
      <c r="AD295" s="45">
        <v>246683.40000000002</v>
      </c>
      <c r="AE295" s="45">
        <v>253306.12</v>
      </c>
      <c r="AF295" s="232">
        <v>7813156.9800000004</v>
      </c>
      <c r="AG295" s="232">
        <v>7933683.3200000003</v>
      </c>
      <c r="AH295" s="249">
        <f>AG295-AF295</f>
        <v>120526.33999999985</v>
      </c>
      <c r="AI295" s="249">
        <f>AH295/F295</f>
        <v>19.471137318255227</v>
      </c>
    </row>
    <row r="296" spans="1:35" ht="16.5">
      <c r="A296" s="33">
        <v>946</v>
      </c>
      <c r="B296" s="414">
        <v>15</v>
      </c>
      <c r="C296" s="414">
        <v>15</v>
      </c>
      <c r="D296" s="234" t="s">
        <v>310</v>
      </c>
      <c r="E296" s="238">
        <v>6291</v>
      </c>
      <c r="F296" s="238">
        <v>6210</v>
      </c>
      <c r="G296" s="35">
        <v>371</v>
      </c>
      <c r="H296" s="35">
        <v>358</v>
      </c>
      <c r="I296" s="35">
        <v>73</v>
      </c>
      <c r="J296" s="35">
        <v>59</v>
      </c>
      <c r="K296" s="35">
        <v>462</v>
      </c>
      <c r="L296" s="35">
        <v>447</v>
      </c>
      <c r="M296" s="35">
        <v>264</v>
      </c>
      <c r="N296" s="35">
        <v>262</v>
      </c>
      <c r="O296" s="35">
        <v>5121</v>
      </c>
      <c r="P296" s="35">
        <v>5084</v>
      </c>
      <c r="Q296" s="35">
        <v>3195</v>
      </c>
      <c r="R296" s="35">
        <v>3161</v>
      </c>
      <c r="T296" s="45">
        <v>3134931.45</v>
      </c>
      <c r="U296" s="45">
        <v>3143100.3800000004</v>
      </c>
      <c r="V296" s="45">
        <v>655218.80000000005</v>
      </c>
      <c r="W296" s="45">
        <v>550816.91999999993</v>
      </c>
      <c r="X296" s="45">
        <v>3494979.18</v>
      </c>
      <c r="Y296" s="45">
        <v>3576505.11</v>
      </c>
      <c r="Z296" s="45">
        <v>3417466.8000000003</v>
      </c>
      <c r="AA296" s="45">
        <v>3551823.96</v>
      </c>
      <c r="AB296" s="45">
        <v>338702.94</v>
      </c>
      <c r="AC296" s="45">
        <v>349372.48</v>
      </c>
      <c r="AD296" s="45">
        <v>266718.60000000003</v>
      </c>
      <c r="AE296" s="45">
        <v>273837.43</v>
      </c>
      <c r="AF296" s="232">
        <v>11308017.77</v>
      </c>
      <c r="AG296" s="232">
        <v>11445456.280000001</v>
      </c>
      <c r="AH296" s="249">
        <f>AG296-AF296</f>
        <v>137438.51000000164</v>
      </c>
      <c r="AI296" s="249">
        <f>AH296/F296</f>
        <v>22.131805152979329</v>
      </c>
    </row>
    <row r="297" spans="1:35" ht="16.5">
      <c r="A297" s="33">
        <v>976</v>
      </c>
      <c r="B297" s="414">
        <v>19</v>
      </c>
      <c r="C297" s="414">
        <v>19</v>
      </c>
      <c r="D297" s="234" t="s">
        <v>311</v>
      </c>
      <c r="E297" s="238">
        <v>3765</v>
      </c>
      <c r="F297" s="238">
        <v>3721</v>
      </c>
      <c r="G297" s="35">
        <v>124</v>
      </c>
      <c r="H297" s="35">
        <v>110</v>
      </c>
      <c r="I297" s="35">
        <v>16</v>
      </c>
      <c r="J297" s="35">
        <v>28</v>
      </c>
      <c r="K297" s="35">
        <v>166</v>
      </c>
      <c r="L297" s="35">
        <v>151</v>
      </c>
      <c r="M297" s="35">
        <v>115</v>
      </c>
      <c r="N297" s="35">
        <v>122</v>
      </c>
      <c r="O297" s="35">
        <v>3344</v>
      </c>
      <c r="P297" s="35">
        <v>3310</v>
      </c>
      <c r="Q297" s="35">
        <v>1763</v>
      </c>
      <c r="R297" s="35">
        <v>1712</v>
      </c>
      <c r="T297" s="45">
        <v>1047793.8</v>
      </c>
      <c r="U297" s="45">
        <v>965757.10000000009</v>
      </c>
      <c r="V297" s="45">
        <v>143609.60000000001</v>
      </c>
      <c r="W297" s="45">
        <v>261404.63999999998</v>
      </c>
      <c r="X297" s="45">
        <v>1255771.74</v>
      </c>
      <c r="Y297" s="45">
        <v>1208170.6300000001</v>
      </c>
      <c r="Z297" s="45">
        <v>1488669.25</v>
      </c>
      <c r="AA297" s="45">
        <v>1653902.76</v>
      </c>
      <c r="AB297" s="45">
        <v>221172.16</v>
      </c>
      <c r="AC297" s="45">
        <v>227463.19999999998</v>
      </c>
      <c r="AD297" s="45">
        <v>147175.24000000002</v>
      </c>
      <c r="AE297" s="45">
        <v>148310.56</v>
      </c>
      <c r="AF297" s="232">
        <v>4304191.79</v>
      </c>
      <c r="AG297" s="232">
        <v>4465008.8899999997</v>
      </c>
      <c r="AH297" s="249">
        <f>AG297-AF297</f>
        <v>160817.09999999963</v>
      </c>
      <c r="AI297" s="249">
        <f>AH297/F297</f>
        <v>43.218785272776039</v>
      </c>
    </row>
    <row r="298" spans="1:35" ht="16.5">
      <c r="A298" s="33">
        <v>977</v>
      </c>
      <c r="B298" s="414">
        <v>17</v>
      </c>
      <c r="C298" s="414">
        <v>17</v>
      </c>
      <c r="D298" s="234" t="s">
        <v>312</v>
      </c>
      <c r="E298" s="238">
        <v>15369</v>
      </c>
      <c r="F298" s="238">
        <v>15406</v>
      </c>
      <c r="G298" s="35">
        <v>974</v>
      </c>
      <c r="H298" s="35">
        <v>929</v>
      </c>
      <c r="I298" s="35">
        <v>205</v>
      </c>
      <c r="J298" s="35">
        <v>194</v>
      </c>
      <c r="K298" s="35">
        <v>1416</v>
      </c>
      <c r="L298" s="35">
        <v>1378</v>
      </c>
      <c r="M298" s="35">
        <v>692</v>
      </c>
      <c r="N298" s="35">
        <v>698</v>
      </c>
      <c r="O298" s="35">
        <v>12082</v>
      </c>
      <c r="P298" s="35">
        <v>12207</v>
      </c>
      <c r="Q298" s="35">
        <v>8287</v>
      </c>
      <c r="R298" s="35">
        <v>8291</v>
      </c>
      <c r="T298" s="45">
        <v>8230251.3000000007</v>
      </c>
      <c r="U298" s="45">
        <v>8156257.6900000004</v>
      </c>
      <c r="V298" s="45">
        <v>1839998</v>
      </c>
      <c r="W298" s="45">
        <v>1811160.7199999997</v>
      </c>
      <c r="X298" s="45">
        <v>10711884.24</v>
      </c>
      <c r="Y298" s="45">
        <v>11025557.140000001</v>
      </c>
      <c r="Z298" s="45">
        <v>8957905.4000000004</v>
      </c>
      <c r="AA298" s="45">
        <v>9462492.8399999999</v>
      </c>
      <c r="AB298" s="45">
        <v>799103.48</v>
      </c>
      <c r="AC298" s="45">
        <v>838865.04</v>
      </c>
      <c r="AD298" s="45">
        <v>691798.76</v>
      </c>
      <c r="AE298" s="45">
        <v>718249.33</v>
      </c>
      <c r="AF298" s="232">
        <v>31230941.18</v>
      </c>
      <c r="AG298" s="232">
        <v>32012582.759999998</v>
      </c>
      <c r="AH298" s="249">
        <f>AG298-AF298</f>
        <v>781641.57999999821</v>
      </c>
      <c r="AI298" s="249">
        <f>AH298/F298</f>
        <v>50.736179410619123</v>
      </c>
    </row>
    <row r="299" spans="1:35" ht="16.5">
      <c r="A299" s="33">
        <v>980</v>
      </c>
      <c r="B299" s="414">
        <v>6</v>
      </c>
      <c r="C299" s="414">
        <v>6</v>
      </c>
      <c r="D299" s="234" t="s">
        <v>313</v>
      </c>
      <c r="E299" s="238">
        <v>33677</v>
      </c>
      <c r="F299" s="238">
        <v>33704</v>
      </c>
      <c r="G299" s="35">
        <v>2244</v>
      </c>
      <c r="H299" s="35">
        <v>2205</v>
      </c>
      <c r="I299" s="35">
        <v>391</v>
      </c>
      <c r="J299" s="35">
        <v>404</v>
      </c>
      <c r="K299" s="35">
        <v>2989</v>
      </c>
      <c r="L299" s="35">
        <v>2842</v>
      </c>
      <c r="M299" s="35">
        <v>1548</v>
      </c>
      <c r="N299" s="35">
        <v>1582</v>
      </c>
      <c r="O299" s="35">
        <v>26505</v>
      </c>
      <c r="P299" s="35">
        <v>26671</v>
      </c>
      <c r="Q299" s="35">
        <v>18825</v>
      </c>
      <c r="R299" s="35">
        <v>18815</v>
      </c>
      <c r="T299" s="45">
        <v>18961687.800000001</v>
      </c>
      <c r="U299" s="45">
        <v>19359040.050000001</v>
      </c>
      <c r="V299" s="45">
        <v>3509459.6</v>
      </c>
      <c r="W299" s="45">
        <v>3771695.5199999996</v>
      </c>
      <c r="X299" s="45">
        <v>22611456.210000001</v>
      </c>
      <c r="Y299" s="45">
        <v>22739211.460000001</v>
      </c>
      <c r="Z299" s="45">
        <v>20038782.600000001</v>
      </c>
      <c r="AA299" s="45">
        <v>21446509.559999999</v>
      </c>
      <c r="AB299" s="45">
        <v>1753040.7</v>
      </c>
      <c r="AC299" s="45">
        <v>1832831.1199999999</v>
      </c>
      <c r="AD299" s="45">
        <v>1571511</v>
      </c>
      <c r="AE299" s="45">
        <v>1629943.45</v>
      </c>
      <c r="AF299" s="232">
        <v>68445937.909999996</v>
      </c>
      <c r="AG299" s="232">
        <v>70779231.160000011</v>
      </c>
      <c r="AH299" s="249">
        <f>AG299-AF299</f>
        <v>2333293.2500000149</v>
      </c>
      <c r="AI299" s="249">
        <f>AH299/F299</f>
        <v>69.228971338713947</v>
      </c>
    </row>
    <row r="300" spans="1:35" ht="16.5">
      <c r="A300" s="33">
        <v>981</v>
      </c>
      <c r="B300" s="414">
        <v>5</v>
      </c>
      <c r="C300" s="414">
        <v>5</v>
      </c>
      <c r="D300" s="234" t="s">
        <v>314</v>
      </c>
      <c r="E300" s="238">
        <v>2207</v>
      </c>
      <c r="F300" s="238">
        <v>2193</v>
      </c>
      <c r="G300" s="35">
        <v>67</v>
      </c>
      <c r="H300" s="35">
        <v>65</v>
      </c>
      <c r="I300" s="35">
        <v>14</v>
      </c>
      <c r="J300" s="35">
        <v>17</v>
      </c>
      <c r="K300" s="35">
        <v>117</v>
      </c>
      <c r="L300" s="35">
        <v>105</v>
      </c>
      <c r="M300" s="35">
        <v>71</v>
      </c>
      <c r="N300" s="35">
        <v>67</v>
      </c>
      <c r="O300" s="35">
        <v>1938</v>
      </c>
      <c r="P300" s="35">
        <v>1939</v>
      </c>
      <c r="Q300" s="35">
        <v>1214</v>
      </c>
      <c r="R300" s="35">
        <v>1204</v>
      </c>
      <c r="T300" s="45">
        <v>566146.65</v>
      </c>
      <c r="U300" s="45">
        <v>570674.65</v>
      </c>
      <c r="V300" s="45">
        <v>125658.40000000001</v>
      </c>
      <c r="W300" s="45">
        <v>158709.96</v>
      </c>
      <c r="X300" s="45">
        <v>885092.13</v>
      </c>
      <c r="Y300" s="45">
        <v>840118.65</v>
      </c>
      <c r="Z300" s="45">
        <v>919091.45000000007</v>
      </c>
      <c r="AA300" s="45">
        <v>908290.86</v>
      </c>
      <c r="AB300" s="45">
        <v>128179.32</v>
      </c>
      <c r="AC300" s="45">
        <v>133248.07999999999</v>
      </c>
      <c r="AD300" s="45">
        <v>101344.72</v>
      </c>
      <c r="AE300" s="45">
        <v>104302.51999999999</v>
      </c>
      <c r="AF300" s="232">
        <v>2725512.6700000004</v>
      </c>
      <c r="AG300" s="232">
        <v>2715344.72</v>
      </c>
      <c r="AH300" s="249">
        <f>AG300-AF300</f>
        <v>-10167.950000000186</v>
      </c>
      <c r="AI300" s="249">
        <f>AH300/F300</f>
        <v>-4.6365481076152237</v>
      </c>
    </row>
    <row r="301" spans="1:35" ht="16.5">
      <c r="A301" s="33">
        <v>989</v>
      </c>
      <c r="B301" s="414">
        <v>14</v>
      </c>
      <c r="C301" s="414">
        <v>14</v>
      </c>
      <c r="D301" s="234" t="s">
        <v>315</v>
      </c>
      <c r="E301" s="238">
        <v>5316</v>
      </c>
      <c r="F301" s="238">
        <v>5220</v>
      </c>
      <c r="G301" s="35">
        <v>205</v>
      </c>
      <c r="H301" s="35">
        <v>191</v>
      </c>
      <c r="I301" s="35">
        <v>49</v>
      </c>
      <c r="J301" s="35">
        <v>33</v>
      </c>
      <c r="K301" s="35">
        <v>286</v>
      </c>
      <c r="L301" s="35">
        <v>292</v>
      </c>
      <c r="M301" s="35">
        <v>198</v>
      </c>
      <c r="N301" s="35">
        <v>165</v>
      </c>
      <c r="O301" s="35">
        <v>4578</v>
      </c>
      <c r="P301" s="35">
        <v>4539</v>
      </c>
      <c r="Q301" s="35">
        <v>2564</v>
      </c>
      <c r="R301" s="35">
        <v>2512</v>
      </c>
      <c r="T301" s="45">
        <v>1732239.7500000002</v>
      </c>
      <c r="U301" s="45">
        <v>1676905.51</v>
      </c>
      <c r="V301" s="45">
        <v>439804.4</v>
      </c>
      <c r="W301" s="45">
        <v>308084.03999999998</v>
      </c>
      <c r="X301" s="45">
        <v>2163558.54</v>
      </c>
      <c r="Y301" s="45">
        <v>2336329.96</v>
      </c>
      <c r="Z301" s="45">
        <v>2563100.1</v>
      </c>
      <c r="AA301" s="45">
        <v>2236835.7000000002</v>
      </c>
      <c r="AB301" s="45">
        <v>302788.92</v>
      </c>
      <c r="AC301" s="45">
        <v>311920.08</v>
      </c>
      <c r="AD301" s="45">
        <v>214042.72</v>
      </c>
      <c r="AE301" s="45">
        <v>217614.56</v>
      </c>
      <c r="AF301" s="232">
        <v>7415534.4300000006</v>
      </c>
      <c r="AG301" s="232">
        <v>7087689.8499999996</v>
      </c>
      <c r="AH301" s="249">
        <f>AG301-AF301</f>
        <v>-327844.58000000101</v>
      </c>
      <c r="AI301" s="249">
        <f>AH301/F301</f>
        <v>-62.805475095785631</v>
      </c>
    </row>
    <row r="302" spans="1:35" ht="16.5">
      <c r="A302" s="33">
        <v>992</v>
      </c>
      <c r="B302" s="414">
        <v>13</v>
      </c>
      <c r="C302" s="414">
        <v>13</v>
      </c>
      <c r="D302" s="234" t="s">
        <v>316</v>
      </c>
      <c r="E302" s="238">
        <v>17971</v>
      </c>
      <c r="F302" s="238">
        <v>17740</v>
      </c>
      <c r="G302" s="35">
        <v>782</v>
      </c>
      <c r="H302" s="35">
        <v>742</v>
      </c>
      <c r="I302" s="35">
        <v>156</v>
      </c>
      <c r="J302" s="35">
        <v>152</v>
      </c>
      <c r="K302" s="35">
        <v>1179</v>
      </c>
      <c r="L302" s="35">
        <v>1131</v>
      </c>
      <c r="M302" s="35">
        <v>660</v>
      </c>
      <c r="N302" s="35">
        <v>661</v>
      </c>
      <c r="O302" s="35">
        <v>15194</v>
      </c>
      <c r="P302" s="35">
        <v>15054</v>
      </c>
      <c r="Q302" s="35">
        <v>9414</v>
      </c>
      <c r="R302" s="35">
        <v>9210</v>
      </c>
      <c r="T302" s="45">
        <v>6607860.9000000004</v>
      </c>
      <c r="U302" s="45">
        <v>6514470.6200000001</v>
      </c>
      <c r="V302" s="45">
        <v>1400193.6</v>
      </c>
      <c r="W302" s="45">
        <v>1419053.7599999998</v>
      </c>
      <c r="X302" s="45">
        <v>8919005.3100000005</v>
      </c>
      <c r="Y302" s="45">
        <v>9049278.0299999993</v>
      </c>
      <c r="Z302" s="45">
        <v>8543667</v>
      </c>
      <c r="AA302" s="45">
        <v>8960899.3800000008</v>
      </c>
      <c r="AB302" s="45">
        <v>1004931.16</v>
      </c>
      <c r="AC302" s="45">
        <v>1034510.88</v>
      </c>
      <c r="AD302" s="45">
        <v>785880.72000000009</v>
      </c>
      <c r="AE302" s="45">
        <v>797862.29999999993</v>
      </c>
      <c r="AF302" s="232">
        <v>27261538.690000001</v>
      </c>
      <c r="AG302" s="232">
        <v>27776074.969999999</v>
      </c>
      <c r="AH302" s="249">
        <f>AG302-AF302</f>
        <v>514536.27999999747</v>
      </c>
      <c r="AI302" s="249">
        <f>AH302/F302</f>
        <v>29.004299887260284</v>
      </c>
    </row>
    <row r="303" spans="1:35">
      <c r="P303" s="39"/>
      <c r="Q303" s="33"/>
      <c r="R303" s="33"/>
      <c r="AE303" s="33"/>
      <c r="AH303" s="249"/>
    </row>
    <row r="304" spans="1:35">
      <c r="P304" s="39"/>
      <c r="Q304" s="33"/>
      <c r="R304" s="33"/>
      <c r="AE304" s="33"/>
      <c r="AH304" s="249"/>
    </row>
    <row r="305" spans="7:34">
      <c r="P305" s="39"/>
      <c r="Q305" s="33"/>
      <c r="R305" s="33"/>
      <c r="AE305" s="33"/>
      <c r="AH305" s="249"/>
    </row>
    <row r="306" spans="7:34">
      <c r="P306" s="39"/>
      <c r="Q306" s="33"/>
      <c r="R306" s="33"/>
      <c r="AE306" s="33"/>
      <c r="AH306" s="249"/>
    </row>
    <row r="307" spans="7:34"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3"/>
      <c r="R307" s="33"/>
      <c r="AE307" s="33"/>
      <c r="AH307" s="249"/>
    </row>
    <row r="308" spans="7:34">
      <c r="P308" s="39"/>
      <c r="Q308" s="33"/>
      <c r="R308" s="33"/>
      <c r="AE308" s="33"/>
      <c r="AH308" s="249"/>
    </row>
    <row r="309" spans="7:34"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3"/>
      <c r="R309" s="33"/>
      <c r="AE309" s="33"/>
      <c r="AH309" s="249"/>
    </row>
  </sheetData>
  <autoFilter ref="A10:AI10" xr:uid="{AD9C0E0E-9C26-4964-BD74-F8514E893F4F}">
    <sortState xmlns:xlrd2="http://schemas.microsoft.com/office/spreadsheetml/2017/richdata2" ref="A11:AI302">
      <sortCondition ref="A10"/>
    </sortState>
  </autoFilter>
  <sortState xmlns:xlrd2="http://schemas.microsoft.com/office/spreadsheetml/2017/richdata2" columnSort="1" ref="T1:AH309">
    <sortCondition ref="T9:AH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dimension ref="A1:BD326"/>
  <sheetViews>
    <sheetView zoomScale="96" zoomScaleNormal="96" workbookViewId="0">
      <pane xSplit="4" ySplit="10" topLeftCell="AO11" activePane="bottomRight" state="frozen"/>
      <selection pane="topRight" activeCell="C1" sqref="C1"/>
      <selection pane="bottomLeft" activeCell="A11" sqref="A11"/>
      <selection pane="bottomRight" activeCell="A22" sqref="A22:XFD22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0" width="12.140625" style="9" bestFit="1" customWidth="1"/>
    <col min="11" max="11" width="10.85546875" style="9" bestFit="1" customWidth="1"/>
    <col min="12" max="12" width="12.140625" style="11" customWidth="1"/>
    <col min="13" max="13" width="7.42578125" style="9" customWidth="1"/>
    <col min="14" max="14" width="12.140625" style="9" bestFit="1" customWidth="1"/>
    <col min="15" max="15" width="10.85546875" style="9" bestFit="1" customWidth="1"/>
    <col min="16" max="16" width="13.42578125" style="9" customWidth="1"/>
    <col min="17" max="17" width="14.28515625" style="9" customWidth="1"/>
    <col min="18" max="18" width="12.5703125" style="11" bestFit="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7.5703125" style="9" customWidth="1"/>
    <col min="31" max="31" width="16.5703125" style="9" bestFit="1" customWidth="1"/>
    <col min="32" max="32" width="12.28515625" style="11" customWidth="1"/>
    <col min="33" max="33" width="3.7109375" style="166" customWidth="1"/>
    <col min="34" max="35" width="12.140625" customWidth="1"/>
    <col min="36" max="36" width="12.140625" style="9" customWidth="1"/>
    <col min="37" max="37" width="5.85546875" style="9" customWidth="1"/>
    <col min="38" max="39" width="12.140625" style="9" customWidth="1"/>
    <col min="40" max="40" width="13.42578125" style="9" customWidth="1"/>
    <col min="41" max="41" width="14.85546875" style="9" customWidth="1"/>
    <col min="42" max="42" width="12.140625" style="9" customWidth="1"/>
    <col min="43" max="43" width="6.5703125" style="9" customWidth="1"/>
    <col min="44" max="44" width="12.140625" style="9" customWidth="1"/>
    <col min="45" max="48" width="13.42578125" style="9" customWidth="1"/>
    <col min="49" max="49" width="10.42578125" style="9" customWidth="1"/>
    <col min="50" max="50" width="12.140625" style="9" customWidth="1"/>
    <col min="51" max="51" width="9.140625" style="9"/>
    <col min="52" max="52" width="12.140625" style="9" customWidth="1"/>
    <col min="53" max="53" width="11.85546875" style="9" customWidth="1"/>
    <col min="54" max="56" width="12.140625" style="9" customWidth="1"/>
    <col min="57" max="16384" width="9.140625" style="9"/>
  </cols>
  <sheetData>
    <row r="1" spans="1:56" ht="45.75">
      <c r="A1" s="158" t="s">
        <v>562</v>
      </c>
      <c r="H1" s="211"/>
      <c r="J1" s="142"/>
      <c r="K1" s="142"/>
      <c r="L1" s="143"/>
      <c r="M1" s="142"/>
      <c r="N1" s="142"/>
      <c r="O1" s="142"/>
      <c r="P1" s="142"/>
      <c r="Q1" s="142"/>
      <c r="S1" s="20"/>
      <c r="T1" s="20"/>
      <c r="U1" s="20"/>
      <c r="V1" s="20"/>
      <c r="W1" s="20"/>
      <c r="X1" s="142"/>
      <c r="AB1" s="20"/>
      <c r="AC1" s="20"/>
      <c r="AD1" s="20"/>
      <c r="AE1" s="20"/>
      <c r="AH1" s="141" t="s">
        <v>568</v>
      </c>
    </row>
    <row r="2" spans="1:56" s="26" customFormat="1" ht="26.25">
      <c r="A2" s="200" t="s">
        <v>390</v>
      </c>
      <c r="F2" s="201"/>
      <c r="G2" s="201"/>
      <c r="H2" s="218"/>
      <c r="I2" s="201"/>
      <c r="J2" s="202"/>
      <c r="K2" s="199" t="s">
        <v>512</v>
      </c>
      <c r="M2" s="202"/>
      <c r="N2" s="202"/>
      <c r="O2" s="202"/>
      <c r="P2" s="202"/>
      <c r="S2" s="203"/>
      <c r="T2" s="203"/>
      <c r="U2" s="203"/>
      <c r="V2" s="203"/>
      <c r="W2" s="203"/>
      <c r="X2" s="202"/>
      <c r="AB2" s="144"/>
      <c r="AC2" s="144"/>
      <c r="AD2" s="144"/>
      <c r="AE2" s="144"/>
      <c r="AG2" s="204"/>
      <c r="AH2" s="205" t="s">
        <v>381</v>
      </c>
      <c r="AI2" s="46"/>
    </row>
    <row r="3" spans="1:56">
      <c r="A3" s="153" t="s">
        <v>389</v>
      </c>
      <c r="H3" s="211"/>
      <c r="J3" s="142"/>
      <c r="K3" s="142"/>
      <c r="L3" s="143"/>
      <c r="M3" s="142"/>
      <c r="N3" s="142"/>
      <c r="O3" s="142"/>
      <c r="P3" s="142"/>
      <c r="Q3" s="142"/>
      <c r="S3" s="144"/>
      <c r="T3" s="144"/>
      <c r="U3" s="144"/>
      <c r="V3" s="144"/>
      <c r="W3" s="144"/>
      <c r="X3" s="142"/>
      <c r="AB3" s="144"/>
      <c r="AC3" s="144"/>
      <c r="AD3" s="144"/>
      <c r="AE3" s="144"/>
    </row>
    <row r="4" spans="1:56">
      <c r="A4" s="153" t="s">
        <v>385</v>
      </c>
      <c r="H4" s="211"/>
      <c r="J4" s="142"/>
      <c r="K4" s="142"/>
      <c r="L4" s="143"/>
      <c r="M4" s="142"/>
      <c r="N4" s="142"/>
      <c r="O4" s="142"/>
      <c r="P4" s="142"/>
      <c r="Q4" s="142"/>
      <c r="S4" s="144"/>
      <c r="T4" s="144"/>
      <c r="U4" s="144"/>
      <c r="V4" s="144"/>
      <c r="W4" s="144"/>
      <c r="X4" s="142"/>
      <c r="AB4" s="144"/>
      <c r="AC4" s="144"/>
      <c r="AD4" s="144"/>
      <c r="AE4" s="144"/>
    </row>
    <row r="5" spans="1:56">
      <c r="A5" s="153" t="s">
        <v>386</v>
      </c>
      <c r="G5" s="145"/>
      <c r="H5" s="221"/>
      <c r="I5" s="145"/>
      <c r="J5" s="142"/>
      <c r="K5" s="142"/>
      <c r="L5" s="143"/>
      <c r="M5" s="142"/>
      <c r="N5" s="142"/>
      <c r="O5" s="142"/>
      <c r="P5" s="142"/>
      <c r="Q5" s="142"/>
      <c r="S5" s="144"/>
      <c r="T5" s="144"/>
      <c r="U5" s="144"/>
      <c r="V5" s="144"/>
      <c r="W5" s="144"/>
      <c r="X5" s="147"/>
      <c r="AB5" s="144"/>
      <c r="AC5" s="144"/>
      <c r="AD5" s="144"/>
      <c r="AE5" s="144"/>
    </row>
    <row r="6" spans="1:56">
      <c r="A6" s="153" t="s">
        <v>401</v>
      </c>
      <c r="G6" s="146"/>
      <c r="H6" s="222"/>
      <c r="I6" s="146"/>
      <c r="J6" s="142"/>
      <c r="K6" s="142"/>
      <c r="L6" s="143"/>
      <c r="M6" s="142"/>
      <c r="N6" s="142"/>
      <c r="O6" s="142"/>
      <c r="P6" s="142"/>
      <c r="Q6" s="142"/>
      <c r="S6" s="144"/>
      <c r="T6" s="144"/>
      <c r="U6" s="144"/>
      <c r="V6" s="144"/>
      <c r="W6" s="144"/>
      <c r="X6" s="142"/>
      <c r="AB6" s="144"/>
      <c r="AC6" s="144"/>
      <c r="AD6" s="144"/>
      <c r="AE6" s="144"/>
    </row>
    <row r="7" spans="1:56" ht="16.5" customHeight="1">
      <c r="A7" s="153" t="s">
        <v>387</v>
      </c>
      <c r="G7" s="146"/>
      <c r="H7" s="222"/>
      <c r="I7" s="146"/>
      <c r="J7" s="142"/>
      <c r="K7" s="142"/>
      <c r="L7" s="143"/>
      <c r="M7" s="142"/>
      <c r="N7" s="142"/>
      <c r="O7" s="142"/>
      <c r="P7" s="142"/>
      <c r="Q7" s="142"/>
      <c r="S7" s="144"/>
      <c r="T7" s="144"/>
      <c r="U7" s="144"/>
      <c r="V7" s="144"/>
      <c r="W7" s="144"/>
      <c r="X7" s="142"/>
      <c r="AB7" s="144"/>
      <c r="AC7" s="144"/>
      <c r="AD7" s="144"/>
      <c r="AE7" s="144"/>
    </row>
    <row r="8" spans="1:56" ht="16.5" customHeight="1">
      <c r="A8" s="153" t="s">
        <v>388</v>
      </c>
      <c r="G8" s="146"/>
      <c r="H8" s="222"/>
      <c r="I8" s="146"/>
      <c r="J8" s="142"/>
      <c r="K8" s="142"/>
      <c r="L8" s="143"/>
      <c r="M8" s="142"/>
      <c r="N8" s="142"/>
      <c r="O8" s="142"/>
      <c r="P8" s="142"/>
      <c r="Q8" s="142"/>
      <c r="S8" s="144"/>
      <c r="T8" s="144"/>
      <c r="U8" s="144"/>
      <c r="V8" s="144"/>
      <c r="W8" s="144"/>
      <c r="X8" s="142"/>
      <c r="AB8" s="144"/>
      <c r="AC8" s="144"/>
      <c r="AD8" s="144"/>
      <c r="AE8" s="144"/>
    </row>
    <row r="9" spans="1:56" ht="165">
      <c r="A9" s="135" t="s">
        <v>11</v>
      </c>
      <c r="B9" s="135" t="s">
        <v>17</v>
      </c>
      <c r="C9" s="135" t="s">
        <v>18</v>
      </c>
      <c r="D9" s="135" t="s">
        <v>12</v>
      </c>
      <c r="E9" s="133" t="s">
        <v>21</v>
      </c>
      <c r="F9" s="133" t="s">
        <v>13</v>
      </c>
      <c r="G9" s="133" t="s">
        <v>357</v>
      </c>
      <c r="H9" s="133" t="s">
        <v>523</v>
      </c>
      <c r="I9" s="133"/>
      <c r="J9" s="148" t="s">
        <v>368</v>
      </c>
      <c r="K9" s="148" t="s">
        <v>317</v>
      </c>
      <c r="L9" s="149" t="s">
        <v>377</v>
      </c>
      <c r="M9" s="132"/>
      <c r="N9" s="150" t="s">
        <v>369</v>
      </c>
      <c r="O9" s="151" t="s">
        <v>370</v>
      </c>
      <c r="P9" s="151" t="s">
        <v>373</v>
      </c>
      <c r="Q9" s="151" t="s">
        <v>374</v>
      </c>
      <c r="R9" s="152" t="s">
        <v>378</v>
      </c>
      <c r="S9" s="132"/>
      <c r="T9" s="154" t="s">
        <v>372</v>
      </c>
      <c r="U9" s="154" t="s">
        <v>371</v>
      </c>
      <c r="V9" s="155" t="s">
        <v>400</v>
      </c>
      <c r="W9" s="155" t="s">
        <v>375</v>
      </c>
      <c r="X9" s="154" t="s">
        <v>380</v>
      </c>
      <c r="Y9" s="156" t="s">
        <v>376</v>
      </c>
      <c r="Z9" s="157" t="s">
        <v>379</v>
      </c>
      <c r="AA9" s="31"/>
      <c r="AB9" s="292" t="s">
        <v>564</v>
      </c>
      <c r="AC9" s="292" t="s">
        <v>563</v>
      </c>
      <c r="AD9" s="292" t="s">
        <v>566</v>
      </c>
      <c r="AE9" s="292" t="s">
        <v>565</v>
      </c>
      <c r="AF9" s="293" t="s">
        <v>567</v>
      </c>
      <c r="AH9" s="148" t="s">
        <v>368</v>
      </c>
      <c r="AI9" s="148" t="s">
        <v>317</v>
      </c>
      <c r="AJ9" s="149" t="s">
        <v>377</v>
      </c>
      <c r="AK9" s="132"/>
      <c r="AL9" s="150" t="s">
        <v>369</v>
      </c>
      <c r="AM9" s="151" t="s">
        <v>370</v>
      </c>
      <c r="AN9" s="151" t="s">
        <v>373</v>
      </c>
      <c r="AO9" s="151" t="s">
        <v>374</v>
      </c>
      <c r="AP9" s="152" t="s">
        <v>378</v>
      </c>
      <c r="AQ9" s="132"/>
      <c r="AR9" s="154" t="s">
        <v>372</v>
      </c>
      <c r="AS9" s="154" t="s">
        <v>383</v>
      </c>
      <c r="AT9" s="154" t="s">
        <v>382</v>
      </c>
      <c r="AU9" s="154" t="s">
        <v>375</v>
      </c>
      <c r="AV9" s="154" t="s">
        <v>384</v>
      </c>
      <c r="AW9" s="156" t="s">
        <v>376</v>
      </c>
      <c r="AX9" s="157" t="s">
        <v>379</v>
      </c>
      <c r="AZ9" s="292" t="s">
        <v>564</v>
      </c>
      <c r="BA9" s="292" t="s">
        <v>563</v>
      </c>
      <c r="BB9" s="292" t="s">
        <v>566</v>
      </c>
      <c r="BC9" s="292" t="s">
        <v>565</v>
      </c>
      <c r="BD9" s="293" t="s">
        <v>567</v>
      </c>
    </row>
    <row r="10" spans="1:56" ht="34.5" customHeight="1">
      <c r="A10" s="136"/>
      <c r="B10" s="138">
        <v>0</v>
      </c>
      <c r="C10" s="139">
        <v>0</v>
      </c>
      <c r="D10" s="118" t="s">
        <v>23</v>
      </c>
      <c r="E10" s="137">
        <v>5517897</v>
      </c>
      <c r="F10" s="134">
        <v>5533611</v>
      </c>
      <c r="G10" s="134">
        <v>5573310</v>
      </c>
      <c r="H10" s="134">
        <v>5605317</v>
      </c>
      <c r="I10" s="134"/>
      <c r="J10" s="134">
        <v>-1081400.9573035128</v>
      </c>
      <c r="K10" s="134">
        <v>1673009.2263127551</v>
      </c>
      <c r="L10" s="134">
        <f>SUM(J10:K10)</f>
        <v>591608.2690092423</v>
      </c>
      <c r="M10" s="134"/>
      <c r="N10" s="134">
        <v>0.1680094916082453</v>
      </c>
      <c r="O10" s="134">
        <f t="shared" ref="O10" si="0">SUM(O11:O303)</f>
        <v>-5.4598785936832428E-8</v>
      </c>
      <c r="P10" s="134">
        <f>SUM(P11:P303)</f>
        <v>-501184768.01953149</v>
      </c>
      <c r="Q10" s="134">
        <v>192000000</v>
      </c>
      <c r="R10" s="134">
        <f>SUM(N10:Q10)</f>
        <v>-309184767.85152203</v>
      </c>
      <c r="S10" s="134"/>
      <c r="T10" s="134">
        <f>SUM(T11:T304)</f>
        <v>0.27999701583757997</v>
      </c>
      <c r="U10" s="134">
        <f>SUM(U11:U304)</f>
        <v>-5.948822945356369E-8</v>
      </c>
      <c r="V10" s="134">
        <f>SUM(V11:V304)</f>
        <v>-167087833.80000007</v>
      </c>
      <c r="W10" s="134">
        <f>SUM(W11:W304)</f>
        <v>-63981598.800000072</v>
      </c>
      <c r="X10" s="134">
        <f t="shared" ref="X10" si="1">SUM(X11:X303)</f>
        <v>-501184768.39462519</v>
      </c>
      <c r="Y10" s="134">
        <v>277000000</v>
      </c>
      <c r="Z10" s="134">
        <f>SUM(T10:Y10)</f>
        <v>-455254200.71462834</v>
      </c>
      <c r="AA10" s="134"/>
      <c r="AB10" s="134">
        <v>0.27999701583757997</v>
      </c>
      <c r="AC10" s="134">
        <v>9.2732079792767763E-9</v>
      </c>
      <c r="AD10" s="134">
        <v>-167038446.60000008</v>
      </c>
      <c r="AE10" s="134">
        <v>-64012720.140000015</v>
      </c>
      <c r="AF10" s="134">
        <f>SUM(AB10:AE10)</f>
        <v>-231051166.46000308</v>
      </c>
      <c r="AG10" s="167"/>
      <c r="AH10" s="147">
        <f>J10/E10</f>
        <v>-0.19598063488744225</v>
      </c>
      <c r="AI10" s="147">
        <f>K10/E10</f>
        <v>0.30319689300339514</v>
      </c>
      <c r="AJ10" s="147">
        <f>L10/E10</f>
        <v>0.10721625811595292</v>
      </c>
      <c r="AK10" s="138"/>
      <c r="AL10" s="147">
        <f>N10/F10</f>
        <v>3.0361637565099047E-8</v>
      </c>
      <c r="AM10" s="147">
        <f>O10/F10</f>
        <v>-9.8667553495958479E-15</v>
      </c>
      <c r="AN10" s="147">
        <f>P10/F10</f>
        <v>-90.571015566423355</v>
      </c>
      <c r="AO10" s="147">
        <f>Q10/F10</f>
        <v>34.69705405746808</v>
      </c>
      <c r="AP10" s="147">
        <f>R10/F10</f>
        <v>-55.873961478593642</v>
      </c>
      <c r="AQ10" s="138"/>
      <c r="AR10" s="147">
        <f>T10/$G10</f>
        <v>5.0238909344281939E-8</v>
      </c>
      <c r="AS10" s="147">
        <f t="shared" ref="AS10:AX10" si="2">U10/$G10</f>
        <v>-1.0673770067260513E-14</v>
      </c>
      <c r="AT10" s="147">
        <f t="shared" si="2"/>
        <v>-29.980000000000011</v>
      </c>
      <c r="AU10" s="147">
        <f t="shared" si="2"/>
        <v>-11.480000000000013</v>
      </c>
      <c r="AV10" s="147">
        <f t="shared" si="2"/>
        <v>-89.925873205442585</v>
      </c>
      <c r="AW10" s="147">
        <f t="shared" si="2"/>
        <v>49.701165016839184</v>
      </c>
      <c r="AX10" s="147">
        <f t="shared" si="2"/>
        <v>-81.684708138364513</v>
      </c>
      <c r="AZ10" s="147">
        <f>AB10/$H10</f>
        <v>4.9952039436410101E-8</v>
      </c>
      <c r="BA10" s="147">
        <f t="shared" ref="BA10:BD10" si="3">AC10/$H10</f>
        <v>1.6543592412840838E-15</v>
      </c>
      <c r="BB10" s="147">
        <f t="shared" si="3"/>
        <v>-29.800000000000015</v>
      </c>
      <c r="BC10" s="147">
        <f t="shared" si="3"/>
        <v>-11.420000000000003</v>
      </c>
      <c r="BD10" s="147">
        <f t="shared" si="3"/>
        <v>-41.219999950047978</v>
      </c>
    </row>
    <row r="11" spans="1:56">
      <c r="A11" s="50">
        <v>5</v>
      </c>
      <c r="B11" s="55">
        <v>14</v>
      </c>
      <c r="C11" s="55">
        <v>14</v>
      </c>
      <c r="D11" s="11" t="s">
        <v>24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156590.91069951275</v>
      </c>
      <c r="L11" s="134">
        <f>SUM(J11:K11)</f>
        <v>1514201.0174458048</v>
      </c>
      <c r="M11" s="134"/>
      <c r="N11" s="21">
        <v>1109106.1207811574</v>
      </c>
      <c r="O11" s="21">
        <v>4221.0550767005807</v>
      </c>
      <c r="P11" s="21">
        <v>-831713.63594646531</v>
      </c>
      <c r="Q11" s="15">
        <v>318623.04740972939</v>
      </c>
      <c r="R11" s="12">
        <f>SUM(N11:Q11)</f>
        <v>600236.58732112218</v>
      </c>
      <c r="S11" s="15"/>
      <c r="T11" s="15">
        <v>1109106.1207811574</v>
      </c>
      <c r="U11" s="21">
        <v>-18749.159008462138</v>
      </c>
      <c r="V11" s="21">
        <v>-273207.74</v>
      </c>
      <c r="W11" s="21">
        <v>-104617.24</v>
      </c>
      <c r="X11" s="147">
        <f>P11</f>
        <v>-831713.63594646531</v>
      </c>
      <c r="Y11" s="15">
        <f>G11/$G$10*277000000</f>
        <v>452926.71679845551</v>
      </c>
      <c r="Z11" s="12">
        <f>SUM(T11:Y11)</f>
        <v>333745.06262468541</v>
      </c>
      <c r="AA11" s="12"/>
      <c r="AB11" s="15">
        <v>1109106.1207811574</v>
      </c>
      <c r="AC11" s="21">
        <v>-38813.889167024558</v>
      </c>
      <c r="AD11" s="21">
        <v>-270524.40000000002</v>
      </c>
      <c r="AE11" s="21">
        <v>-103670.76</v>
      </c>
      <c r="AF11" s="134">
        <f>SUM(AB11:AE11)</f>
        <v>696097.07161413284</v>
      </c>
      <c r="AG11" s="167"/>
      <c r="AH11" s="15">
        <f>J11/E11</f>
        <v>145.80712133458189</v>
      </c>
      <c r="AI11" s="15">
        <f>K11/E11</f>
        <v>16.8178402641513</v>
      </c>
      <c r="AJ11" s="15">
        <f>L11/E11</f>
        <v>162.62496159873319</v>
      </c>
      <c r="AL11" s="147">
        <f>N11/F11</f>
        <v>120.77819021900875</v>
      </c>
      <c r="AM11" s="147">
        <f>O11/F11</f>
        <v>0.45965970561914199</v>
      </c>
      <c r="AN11" s="147">
        <f>P11/F11</f>
        <v>-90.571015566423313</v>
      </c>
      <c r="AO11" s="147">
        <f>Q11/F11</f>
        <v>34.69705405746808</v>
      </c>
      <c r="AP11" s="147">
        <f>R11/F11</f>
        <v>65.363888415672676</v>
      </c>
      <c r="AR11" s="147">
        <f>T11/$G11</f>
        <v>121.70592788117605</v>
      </c>
      <c r="AS11" s="147">
        <f>U11/$G11</f>
        <v>-2.0574079895163107</v>
      </c>
      <c r="AT11" s="147">
        <f>V11/$G11</f>
        <v>-29.98</v>
      </c>
      <c r="AU11" s="147">
        <f>W11/$G11</f>
        <v>-11.48</v>
      </c>
      <c r="AV11" s="147">
        <f>X11/$G11</f>
        <v>-91.266721820088364</v>
      </c>
      <c r="AW11" s="147">
        <f>Y11/$G11</f>
        <v>49.701165016839184</v>
      </c>
      <c r="AX11" s="147">
        <f>Z11/$G11</f>
        <v>36.622963088410557</v>
      </c>
      <c r="AZ11" s="15">
        <f>AB11/$H11</f>
        <v>122.17516201599003</v>
      </c>
      <c r="BA11" s="15">
        <f>AC11/$H11</f>
        <v>-4.2755991591787348</v>
      </c>
      <c r="BB11" s="15">
        <f>AD11/$H11</f>
        <v>-29.800000000000004</v>
      </c>
      <c r="BC11" s="15">
        <f>AE11/$H11</f>
        <v>-11.42</v>
      </c>
      <c r="BD11" s="15">
        <f>AF11/$H11</f>
        <v>76.679562856811287</v>
      </c>
    </row>
    <row r="12" spans="1:56">
      <c r="A12" s="50">
        <v>9</v>
      </c>
      <c r="B12" s="55">
        <v>17</v>
      </c>
      <c r="C12" s="55">
        <v>17</v>
      </c>
      <c r="D12" s="11" t="s">
        <v>25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34">
        <f>SUM(J12:K12)</f>
        <v>444162.01069931342</v>
      </c>
      <c r="M12" s="134"/>
      <c r="N12" s="21">
        <v>507818.30530274403</v>
      </c>
      <c r="O12" s="21">
        <v>46084.804396585911</v>
      </c>
      <c r="P12" s="21">
        <v>-221627.27509103785</v>
      </c>
      <c r="Q12" s="15">
        <v>84903.691278624392</v>
      </c>
      <c r="R12" s="12">
        <f>SUM(N12:Q12)</f>
        <v>417179.5258869165</v>
      </c>
      <c r="S12" s="15"/>
      <c r="T12" s="15">
        <v>507818.30530274403</v>
      </c>
      <c r="U12" s="21">
        <v>3258.9164660193023</v>
      </c>
      <c r="V12" s="21">
        <v>-73061.259999999995</v>
      </c>
      <c r="W12" s="21">
        <v>-27976.760000000002</v>
      </c>
      <c r="X12" s="147">
        <f>P12</f>
        <v>-221627.27509103785</v>
      </c>
      <c r="Y12" s="15">
        <f>G12/$G$10*277000000</f>
        <v>121121.73914603709</v>
      </c>
      <c r="Z12" s="12">
        <f>SUM(T12:Y12)</f>
        <v>309533.66582376254</v>
      </c>
      <c r="AA12" s="12"/>
      <c r="AB12" s="15">
        <v>507818.30530274403</v>
      </c>
      <c r="AC12" s="21">
        <v>-10342.762364337263</v>
      </c>
      <c r="AD12" s="21">
        <v>-71818</v>
      </c>
      <c r="AE12" s="21">
        <v>-27522.2</v>
      </c>
      <c r="AF12" s="134">
        <f>SUM(AB12:AE12)</f>
        <v>398135.34293840674</v>
      </c>
      <c r="AG12" s="167"/>
      <c r="AH12" s="15">
        <f>J12/E12</f>
        <v>166.09847301586439</v>
      </c>
      <c r="AI12" s="15">
        <f>K12/E12</f>
        <v>12.208235414209241</v>
      </c>
      <c r="AJ12" s="15">
        <f>L12/E12</f>
        <v>178.30670843007363</v>
      </c>
      <c r="AL12" s="147">
        <f>N12/F12</f>
        <v>207.52689223651166</v>
      </c>
      <c r="AM12" s="147">
        <f>O12/F12</f>
        <v>18.833185286712673</v>
      </c>
      <c r="AN12" s="147">
        <f>P12/F12</f>
        <v>-90.571015566423313</v>
      </c>
      <c r="AO12" s="147">
        <f>Q12/F12</f>
        <v>34.69705405746808</v>
      </c>
      <c r="AP12" s="147">
        <f>R12/F12</f>
        <v>170.4861160142691</v>
      </c>
      <c r="AR12" s="147">
        <f>T12/$G12</f>
        <v>208.37845929534018</v>
      </c>
      <c r="AS12" s="147">
        <f>U12/$G12</f>
        <v>1.3372656815836284</v>
      </c>
      <c r="AT12" s="147">
        <f>V12/$G12</f>
        <v>-29.979999999999997</v>
      </c>
      <c r="AU12" s="147">
        <f>W12/$G12</f>
        <v>-11.48</v>
      </c>
      <c r="AV12" s="147">
        <f>X12/$G12</f>
        <v>-90.942665199441052</v>
      </c>
      <c r="AW12" s="147">
        <f>Y12/$G12</f>
        <v>49.701165016839184</v>
      </c>
      <c r="AX12" s="147">
        <f>Z12/$G12</f>
        <v>127.01422479432193</v>
      </c>
      <c r="AZ12" s="15">
        <f>AB12/$H12</f>
        <v>210.71298975217596</v>
      </c>
      <c r="BA12" s="15">
        <f>AC12/$H12</f>
        <v>-4.291602640803843</v>
      </c>
      <c r="BB12" s="15">
        <f>AD12/$H12</f>
        <v>-29.8</v>
      </c>
      <c r="BC12" s="15">
        <f>AE12/$H12</f>
        <v>-11.42</v>
      </c>
      <c r="BD12" s="15">
        <f>AF12/$H12</f>
        <v>165.2013871113721</v>
      </c>
    </row>
    <row r="13" spans="1:56">
      <c r="A13" s="50">
        <v>10</v>
      </c>
      <c r="B13" s="55">
        <v>14</v>
      </c>
      <c r="C13" s="55">
        <v>14</v>
      </c>
      <c r="D13" s="11" t="s">
        <v>26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34">
        <f>SUM(J13:K13)</f>
        <v>-154751.83105251251</v>
      </c>
      <c r="M13" s="134"/>
      <c r="N13" s="21">
        <v>-338822.04824569105</v>
      </c>
      <c r="O13" s="21">
        <v>-1009490.774971767</v>
      </c>
      <c r="P13" s="21">
        <v>-1005519.4148184316</v>
      </c>
      <c r="Q13" s="15">
        <v>385206.69414601062</v>
      </c>
      <c r="R13" s="12">
        <f>SUM(N13:Q13)</f>
        <v>-1968625.5438898792</v>
      </c>
      <c r="S13" s="15"/>
      <c r="T13" s="15">
        <v>-338822.04824569105</v>
      </c>
      <c r="U13" s="21">
        <v>-870731.14595875132</v>
      </c>
      <c r="V13" s="21">
        <v>-327771.34000000003</v>
      </c>
      <c r="W13" s="21">
        <v>-125510.84000000001</v>
      </c>
      <c r="X13" s="147">
        <f>P13</f>
        <v>-1005519.4148184316</v>
      </c>
      <c r="Y13" s="15">
        <f>G13/$G$10*277000000</f>
        <v>543382.8371291029</v>
      </c>
      <c r="Z13" s="12">
        <f>SUM(T13:Y13)</f>
        <v>-2124971.9518937711</v>
      </c>
      <c r="AA13" s="12"/>
      <c r="AB13" s="15">
        <v>-338822.04824569105</v>
      </c>
      <c r="AC13" s="21">
        <v>-728458.86502881115</v>
      </c>
      <c r="AD13" s="21">
        <v>-321244</v>
      </c>
      <c r="AE13" s="21">
        <v>-123107.6</v>
      </c>
      <c r="AF13" s="134">
        <f>SUM(AB13:AE13)</f>
        <v>-1511632.5132745022</v>
      </c>
      <c r="AG13" s="167"/>
      <c r="AH13" s="15">
        <f>J13/E13</f>
        <v>40.135260211303567</v>
      </c>
      <c r="AI13" s="15">
        <f>K13/E13</f>
        <v>-53.956089991826254</v>
      </c>
      <c r="AJ13" s="15">
        <f>L13/E13</f>
        <v>-13.820829780522686</v>
      </c>
      <c r="AL13" s="147">
        <f>N13/F13</f>
        <v>-30.519009930255002</v>
      </c>
      <c r="AM13" s="147">
        <f>O13/F13</f>
        <v>-90.928731307130874</v>
      </c>
      <c r="AN13" s="147">
        <f>P13/F13</f>
        <v>-90.571015566423313</v>
      </c>
      <c r="AO13" s="147">
        <f>Q13/F13</f>
        <v>34.69705405746808</v>
      </c>
      <c r="AP13" s="147">
        <f>R13/F13</f>
        <v>-177.32170274634115</v>
      </c>
      <c r="AR13" s="147">
        <f>T13/$G13</f>
        <v>-30.990766326323154</v>
      </c>
      <c r="AS13" s="147">
        <f>U13/$G13</f>
        <v>-79.642471961835852</v>
      </c>
      <c r="AT13" s="147">
        <f>V13/$G13</f>
        <v>-29.980000000000004</v>
      </c>
      <c r="AU13" s="147">
        <f>W13/$G13</f>
        <v>-11.48</v>
      </c>
      <c r="AV13" s="147">
        <f>X13/$G13</f>
        <v>-91.971043155440555</v>
      </c>
      <c r="AW13" s="147">
        <f>Y13/$G13</f>
        <v>49.701165016839191</v>
      </c>
      <c r="AX13" s="147">
        <f>Z13/$G13</f>
        <v>-194.36311642676037</v>
      </c>
      <c r="AZ13" s="15">
        <f>AB13/$H13</f>
        <v>-31.430616720379504</v>
      </c>
      <c r="BA13" s="15">
        <f>AC13/$H13</f>
        <v>-67.575033861670789</v>
      </c>
      <c r="BB13" s="15">
        <f>AD13/$H13</f>
        <v>-29.8</v>
      </c>
      <c r="BC13" s="15">
        <f>AE13/$H13</f>
        <v>-11.42</v>
      </c>
      <c r="BD13" s="15">
        <f>AF13/$H13</f>
        <v>-140.22565058205029</v>
      </c>
    </row>
    <row r="14" spans="1:56">
      <c r="A14" s="50">
        <v>16</v>
      </c>
      <c r="B14" s="55">
        <v>7</v>
      </c>
      <c r="C14" s="55">
        <v>7</v>
      </c>
      <c r="D14" s="11" t="s">
        <v>27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3305207.0963274743</v>
      </c>
      <c r="K14" s="21">
        <v>2894068.920832519</v>
      </c>
      <c r="L14" s="134">
        <f>SUM(J14:K14)</f>
        <v>6199276.0171599928</v>
      </c>
      <c r="M14" s="134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f>SUM(N14:Q14)</f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47">
        <f>P14</f>
        <v>-725836.11874931643</v>
      </c>
      <c r="Y14" s="15">
        <f>G14/$G$10*277000000</f>
        <v>396018.88285417465</v>
      </c>
      <c r="Z14" s="12">
        <f>SUM(T14:Y14)</f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f>SUM(AB14:AE14)</f>
        <v>3589928.9007633626</v>
      </c>
      <c r="AG14" s="167"/>
      <c r="AH14" s="15">
        <f>J14/E14</f>
        <v>411.45364077274672</v>
      </c>
      <c r="AI14" s="15">
        <f>K14/E14</f>
        <v>360.27249107836661</v>
      </c>
      <c r="AJ14" s="15">
        <f>L14/E14</f>
        <v>771.72613185111322</v>
      </c>
      <c r="AL14" s="147">
        <f>N14/F14</f>
        <v>273.71845659658311</v>
      </c>
      <c r="AM14" s="147">
        <f>O14/F14</f>
        <v>249.50216449035739</v>
      </c>
      <c r="AN14" s="147">
        <f>P14/F14</f>
        <v>-90.571015566423313</v>
      </c>
      <c r="AO14" s="147">
        <f>Q14/F14</f>
        <v>34.69705405746808</v>
      </c>
      <c r="AP14" s="147">
        <f>R14/F14</f>
        <v>467.34665957798529</v>
      </c>
      <c r="AR14" s="147">
        <f>T14/$G14</f>
        <v>275.29865852974609</v>
      </c>
      <c r="AS14" s="147">
        <f>U14/$G14</f>
        <v>233.34014189875489</v>
      </c>
      <c r="AT14" s="147">
        <f>V14/$G14</f>
        <v>-29.98</v>
      </c>
      <c r="AU14" s="147">
        <f>W14/$G14</f>
        <v>-11.48</v>
      </c>
      <c r="AV14" s="147">
        <f>X14/$G14</f>
        <v>-91.093890405285691</v>
      </c>
      <c r="AW14" s="147">
        <f>Y14/$G14</f>
        <v>49.701165016839191</v>
      </c>
      <c r="AX14" s="147">
        <f>Z14/$G14</f>
        <v>425.78607504005447</v>
      </c>
      <c r="AZ14" s="15">
        <f>AB14/$H14</f>
        <v>278.05548373241436</v>
      </c>
      <c r="BA14" s="15">
        <f>AC14/$H14</f>
        <v>218.21951699814247</v>
      </c>
      <c r="BB14" s="15">
        <f>AD14/$H14</f>
        <v>-29.8</v>
      </c>
      <c r="BC14" s="15">
        <f>AE14/$H14</f>
        <v>-11.42</v>
      </c>
      <c r="BD14" s="15">
        <f>AF14/$H14</f>
        <v>455.0550007305568</v>
      </c>
    </row>
    <row r="15" spans="1:56">
      <c r="A15" s="50">
        <v>18</v>
      </c>
      <c r="B15" s="55">
        <v>1</v>
      </c>
      <c r="C15" s="140">
        <v>32</v>
      </c>
      <c r="D15" s="11" t="s">
        <v>28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34">
        <f>SUM(J15:K15)</f>
        <v>-783507.2979821451</v>
      </c>
      <c r="M15" s="134"/>
      <c r="N15" s="21">
        <v>-455651.56277451664</v>
      </c>
      <c r="O15" s="21">
        <v>-277267.71167041099</v>
      </c>
      <c r="P15" s="21">
        <v>-431389.74714287423</v>
      </c>
      <c r="Q15" s="15">
        <v>165262.06847572047</v>
      </c>
      <c r="R15" s="12">
        <f>SUM(N15:Q15)</f>
        <v>-999046.95311208139</v>
      </c>
      <c r="S15" s="15"/>
      <c r="T15" s="15">
        <v>-455651.56277451664</v>
      </c>
      <c r="U15" s="21">
        <v>-217736.80615888207</v>
      </c>
      <c r="V15" s="21">
        <v>-140906</v>
      </c>
      <c r="W15" s="21">
        <v>-53956</v>
      </c>
      <c r="X15" s="147">
        <f>P15</f>
        <v>-431389.74714287423</v>
      </c>
      <c r="Y15" s="15">
        <f>G15/$G$10*277000000</f>
        <v>233595.47557914417</v>
      </c>
      <c r="Z15" s="12">
        <f>SUM(T15:Y15)</f>
        <v>-1066044.6404971287</v>
      </c>
      <c r="AA15" s="12"/>
      <c r="AB15" s="15">
        <v>-455651.56277451664</v>
      </c>
      <c r="AC15" s="21">
        <v>-156698.89640664784</v>
      </c>
      <c r="AD15" s="21">
        <v>-138599.80000000002</v>
      </c>
      <c r="AE15" s="21">
        <v>-53114.42</v>
      </c>
      <c r="AF15" s="134">
        <f>SUM(AB15:AE15)</f>
        <v>-804064.6791811646</v>
      </c>
      <c r="AG15" s="167"/>
      <c r="AH15" s="15">
        <f>J15/E15</f>
        <v>-93.913688075008295</v>
      </c>
      <c r="AI15" s="15">
        <f>K15/E15</f>
        <v>-67.734196798551665</v>
      </c>
      <c r="AJ15" s="15">
        <f>L15/E15</f>
        <v>-161.64788487355995</v>
      </c>
      <c r="AL15" s="147">
        <f>N15/F15</f>
        <v>-95.664825272835742</v>
      </c>
      <c r="AM15" s="147">
        <f>O15/F15</f>
        <v>-58.212830499771364</v>
      </c>
      <c r="AN15" s="147">
        <f>P15/F15</f>
        <v>-90.571015566423313</v>
      </c>
      <c r="AO15" s="147">
        <f>Q15/F15</f>
        <v>34.69705405746808</v>
      </c>
      <c r="AP15" s="147">
        <f>R15/F15</f>
        <v>-209.75161728156235</v>
      </c>
      <c r="AR15" s="147">
        <f>T15/$G15</f>
        <v>-96.947141015854598</v>
      </c>
      <c r="AS15" s="147">
        <f>U15/$G15</f>
        <v>-46.326980033804695</v>
      </c>
      <c r="AT15" s="147">
        <f>V15/$G15</f>
        <v>-29.98</v>
      </c>
      <c r="AU15" s="147">
        <f>W15/$G15</f>
        <v>-11.48</v>
      </c>
      <c r="AV15" s="147">
        <f>X15/$G15</f>
        <v>-91.785052583590257</v>
      </c>
      <c r="AW15" s="147">
        <f>Y15/$G15</f>
        <v>49.701165016839184</v>
      </c>
      <c r="AX15" s="147">
        <f>Z15/$G15</f>
        <v>-226.81800861641037</v>
      </c>
      <c r="AZ15" s="15">
        <f>AB15/$H15</f>
        <v>-97.96851489454238</v>
      </c>
      <c r="BA15" s="15">
        <f>AC15/$H15</f>
        <v>-33.691441927896761</v>
      </c>
      <c r="BB15" s="15">
        <f>AD15/$H15</f>
        <v>-29.800000000000004</v>
      </c>
      <c r="BC15" s="15">
        <f>AE15/$H15</f>
        <v>-11.42</v>
      </c>
      <c r="BD15" s="15">
        <f>AF15/$H15</f>
        <v>-172.87995682243917</v>
      </c>
    </row>
    <row r="16" spans="1:56">
      <c r="A16" s="50">
        <v>19</v>
      </c>
      <c r="B16" s="55">
        <v>2</v>
      </c>
      <c r="C16" s="55">
        <v>2</v>
      </c>
      <c r="D16" s="11" t="s">
        <v>29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34">
        <f>SUM(J16:K16)</f>
        <v>-455333.2662077843</v>
      </c>
      <c r="M16" s="134"/>
      <c r="N16" s="21">
        <v>-363181.43061748438</v>
      </c>
      <c r="O16" s="21">
        <v>-503888.6657739862</v>
      </c>
      <c r="P16" s="21">
        <v>-359114.07672086841</v>
      </c>
      <c r="Q16" s="15">
        <v>137573.81933786094</v>
      </c>
      <c r="R16" s="12">
        <f>SUM(N16:Q16)</f>
        <v>-1088610.3537744782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47">
        <f>P16</f>
        <v>-359114.07672086841</v>
      </c>
      <c r="Y16" s="15">
        <f>G16/$G$10*277000000</f>
        <v>196866.31463170002</v>
      </c>
      <c r="Z16" s="12">
        <f>SUM(T16:Y16)</f>
        <v>-1143983.9081188478</v>
      </c>
      <c r="AA16" s="12"/>
      <c r="AB16" s="15">
        <v>-363181.43061748438</v>
      </c>
      <c r="AC16" s="21">
        <v>-403520.12650864484</v>
      </c>
      <c r="AD16" s="21">
        <v>-118186.8</v>
      </c>
      <c r="AE16" s="21">
        <v>-45291.72</v>
      </c>
      <c r="AF16" s="134">
        <f>SUM(AB16:AE16)</f>
        <v>-930180.0771261293</v>
      </c>
      <c r="AG16" s="167"/>
      <c r="AH16" s="15">
        <f>J16/E16</f>
        <v>-22.825576578774509</v>
      </c>
      <c r="AI16" s="15">
        <f>K16/E16</f>
        <v>-92.302935736720883</v>
      </c>
      <c r="AJ16" s="15">
        <f>L16/E16</f>
        <v>-115.1285123154954</v>
      </c>
      <c r="AL16" s="147">
        <f>N16/F16</f>
        <v>-91.596829916137295</v>
      </c>
      <c r="AM16" s="147">
        <f>O16/F16</f>
        <v>-127.08415278032439</v>
      </c>
      <c r="AN16" s="147">
        <f>P16/F16</f>
        <v>-90.571015566423313</v>
      </c>
      <c r="AO16" s="147">
        <f>Q16/F16</f>
        <v>34.69705405746808</v>
      </c>
      <c r="AP16" s="147">
        <f>R16/F16</f>
        <v>-274.55494420541697</v>
      </c>
      <c r="AR16" s="147">
        <f>T16/$G16</f>
        <v>-91.689328608302034</v>
      </c>
      <c r="AS16" s="147">
        <f>U16/$G16</f>
        <v>-114.70125105079397</v>
      </c>
      <c r="AT16" s="147">
        <f>V16/$G16</f>
        <v>-29.98</v>
      </c>
      <c r="AU16" s="147">
        <f>W16/$G16</f>
        <v>-11.48</v>
      </c>
      <c r="AV16" s="147">
        <f>X16/$G16</f>
        <v>-90.662478344071801</v>
      </c>
      <c r="AW16" s="147">
        <f>Y16/$G16</f>
        <v>49.701165016839184</v>
      </c>
      <c r="AX16" s="147">
        <f>Z16/$G16</f>
        <v>-288.81189298632864</v>
      </c>
      <c r="AZ16" s="15">
        <f>AB16/$H16</f>
        <v>-91.573734396743419</v>
      </c>
      <c r="BA16" s="15">
        <f>AC16/$H16</f>
        <v>-101.74486296234112</v>
      </c>
      <c r="BB16" s="15">
        <f>AD16/$H16</f>
        <v>-29.8</v>
      </c>
      <c r="BC16" s="15">
        <f>AE16/$H16</f>
        <v>-11.42</v>
      </c>
      <c r="BD16" s="15">
        <f>AF16/$H16</f>
        <v>-234.53859735908455</v>
      </c>
    </row>
    <row r="17" spans="1:56">
      <c r="A17" s="50">
        <v>20</v>
      </c>
      <c r="B17" s="55">
        <v>6</v>
      </c>
      <c r="C17" s="55">
        <v>6</v>
      </c>
      <c r="D17" s="11" t="s">
        <v>30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-1559634.2949535965</v>
      </c>
      <c r="K17" s="21">
        <v>-1707264.5085644324</v>
      </c>
      <c r="L17" s="134">
        <f>SUM(J17:K17)</f>
        <v>-3266898.8035180289</v>
      </c>
      <c r="M17" s="134"/>
      <c r="N17" s="21">
        <v>-2785117.3322464745</v>
      </c>
      <c r="O17" s="21">
        <v>-2345324.6050697188</v>
      </c>
      <c r="P17" s="21">
        <v>-1491976.3394256912</v>
      </c>
      <c r="Q17" s="15">
        <v>571564.5714886717</v>
      </c>
      <c r="R17" s="12">
        <f>SUM(N17:Q17)</f>
        <v>-6050853.7052532127</v>
      </c>
      <c r="S17" s="15"/>
      <c r="T17" s="15">
        <v>-2785117.3322464745</v>
      </c>
      <c r="U17" s="21">
        <v>-2139434.9123358503</v>
      </c>
      <c r="V17" s="21">
        <v>-491821.9</v>
      </c>
      <c r="W17" s="21">
        <v>-188329.4</v>
      </c>
      <c r="X17" s="147">
        <f>P17</f>
        <v>-1491976.3394256912</v>
      </c>
      <c r="Y17" s="15">
        <f>G17/$G$10*277000000</f>
        <v>815347.61210124684</v>
      </c>
      <c r="Z17" s="12">
        <f>SUM(T17:Y17)</f>
        <v>-6281332.2719067708</v>
      </c>
      <c r="AA17" s="12"/>
      <c r="AB17" s="15">
        <v>-2785117.3322464745</v>
      </c>
      <c r="AC17" s="21">
        <v>-1928333.1933880118</v>
      </c>
      <c r="AD17" s="21">
        <v>-488332.60000000003</v>
      </c>
      <c r="AE17" s="21">
        <v>-187139.54</v>
      </c>
      <c r="AF17" s="134">
        <f>SUM(AB17:AE17)</f>
        <v>-5388922.6656344859</v>
      </c>
      <c r="AG17" s="167"/>
      <c r="AH17" s="15">
        <f>J17/E17</f>
        <v>-94.71271603531892</v>
      </c>
      <c r="AI17" s="15">
        <f>K17/E17</f>
        <v>-103.67793214091409</v>
      </c>
      <c r="AJ17" s="15">
        <f>L17/E17</f>
        <v>-198.39064817623301</v>
      </c>
      <c r="AL17" s="147">
        <f>N17/F17</f>
        <v>-169.07165253727158</v>
      </c>
      <c r="AM17" s="147">
        <f>O17/F17</f>
        <v>-142.37386056393606</v>
      </c>
      <c r="AN17" s="147">
        <f>P17/F17</f>
        <v>-90.571015566423313</v>
      </c>
      <c r="AO17" s="147">
        <f>Q17/F17</f>
        <v>34.69705405746808</v>
      </c>
      <c r="AP17" s="147">
        <f>R17/F17</f>
        <v>-367.31947461016284</v>
      </c>
      <c r="AR17" s="147">
        <f>T17/$G17</f>
        <v>-169.77246767732242</v>
      </c>
      <c r="AS17" s="147">
        <f>U17/$G17</f>
        <v>-130.41358807289546</v>
      </c>
      <c r="AT17" s="147">
        <f>V17/$G17</f>
        <v>-29.98</v>
      </c>
      <c r="AU17" s="147">
        <f>W17/$G17</f>
        <v>-11.48</v>
      </c>
      <c r="AV17" s="147">
        <f>X17/$G17</f>
        <v>-90.946439465144238</v>
      </c>
      <c r="AW17" s="147">
        <f>Y17/$G17</f>
        <v>49.701165016839184</v>
      </c>
      <c r="AX17" s="147">
        <f>Z17/$G17</f>
        <v>-382.89133019852306</v>
      </c>
      <c r="AZ17" s="15">
        <f>AB17/$H17</f>
        <v>-169.95895113483093</v>
      </c>
      <c r="BA17" s="15">
        <f>AC17/$H17</f>
        <v>-117.67457090303361</v>
      </c>
      <c r="BB17" s="15">
        <f>AD17/$H17</f>
        <v>-29.8</v>
      </c>
      <c r="BC17" s="15">
        <f>AE17/$H17</f>
        <v>-11.42</v>
      </c>
      <c r="BD17" s="15">
        <f>AF17/$H17</f>
        <v>-328.85352203786454</v>
      </c>
    </row>
    <row r="18" spans="1:56">
      <c r="A18" s="50">
        <v>46</v>
      </c>
      <c r="B18" s="55">
        <v>10</v>
      </c>
      <c r="C18" s="55">
        <v>10</v>
      </c>
      <c r="D18" s="11" t="s">
        <v>31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34">
        <f>SUM(J18:K18)</f>
        <v>764515.19304622221</v>
      </c>
      <c r="M18" s="134"/>
      <c r="N18" s="21">
        <v>386486.75930091698</v>
      </c>
      <c r="O18" s="21">
        <v>291127.66319946013</v>
      </c>
      <c r="P18" s="21">
        <v>-121455.73187457366</v>
      </c>
      <c r="Q18" s="15">
        <v>46528.749491064693</v>
      </c>
      <c r="R18" s="12">
        <f>SUM(N18:Q18)</f>
        <v>602687.44011686812</v>
      </c>
      <c r="S18" s="15"/>
      <c r="T18" s="15">
        <v>386486.75930091698</v>
      </c>
      <c r="U18" s="21">
        <v>267658.30655259057</v>
      </c>
      <c r="V18" s="21">
        <v>-39573.599999999999</v>
      </c>
      <c r="W18" s="21">
        <v>-15153.6</v>
      </c>
      <c r="X18" s="147">
        <f>P18</f>
        <v>-121455.73187457366</v>
      </c>
      <c r="Y18" s="15">
        <f>G18/$G$10*277000000</f>
        <v>65605.537822227721</v>
      </c>
      <c r="Z18" s="12">
        <f>SUM(T18:Y18)</f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f>SUM(AB18:AE18)</f>
        <v>578008.63908419118</v>
      </c>
      <c r="AG18" s="167"/>
      <c r="AH18" s="15">
        <f>J18/E18</f>
        <v>310.69705416961762</v>
      </c>
      <c r="AI18" s="15">
        <f>K18/E18</f>
        <v>250.62100239882753</v>
      </c>
      <c r="AJ18" s="15">
        <f>L18/E18</f>
        <v>561.31805656844506</v>
      </c>
      <c r="AL18" s="147">
        <f>N18/F18</f>
        <v>288.20787419904326</v>
      </c>
      <c r="AM18" s="147">
        <f>O18/F18</f>
        <v>217.09743713606275</v>
      </c>
      <c r="AN18" s="147">
        <f>P18/F18</f>
        <v>-90.571015566423313</v>
      </c>
      <c r="AO18" s="147">
        <f>Q18/F18</f>
        <v>34.69705405746808</v>
      </c>
      <c r="AP18" s="147">
        <f>R18/F18</f>
        <v>449.43134982615072</v>
      </c>
      <c r="AR18" s="147">
        <f>T18/$G18</f>
        <v>292.79299947039163</v>
      </c>
      <c r="AS18" s="147">
        <f>U18/$G18</f>
        <v>202.77144435802316</v>
      </c>
      <c r="AT18" s="147">
        <f>V18/$G18</f>
        <v>-29.98</v>
      </c>
      <c r="AU18" s="147">
        <f>W18/$G18</f>
        <v>-11.48</v>
      </c>
      <c r="AV18" s="147">
        <f>X18/$G18</f>
        <v>-92.011918086798218</v>
      </c>
      <c r="AW18" s="147">
        <f>Y18/$G18</f>
        <v>49.701165016839184</v>
      </c>
      <c r="AX18" s="147">
        <f>Z18/$G18</f>
        <v>411.79369075845574</v>
      </c>
      <c r="AZ18" s="15">
        <f>AB18/$H18</f>
        <v>300.06735970568087</v>
      </c>
      <c r="BA18" s="15">
        <f>AC18/$H18</f>
        <v>189.91711163297688</v>
      </c>
      <c r="BB18" s="15">
        <f>AD18/$H18</f>
        <v>-29.8</v>
      </c>
      <c r="BC18" s="15">
        <f>AE18/$H18</f>
        <v>-11.42</v>
      </c>
      <c r="BD18" s="15">
        <f>AF18/$H18</f>
        <v>448.76447133865776</v>
      </c>
    </row>
    <row r="19" spans="1:56">
      <c r="A19" s="50">
        <v>47</v>
      </c>
      <c r="B19" s="55">
        <v>19</v>
      </c>
      <c r="C19" s="55">
        <v>19</v>
      </c>
      <c r="D19" s="11" t="s">
        <v>32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34">
        <f>SUM(J19:K19)</f>
        <v>628850.70859517145</v>
      </c>
      <c r="M19" s="134"/>
      <c r="N19" s="21">
        <v>-127873.58371498143</v>
      </c>
      <c r="O19" s="21">
        <v>575923.39356324403</v>
      </c>
      <c r="P19" s="21">
        <v>-164024.10919079263</v>
      </c>
      <c r="Q19" s="15">
        <v>62836.364898074695</v>
      </c>
      <c r="R19" s="12">
        <f>SUM(N19:Q19)</f>
        <v>346862.06555554463</v>
      </c>
      <c r="S19" s="15"/>
      <c r="T19" s="15">
        <v>-127873.58371498143</v>
      </c>
      <c r="U19" s="21">
        <v>544228.38619002944</v>
      </c>
      <c r="V19" s="21">
        <v>-53094.58</v>
      </c>
      <c r="W19" s="21">
        <v>-20331.080000000002</v>
      </c>
      <c r="X19" s="147">
        <f>P19</f>
        <v>-164024.10919079263</v>
      </c>
      <c r="Y19" s="15">
        <f>G19/$G$10*277000000</f>
        <v>88020.763244822199</v>
      </c>
      <c r="Z19" s="12">
        <f>SUM(T19:Y19)</f>
        <v>266925.79652907752</v>
      </c>
      <c r="AA19" s="12"/>
      <c r="AB19" s="15">
        <v>-127873.58371498143</v>
      </c>
      <c r="AC19" s="21">
        <v>513106.37581028906</v>
      </c>
      <c r="AD19" s="21">
        <v>-52507.6</v>
      </c>
      <c r="AE19" s="21">
        <v>-20122.04</v>
      </c>
      <c r="AF19" s="134">
        <f>SUM(AB19:AE19)</f>
        <v>312603.15209530765</v>
      </c>
      <c r="AG19" s="167"/>
      <c r="AH19" s="15">
        <f>J19/E19</f>
        <v>-22.4313179769382</v>
      </c>
      <c r="AI19" s="15">
        <f>K19/E19</f>
        <v>373.9409370910642</v>
      </c>
      <c r="AJ19" s="15">
        <f>L19/E19</f>
        <v>351.509619114126</v>
      </c>
      <c r="AL19" s="147">
        <f>N19/F19</f>
        <v>-70.609378086682185</v>
      </c>
      <c r="AM19" s="147">
        <f>O19/F19</f>
        <v>318.01402184607622</v>
      </c>
      <c r="AN19" s="147">
        <f>P19/F19</f>
        <v>-90.571015566423313</v>
      </c>
      <c r="AO19" s="147">
        <f>Q19/F19</f>
        <v>34.69705405746808</v>
      </c>
      <c r="AP19" s="147">
        <f>R19/F19</f>
        <v>191.53068225043879</v>
      </c>
      <c r="AR19" s="147">
        <f>T19/$G19</f>
        <v>-72.204169234885057</v>
      </c>
      <c r="AS19" s="147">
        <f>U19/$G19</f>
        <v>307.30004866743616</v>
      </c>
      <c r="AT19" s="147">
        <f>V19/$G19</f>
        <v>-29.98</v>
      </c>
      <c r="AU19" s="147">
        <f>W19/$G19</f>
        <v>-11.48</v>
      </c>
      <c r="AV19" s="147">
        <f>X19/$G19</f>
        <v>-92.616662445393914</v>
      </c>
      <c r="AW19" s="147">
        <f>Y19/$G19</f>
        <v>49.701165016839184</v>
      </c>
      <c r="AX19" s="147">
        <f>Z19/$G19</f>
        <v>150.72038200399635</v>
      </c>
      <c r="AZ19" s="15">
        <f>AB19/$H19</f>
        <v>-72.572976001692069</v>
      </c>
      <c r="BA19" s="15">
        <f>AC19/$H19</f>
        <v>291.20679671412546</v>
      </c>
      <c r="BB19" s="15">
        <f>AD19/$H19</f>
        <v>-29.8</v>
      </c>
      <c r="BC19" s="15">
        <f>AE19/$H19</f>
        <v>-11.42</v>
      </c>
      <c r="BD19" s="15">
        <f>AF19/$H19</f>
        <v>177.41382071243339</v>
      </c>
    </row>
    <row r="20" spans="1:56">
      <c r="A20" s="50">
        <v>49</v>
      </c>
      <c r="B20" s="55">
        <v>1</v>
      </c>
      <c r="C20" s="140">
        <v>34</v>
      </c>
      <c r="D20" s="11" t="s">
        <v>33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34">
        <f>SUM(J20:K20)</f>
        <v>116316489.77033712</v>
      </c>
      <c r="M20" s="134"/>
      <c r="N20" s="21">
        <v>116403180.46761133</v>
      </c>
      <c r="O20" s="21">
        <v>45355131.461668067</v>
      </c>
      <c r="P20" s="21">
        <v>-27648976.206024311</v>
      </c>
      <c r="Q20" s="15">
        <v>10592108.48033951</v>
      </c>
      <c r="R20" s="12">
        <f>SUM(N20:Q20)</f>
        <v>144701444.20359457</v>
      </c>
      <c r="S20" s="15"/>
      <c r="T20" s="15">
        <v>116403180.46761133</v>
      </c>
      <c r="U20" s="21">
        <v>40012413.802446246</v>
      </c>
      <c r="V20" s="21">
        <v>-9414439.5199999996</v>
      </c>
      <c r="W20" s="21">
        <v>-3604995.52</v>
      </c>
      <c r="X20" s="147">
        <f>P20</f>
        <v>-27648976.206024311</v>
      </c>
      <c r="Y20" s="15">
        <f>G20/$G$10*277000000</f>
        <v>15607358.643247908</v>
      </c>
      <c r="Z20" s="12">
        <f>SUM(T20:Y20)</f>
        <v>131354541.66728112</v>
      </c>
      <c r="AA20" s="12"/>
      <c r="AB20" s="15">
        <v>116403180.46761133</v>
      </c>
      <c r="AC20" s="21">
        <v>34766284.262598157</v>
      </c>
      <c r="AD20" s="21">
        <v>-9563743.8000000007</v>
      </c>
      <c r="AE20" s="21">
        <v>-3665032.02</v>
      </c>
      <c r="AF20" s="134">
        <f>SUM(AB20:AE20)</f>
        <v>137940688.91020945</v>
      </c>
      <c r="AG20" s="167"/>
      <c r="AH20" s="15">
        <f>J20/E20</f>
        <v>288.27199806482673</v>
      </c>
      <c r="AI20" s="15">
        <f>K20/E20</f>
        <v>103.19203061716348</v>
      </c>
      <c r="AJ20" s="15">
        <f>L20/E20</f>
        <v>391.46402868199021</v>
      </c>
      <c r="AL20" s="147">
        <f>N20/F20</f>
        <v>381.30722062020129</v>
      </c>
      <c r="AM20" s="147">
        <f>O20/F20</f>
        <v>148.57187792497254</v>
      </c>
      <c r="AN20" s="147">
        <f>P20/F20</f>
        <v>-90.571015566423313</v>
      </c>
      <c r="AO20" s="147">
        <f>Q20/F20</f>
        <v>34.69705405746808</v>
      </c>
      <c r="AP20" s="147">
        <f>R20/F20</f>
        <v>474.00513703621851</v>
      </c>
      <c r="AR20" s="147">
        <f>T20/$G20</f>
        <v>370.68243340512612</v>
      </c>
      <c r="AS20" s="147">
        <f>U20/$G20</f>
        <v>127.41833045387055</v>
      </c>
      <c r="AT20" s="147">
        <f>V20/$G20</f>
        <v>-29.979999999999997</v>
      </c>
      <c r="AU20" s="147">
        <f>W20/$G20</f>
        <v>-11.48</v>
      </c>
      <c r="AV20" s="147">
        <f>X20/$G20</f>
        <v>-88.047334617813647</v>
      </c>
      <c r="AW20" s="147">
        <f>Y20/$G20</f>
        <v>49.701165016839184</v>
      </c>
      <c r="AX20" s="147">
        <f>Z20/$G20</f>
        <v>418.29459425802207</v>
      </c>
      <c r="AZ20" s="15">
        <f>AB20/$H20</f>
        <v>362.70469498930089</v>
      </c>
      <c r="BA20" s="15">
        <f>AC20/$H20</f>
        <v>108.32946727676091</v>
      </c>
      <c r="BB20" s="15">
        <f>AD20/$H20</f>
        <v>-29.8</v>
      </c>
      <c r="BC20" s="15">
        <f>AE20/$H20</f>
        <v>-11.42</v>
      </c>
      <c r="BD20" s="15">
        <f>AF20/$H20</f>
        <v>429.81416226606171</v>
      </c>
    </row>
    <row r="21" spans="1:56">
      <c r="A21" s="50">
        <v>50</v>
      </c>
      <c r="B21" s="55">
        <v>4</v>
      </c>
      <c r="C21" s="55">
        <v>4</v>
      </c>
      <c r="D21" s="11" t="s">
        <v>34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34">
        <f>SUM(J21:K21)</f>
        <v>152661.94450109103</v>
      </c>
      <c r="M21" s="134"/>
      <c r="N21" s="21">
        <v>-901823.83140918578</v>
      </c>
      <c r="O21" s="21">
        <v>-480701.99319359229</v>
      </c>
      <c r="P21" s="21">
        <v>-1021278.7715269893</v>
      </c>
      <c r="Q21" s="15">
        <v>391243.98155201005</v>
      </c>
      <c r="R21" s="12">
        <f>SUM(N21:Q21)</f>
        <v>-2012560.6145777577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47">
        <f>P21</f>
        <v>-1021278.7715269893</v>
      </c>
      <c r="Y21" s="15">
        <f>G21/$G$10*277000000</f>
        <v>555857.82954832946</v>
      </c>
      <c r="Z21" s="12">
        <f>SUM(T21:Y21)</f>
        <v>-2170701.0184756224</v>
      </c>
      <c r="AA21" s="12"/>
      <c r="AB21" s="15">
        <v>-901823.83140918578</v>
      </c>
      <c r="AC21" s="21">
        <v>-195265.51179233394</v>
      </c>
      <c r="AD21" s="21">
        <v>-330303.2</v>
      </c>
      <c r="AE21" s="21">
        <v>-126579.28</v>
      </c>
      <c r="AF21" s="134">
        <f>SUM(AB21:AE21)</f>
        <v>-1553971.8232015197</v>
      </c>
      <c r="AG21" s="167"/>
      <c r="AH21" s="15">
        <f>J21/E21</f>
        <v>8.0910612695772723</v>
      </c>
      <c r="AI21" s="15">
        <f>K21/E21</f>
        <v>5.2803974762483392</v>
      </c>
      <c r="AJ21" s="15">
        <f>L21/E21</f>
        <v>13.371458745825613</v>
      </c>
      <c r="AL21" s="147">
        <f>N21/F21</f>
        <v>-79.97728196250317</v>
      </c>
      <c r="AM21" s="147">
        <f>O21/F21</f>
        <v>-42.630542142035502</v>
      </c>
      <c r="AN21" s="147">
        <f>P21/F21</f>
        <v>-90.571015566423313</v>
      </c>
      <c r="AO21" s="147">
        <f>Q21/F21</f>
        <v>34.69705405746808</v>
      </c>
      <c r="AP21" s="147">
        <f>R21/F21</f>
        <v>-178.48178561349394</v>
      </c>
      <c r="AR21" s="147">
        <f>T21/$G21</f>
        <v>-80.635178058761241</v>
      </c>
      <c r="AS21" s="147">
        <f>U21/$G21</f>
        <v>-30.379793015716793</v>
      </c>
      <c r="AT21" s="147">
        <f>V21/$G21</f>
        <v>-29.98</v>
      </c>
      <c r="AU21" s="147">
        <f>W21/$G21</f>
        <v>-11.48</v>
      </c>
      <c r="AV21" s="147">
        <f>X21/$G21</f>
        <v>-91.316056109351692</v>
      </c>
      <c r="AW21" s="147">
        <f>Y21/$G21</f>
        <v>49.701165016839184</v>
      </c>
      <c r="AX21" s="147">
        <f>Z21/$G21</f>
        <v>-194.08986216699057</v>
      </c>
      <c r="AZ21" s="15">
        <f>AB21/$H21</f>
        <v>-81.362669740994747</v>
      </c>
      <c r="BA21" s="15">
        <f>AC21/$H21</f>
        <v>-17.616881251563871</v>
      </c>
      <c r="BB21" s="15">
        <f>AD21/$H21</f>
        <v>-29.8</v>
      </c>
      <c r="BC21" s="15">
        <f>AE21/$H21</f>
        <v>-11.42</v>
      </c>
      <c r="BD21" s="15">
        <f>AF21/$H21</f>
        <v>-140.19955099255861</v>
      </c>
    </row>
    <row r="22" spans="1:56">
      <c r="A22" s="50">
        <v>51</v>
      </c>
      <c r="B22" s="55">
        <v>4</v>
      </c>
      <c r="C22" s="55">
        <v>4</v>
      </c>
      <c r="D22" s="11" t="s">
        <v>35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-3965481.1848943904</v>
      </c>
      <c r="K22" s="15">
        <v>-4472680.0518201273</v>
      </c>
      <c r="L22" s="134">
        <f>SUM(J22:K22)</f>
        <v>-8438161.2367145177</v>
      </c>
      <c r="M22" s="134"/>
      <c r="N22" s="21">
        <v>-4094168.4345235913</v>
      </c>
      <c r="O22" s="15">
        <v>-4459003.5600646278</v>
      </c>
      <c r="P22" s="15">
        <v>-834249.6243823251</v>
      </c>
      <c r="Q22" s="15">
        <v>319594.56492333848</v>
      </c>
      <c r="R22" s="12">
        <f>SUM(N22:Q22)</f>
        <v>-9067827.0540472046</v>
      </c>
      <c r="S22" s="15"/>
      <c r="T22" s="15">
        <v>-4094168.4345235913</v>
      </c>
      <c r="U22" s="15">
        <v>-4343878.812916466</v>
      </c>
      <c r="V22" s="15">
        <v>-274107.14</v>
      </c>
      <c r="W22" s="15">
        <v>-104961.64</v>
      </c>
      <c r="X22" s="147">
        <f>P22</f>
        <v>-834249.6243823251</v>
      </c>
      <c r="Y22" s="15">
        <f>G22/$G$10*277000000</f>
        <v>454417.7517489607</v>
      </c>
      <c r="Z22" s="12">
        <f>SUM(T22:Y22)</f>
        <v>-9196947.9000734221</v>
      </c>
      <c r="AA22" s="12"/>
      <c r="AB22" s="15">
        <v>-4094168.4345235913</v>
      </c>
      <c r="AC22" s="15">
        <v>-4225839.7226943728</v>
      </c>
      <c r="AD22" s="15">
        <v>-269749.60000000003</v>
      </c>
      <c r="AE22" s="15">
        <v>-103373.84</v>
      </c>
      <c r="AF22" s="134">
        <f>SUM(AB22:AE22)</f>
        <v>-8693131.597217964</v>
      </c>
      <c r="AG22" s="167"/>
      <c r="AH22" s="15">
        <f>J22/E22</f>
        <v>-424.84263819309945</v>
      </c>
      <c r="AI22" s="15">
        <f>K22/E22</f>
        <v>-479.1814925884002</v>
      </c>
      <c r="AJ22" s="15">
        <f>L22/E22</f>
        <v>-904.02413078149959</v>
      </c>
      <c r="AL22" s="147">
        <f>N22/F22</f>
        <v>-444.48685642423095</v>
      </c>
      <c r="AM22" s="147">
        <f>O22/F22</f>
        <v>-484.09549018180741</v>
      </c>
      <c r="AN22" s="147">
        <f>P22/F22</f>
        <v>-90.571015566423313</v>
      </c>
      <c r="AO22" s="147">
        <f>Q22/F22</f>
        <v>34.69705405746808</v>
      </c>
      <c r="AP22" s="147">
        <f>R22/F22</f>
        <v>-984.45630811499348</v>
      </c>
      <c r="AR22" s="147">
        <f>T22/$G22</f>
        <v>-447.79267576545897</v>
      </c>
      <c r="AS22" s="147">
        <f>U22/$G22</f>
        <v>-475.10432165771255</v>
      </c>
      <c r="AT22" s="147">
        <f>V22/$G22</f>
        <v>-29.98</v>
      </c>
      <c r="AU22" s="147">
        <f>W22/$G22</f>
        <v>-11.48</v>
      </c>
      <c r="AV22" s="147">
        <f>X22/$G22</f>
        <v>-91.244626969520411</v>
      </c>
      <c r="AW22" s="147">
        <f>Y22/$G22</f>
        <v>49.701165016839191</v>
      </c>
      <c r="AX22" s="147">
        <f>Z22/$G22</f>
        <v>-1005.9004593758528</v>
      </c>
      <c r="AZ22" s="15">
        <f>AB22/$H22</f>
        <v>-452.29434760534593</v>
      </c>
      <c r="BA22" s="15">
        <f>AC22/$H22</f>
        <v>-466.84044660786265</v>
      </c>
      <c r="BB22" s="15">
        <f>AD22/$H22</f>
        <v>-29.800000000000004</v>
      </c>
      <c r="BC22" s="15">
        <f>AE22/$H22</f>
        <v>-11.42</v>
      </c>
      <c r="BD22" s="15">
        <f>AF22/$H22</f>
        <v>-960.35479421320861</v>
      </c>
    </row>
    <row r="23" spans="1:56">
      <c r="A23" s="50">
        <v>52</v>
      </c>
      <c r="B23" s="55">
        <v>14</v>
      </c>
      <c r="C23" s="55">
        <v>14</v>
      </c>
      <c r="D23" s="11" t="s">
        <v>36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293419.35851192137</v>
      </c>
      <c r="L23" s="134">
        <f>SUM(J23:K23)</f>
        <v>880187.12514081213</v>
      </c>
      <c r="M23" s="134"/>
      <c r="N23" s="21">
        <v>435938.46574912104</v>
      </c>
      <c r="O23" s="21">
        <v>147697.88432769055</v>
      </c>
      <c r="P23" s="21">
        <v>-212479.60251882908</v>
      </c>
      <c r="Q23" s="15">
        <v>81399.288818820118</v>
      </c>
      <c r="R23" s="12">
        <f>SUM(N23:Q23)</f>
        <v>452556.03637680272</v>
      </c>
      <c r="S23" s="15"/>
      <c r="T23" s="15">
        <v>435938.46574912104</v>
      </c>
      <c r="U23" s="21">
        <v>106639.63623406192</v>
      </c>
      <c r="V23" s="21">
        <v>-68714.16</v>
      </c>
      <c r="W23" s="21">
        <v>-26312.16</v>
      </c>
      <c r="X23" s="147">
        <f>P23</f>
        <v>-212479.60251882908</v>
      </c>
      <c r="Y23" s="15">
        <f>G23/$G$10*277000000</f>
        <v>113915.07021859541</v>
      </c>
      <c r="Z23" s="12">
        <f>SUM(T23:Y23)</f>
        <v>348987.24968294927</v>
      </c>
      <c r="AA23" s="12"/>
      <c r="AB23" s="15">
        <v>435938.46574912104</v>
      </c>
      <c r="AC23" s="21">
        <v>66323.658127562143</v>
      </c>
      <c r="AD23" s="21">
        <v>-67705.600000000006</v>
      </c>
      <c r="AE23" s="21">
        <v>-25946.240000000002</v>
      </c>
      <c r="AF23" s="134">
        <f>SUM(AB23:AE23)</f>
        <v>408610.28387668321</v>
      </c>
      <c r="AG23" s="167"/>
      <c r="AH23" s="15">
        <f>J23/E23</f>
        <v>244.07976981235058</v>
      </c>
      <c r="AI23" s="15">
        <f>K23/E23</f>
        <v>122.05464164389409</v>
      </c>
      <c r="AJ23" s="15">
        <f>L23/E23</f>
        <v>366.13441145624466</v>
      </c>
      <c r="AL23" s="147">
        <f>N23/F23</f>
        <v>185.8220229109638</v>
      </c>
      <c r="AM23" s="147">
        <f>O23/F23</f>
        <v>62.957324947864684</v>
      </c>
      <c r="AN23" s="147">
        <f>P23/F23</f>
        <v>-90.571015566423313</v>
      </c>
      <c r="AO23" s="147">
        <f>Q23/F23</f>
        <v>34.69705405746808</v>
      </c>
      <c r="AP23" s="147">
        <f>R23/F23</f>
        <v>192.90538634987328</v>
      </c>
      <c r="AR23" s="147">
        <f>T23/$G23</f>
        <v>190.20002868635299</v>
      </c>
      <c r="AS23" s="147">
        <f>U23/$G23</f>
        <v>46.526891899677977</v>
      </c>
      <c r="AT23" s="147">
        <f>V23/$G23</f>
        <v>-29.98</v>
      </c>
      <c r="AU23" s="147">
        <f>W23/$G23</f>
        <v>-11.48</v>
      </c>
      <c r="AV23" s="147">
        <f>X23/$G23</f>
        <v>-92.704887660920193</v>
      </c>
      <c r="AW23" s="147">
        <f>Y23/$G23</f>
        <v>49.701165016839184</v>
      </c>
      <c r="AX23" s="147">
        <f>Z23/$G23</f>
        <v>152.26319794194995</v>
      </c>
      <c r="AZ23" s="15">
        <f>AB23/$H23</f>
        <v>191.87432471352159</v>
      </c>
      <c r="BA23" s="15">
        <f>AC23/$H23</f>
        <v>29.191750936426999</v>
      </c>
      <c r="BB23" s="15">
        <f>AD23/$H23</f>
        <v>-29.800000000000004</v>
      </c>
      <c r="BC23" s="15">
        <f>AE23/$H23</f>
        <v>-11.42</v>
      </c>
      <c r="BD23" s="15">
        <f>AF23/$H23</f>
        <v>179.8460756499486</v>
      </c>
    </row>
    <row r="24" spans="1:56">
      <c r="A24" s="50">
        <v>61</v>
      </c>
      <c r="B24" s="55">
        <v>5</v>
      </c>
      <c r="C24" s="55">
        <v>5</v>
      </c>
      <c r="D24" s="11" t="s">
        <v>37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1336798.4277311836</v>
      </c>
      <c r="K24" s="21">
        <v>1992799.1365088173</v>
      </c>
      <c r="L24" s="134">
        <f>SUM(J24:K24)</f>
        <v>3329597.5642400011</v>
      </c>
      <c r="M24" s="134"/>
      <c r="N24" s="21">
        <v>680225.8650918114</v>
      </c>
      <c r="O24" s="21">
        <v>1239537.1438395104</v>
      </c>
      <c r="P24" s="21">
        <v>-1490708.3452077613</v>
      </c>
      <c r="Q24" s="15">
        <v>571078.81273186707</v>
      </c>
      <c r="R24" s="12">
        <f>SUM(N24:Q24)</f>
        <v>1000133.4764554276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47">
        <f>P24</f>
        <v>-1490708.3452077613</v>
      </c>
      <c r="Y24" s="15">
        <f>G24/$G$10*277000000</f>
        <v>818528.48666232452</v>
      </c>
      <c r="Z24" s="12">
        <f>SUM(T24:Y24)</f>
        <v>276723.12250309146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f>SUM(AB24:AE24)</f>
        <v>669636.8698060388</v>
      </c>
      <c r="AG24" s="167"/>
      <c r="AH24" s="15">
        <f>J24/E24</f>
        <v>80.661221729993585</v>
      </c>
      <c r="AI24" s="15">
        <f>K24/E24</f>
        <v>120.24371788504298</v>
      </c>
      <c r="AJ24" s="15">
        <f>L24/E24</f>
        <v>200.90493961503657</v>
      </c>
      <c r="AL24" s="147">
        <f>N24/F24</f>
        <v>41.328505078790414</v>
      </c>
      <c r="AM24" s="147">
        <f>O24/F24</f>
        <v>75.310598690048636</v>
      </c>
      <c r="AN24" s="147">
        <f>P24/F24</f>
        <v>-90.571015566423313</v>
      </c>
      <c r="AO24" s="147">
        <f>Q24/F24</f>
        <v>34.69705405746808</v>
      </c>
      <c r="AP24" s="147">
        <f>R24/F24</f>
        <v>60.76514225988381</v>
      </c>
      <c r="AR24" s="147">
        <f>T24/$G24</f>
        <v>41.303410352286804</v>
      </c>
      <c r="AS24" s="147">
        <f>U24/$G24</f>
        <v>57.774112329632459</v>
      </c>
      <c r="AT24" s="147">
        <f>V24/$G24</f>
        <v>-29.98</v>
      </c>
      <c r="AU24" s="147">
        <f>W24/$G24</f>
        <v>-11.48</v>
      </c>
      <c r="AV24" s="147">
        <f>X24/$G24</f>
        <v>-90.516020718183327</v>
      </c>
      <c r="AW24" s="147">
        <f>Y24/$G24</f>
        <v>49.701165016839184</v>
      </c>
      <c r="AX24" s="147">
        <f>Z24/$G24</f>
        <v>16.802666980575108</v>
      </c>
      <c r="AZ24" s="15">
        <f>AB24/$H24</f>
        <v>41.280851140418221</v>
      </c>
      <c r="BA24" s="15">
        <f>AC24/$H24</f>
        <v>40.577385891141375</v>
      </c>
      <c r="BB24" s="15">
        <f>AD24/$H24</f>
        <v>-29.8</v>
      </c>
      <c r="BC24" s="15">
        <f>AE24/$H24</f>
        <v>-11.42</v>
      </c>
      <c r="BD24" s="15">
        <f>AF24/$H24</f>
        <v>40.638237031559584</v>
      </c>
    </row>
    <row r="25" spans="1:56">
      <c r="A25" s="50">
        <v>69</v>
      </c>
      <c r="B25" s="55">
        <v>17</v>
      </c>
      <c r="C25" s="55">
        <v>17</v>
      </c>
      <c r="D25" s="11" t="s">
        <v>38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-1346132.7263176125</v>
      </c>
      <c r="K25" s="21">
        <v>-1618806.7812533176</v>
      </c>
      <c r="L25" s="134">
        <f>SUM(J25:K25)</f>
        <v>-2964939.5075709298</v>
      </c>
      <c r="M25" s="134"/>
      <c r="N25" s="21">
        <v>-1819379.0551378445</v>
      </c>
      <c r="O25" s="21">
        <v>-1862210.8431428815</v>
      </c>
      <c r="P25" s="21">
        <v>-605648.3810926727</v>
      </c>
      <c r="Q25" s="15">
        <v>232019.20048228904</v>
      </c>
      <c r="R25" s="12">
        <f>SUM(N25:Q25)</f>
        <v>-4055219.0788911092</v>
      </c>
      <c r="S25" s="15"/>
      <c r="T25" s="15">
        <v>-1819379.0551378445</v>
      </c>
      <c r="U25" s="21">
        <v>-1778632.6014557946</v>
      </c>
      <c r="V25" s="21">
        <v>-196608.84</v>
      </c>
      <c r="W25" s="21">
        <v>-75285.84</v>
      </c>
      <c r="X25" s="147">
        <f>P25</f>
        <v>-605648.3810926727</v>
      </c>
      <c r="Y25" s="15">
        <f>G25/$G$10*277000000</f>
        <v>325940.2401804314</v>
      </c>
      <c r="Z25" s="12">
        <f>SUM(T25:Y25)</f>
        <v>-4149614.4775058809</v>
      </c>
      <c r="AA25" s="12"/>
      <c r="AB25" s="15">
        <v>-1819379.0551378445</v>
      </c>
      <c r="AC25" s="21">
        <v>-1692938.6055470835</v>
      </c>
      <c r="AD25" s="21">
        <v>-193461.6</v>
      </c>
      <c r="AE25" s="21">
        <v>-74138.64</v>
      </c>
      <c r="AF25" s="134">
        <f>SUM(AB25:AE25)</f>
        <v>-3779917.9006849285</v>
      </c>
      <c r="AG25" s="167"/>
      <c r="AH25" s="15">
        <f>J25/E25</f>
        <v>-197.90248843246286</v>
      </c>
      <c r="AI25" s="15">
        <f>K25/E25</f>
        <v>-237.98982376555685</v>
      </c>
      <c r="AJ25" s="15">
        <f>L25/E25</f>
        <v>-435.89231219801968</v>
      </c>
      <c r="AL25" s="147">
        <f>N25/F25</f>
        <v>-272.07702334946083</v>
      </c>
      <c r="AM25" s="147">
        <f>O25/F25</f>
        <v>-278.48225559187699</v>
      </c>
      <c r="AN25" s="147">
        <f>P25/F25</f>
        <v>-90.571015566423313</v>
      </c>
      <c r="AO25" s="147">
        <f>Q25/F25</f>
        <v>34.69705405746808</v>
      </c>
      <c r="AP25" s="147">
        <f>R25/F25</f>
        <v>-606.43324045029294</v>
      </c>
      <c r="AR25" s="147">
        <f>T25/$G25</f>
        <v>-277.42895015825627</v>
      </c>
      <c r="AS25" s="147">
        <f>U25/$G25</f>
        <v>-271.21570622991686</v>
      </c>
      <c r="AT25" s="147">
        <f>V25/$G25</f>
        <v>-29.98</v>
      </c>
      <c r="AU25" s="147">
        <f>W25/$G25</f>
        <v>-11.479999999999999</v>
      </c>
      <c r="AV25" s="147">
        <f>X25/$G25</f>
        <v>-92.35260461919377</v>
      </c>
      <c r="AW25" s="147">
        <f>Y25/$G25</f>
        <v>49.701165016839191</v>
      </c>
      <c r="AX25" s="147">
        <f>Z25/$G25</f>
        <v>-632.75609599052768</v>
      </c>
      <c r="AZ25" s="15">
        <f>AB25/$H25</f>
        <v>-280.24939235025329</v>
      </c>
      <c r="BA25" s="15">
        <f>AC25/$H25</f>
        <v>-260.77304460059821</v>
      </c>
      <c r="BB25" s="15">
        <f>AD25/$H25</f>
        <v>-29.8</v>
      </c>
      <c r="BC25" s="15">
        <f>AE25/$H25</f>
        <v>-11.42</v>
      </c>
      <c r="BD25" s="15">
        <f>AF25/$H25</f>
        <v>-582.24243695085158</v>
      </c>
    </row>
    <row r="26" spans="1:56">
      <c r="A26" s="50">
        <v>71</v>
      </c>
      <c r="B26" s="55">
        <v>17</v>
      </c>
      <c r="C26" s="55">
        <v>17</v>
      </c>
      <c r="D26" s="11" t="s">
        <v>39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116196.85905073934</v>
      </c>
      <c r="K26" s="21">
        <v>-570776.7071980047</v>
      </c>
      <c r="L26" s="134">
        <f>SUM(J26:K26)</f>
        <v>-454579.84814726538</v>
      </c>
      <c r="M26" s="134"/>
      <c r="N26" s="21">
        <v>-306682.04770555964</v>
      </c>
      <c r="O26" s="21">
        <v>-781217.16302816314</v>
      </c>
      <c r="P26" s="21">
        <v>-596953.56359829602</v>
      </c>
      <c r="Q26" s="15">
        <v>228688.2832927721</v>
      </c>
      <c r="R26" s="12">
        <f>SUM(N26:Q26)</f>
        <v>-1456164.491039247</v>
      </c>
      <c r="S26" s="15"/>
      <c r="T26" s="15">
        <v>-306682.04770555964</v>
      </c>
      <c r="U26" s="21">
        <v>-698838.7884267593</v>
      </c>
      <c r="V26" s="21">
        <v>-194060.54</v>
      </c>
      <c r="W26" s="21">
        <v>-74310.040000000008</v>
      </c>
      <c r="X26" s="147">
        <f>P26</f>
        <v>-596953.56359829602</v>
      </c>
      <c r="Y26" s="15">
        <f>G26/$G$10*277000000</f>
        <v>321715.64115400007</v>
      </c>
      <c r="Z26" s="12">
        <f>SUM(T26:Y26)</f>
        <v>-1549129.3385766149</v>
      </c>
      <c r="AA26" s="12"/>
      <c r="AB26" s="15">
        <v>-306682.04770555964</v>
      </c>
      <c r="AC26" s="21">
        <v>-614375.03382315312</v>
      </c>
      <c r="AD26" s="21">
        <v>-189677</v>
      </c>
      <c r="AE26" s="21">
        <v>-72688.3</v>
      </c>
      <c r="AF26" s="134">
        <f>SUM(AB26:AE26)</f>
        <v>-1183422.3815287128</v>
      </c>
      <c r="AG26" s="167"/>
      <c r="AH26" s="15">
        <f>J26/E26</f>
        <v>17.570975208035588</v>
      </c>
      <c r="AI26" s="15">
        <f>K26/E26</f>
        <v>-86.311312142447406</v>
      </c>
      <c r="AJ26" s="15">
        <f>L26/E26</f>
        <v>-68.740336934411829</v>
      </c>
      <c r="AL26" s="147">
        <f>N26/F26</f>
        <v>-46.530427508050316</v>
      </c>
      <c r="AM26" s="147">
        <f>O26/F26</f>
        <v>-118.52786573026296</v>
      </c>
      <c r="AN26" s="147">
        <f>P26/F26</f>
        <v>-90.571015566423313</v>
      </c>
      <c r="AO26" s="147">
        <f>Q26/F26</f>
        <v>34.69705405746808</v>
      </c>
      <c r="AP26" s="147">
        <f>R26/F26</f>
        <v>-220.93225474726856</v>
      </c>
      <c r="AR26" s="147">
        <f>T26/$G26</f>
        <v>-47.378657145923007</v>
      </c>
      <c r="AS26" s="147">
        <f>U26/$G26</f>
        <v>-107.96211778568814</v>
      </c>
      <c r="AT26" s="147">
        <f>V26/$G26</f>
        <v>-29.98</v>
      </c>
      <c r="AU26" s="147">
        <f>W26/$G26</f>
        <v>-11.48</v>
      </c>
      <c r="AV26" s="147">
        <f>X26/$G26</f>
        <v>-92.222086142174575</v>
      </c>
      <c r="AW26" s="147">
        <f>Y26/$G26</f>
        <v>49.701165016839191</v>
      </c>
      <c r="AX26" s="147">
        <f>Z26/$G26</f>
        <v>-239.32169605694654</v>
      </c>
      <c r="AZ26" s="15">
        <f>AB26/$H26</f>
        <v>-48.182568374793348</v>
      </c>
      <c r="BA26" s="15">
        <f>AC26/$H26</f>
        <v>-96.523964465538583</v>
      </c>
      <c r="BB26" s="15">
        <f>AD26/$H26</f>
        <v>-29.8</v>
      </c>
      <c r="BC26" s="15">
        <f>AE26/$H26</f>
        <v>-11.42</v>
      </c>
      <c r="BD26" s="15">
        <f>AF26/$H26</f>
        <v>-185.92653284033193</v>
      </c>
    </row>
    <row r="27" spans="1:56">
      <c r="A27" s="50">
        <v>72</v>
      </c>
      <c r="B27" s="55">
        <v>17</v>
      </c>
      <c r="C27" s="55">
        <v>17</v>
      </c>
      <c r="D27" s="11" t="s">
        <v>40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-18543.602143970566</v>
      </c>
      <c r="K27" s="21">
        <v>20153.898237397832</v>
      </c>
      <c r="L27" s="134">
        <f>SUM(J27:K27)</f>
        <v>1610.2960934272669</v>
      </c>
      <c r="M27" s="134"/>
      <c r="N27" s="21">
        <v>-171618.28273126914</v>
      </c>
      <c r="O27" s="21">
        <v>-71424.096609672939</v>
      </c>
      <c r="P27" s="21">
        <v>-86948.174943766382</v>
      </c>
      <c r="Q27" s="15">
        <v>33309.171895169355</v>
      </c>
      <c r="R27" s="12">
        <f>SUM(N27:Q27)</f>
        <v>-296681.3823895391</v>
      </c>
      <c r="S27" s="15"/>
      <c r="T27" s="15">
        <v>-171618.28273126914</v>
      </c>
      <c r="U27" s="21">
        <v>-59425.425752845782</v>
      </c>
      <c r="V27" s="21">
        <v>-28421.040000000001</v>
      </c>
      <c r="W27" s="21">
        <v>-10883.04</v>
      </c>
      <c r="X27" s="147">
        <f>P27</f>
        <v>-86948.174943766382</v>
      </c>
      <c r="Y27" s="15">
        <f>G27/$G$10*277000000</f>
        <v>47116.704435963547</v>
      </c>
      <c r="Z27" s="12">
        <f>SUM(T27:Y27)</f>
        <v>-310179.25899191777</v>
      </c>
      <c r="AA27" s="12"/>
      <c r="AB27" s="15">
        <v>-171618.28273126914</v>
      </c>
      <c r="AC27" s="21">
        <v>-47123.012701797095</v>
      </c>
      <c r="AD27" s="21">
        <v>-27624.600000000002</v>
      </c>
      <c r="AE27" s="21">
        <v>-10586.34</v>
      </c>
      <c r="AF27" s="134">
        <f>SUM(AB27:AE27)</f>
        <v>-256952.23543306623</v>
      </c>
      <c r="AG27" s="167"/>
      <c r="AH27" s="15">
        <f>J27/E27</f>
        <v>-19.519581204179541</v>
      </c>
      <c r="AI27" s="15">
        <f>K27/E27</f>
        <v>21.214629723576667</v>
      </c>
      <c r="AJ27" s="15">
        <f>L27/E27</f>
        <v>1.695048519397123</v>
      </c>
      <c r="AL27" s="147">
        <f>N27/F27</f>
        <v>-178.76904451173868</v>
      </c>
      <c r="AM27" s="147">
        <f>O27/F27</f>
        <v>-74.400100635075972</v>
      </c>
      <c r="AN27" s="147">
        <f>P27/F27</f>
        <v>-90.571015566423313</v>
      </c>
      <c r="AO27" s="147">
        <f>Q27/F27</f>
        <v>34.69705405746808</v>
      </c>
      <c r="AP27" s="147">
        <f>R27/F27</f>
        <v>-309.04310665576992</v>
      </c>
      <c r="AR27" s="147">
        <f>T27/$G27</f>
        <v>-181.03194380935562</v>
      </c>
      <c r="AS27" s="147">
        <f>U27/$G27</f>
        <v>-62.685048262495549</v>
      </c>
      <c r="AT27" s="147">
        <f>V27/$G27</f>
        <v>-29.98</v>
      </c>
      <c r="AU27" s="147">
        <f>W27/$G27</f>
        <v>-11.48</v>
      </c>
      <c r="AV27" s="147">
        <f>X27/$G27</f>
        <v>-91.71748411789703</v>
      </c>
      <c r="AW27" s="147">
        <f>Y27/$G27</f>
        <v>49.701165016839184</v>
      </c>
      <c r="AX27" s="147">
        <f>Z27/$G27</f>
        <v>-327.19331117290903</v>
      </c>
      <c r="AZ27" s="15">
        <f>AB27/$H27</f>
        <v>-185.13299108011773</v>
      </c>
      <c r="BA27" s="15">
        <f>AC27/$H27</f>
        <v>-50.833886409705606</v>
      </c>
      <c r="BB27" s="15">
        <f>AD27/$H27</f>
        <v>-29.8</v>
      </c>
      <c r="BC27" s="15">
        <f>AE27/$H27</f>
        <v>-11.42</v>
      </c>
      <c r="BD27" s="15">
        <f>AF27/$H27</f>
        <v>-277.18687748982336</v>
      </c>
    </row>
    <row r="28" spans="1:56">
      <c r="A28" s="50">
        <v>74</v>
      </c>
      <c r="B28" s="55">
        <v>16</v>
      </c>
      <c r="C28" s="55">
        <v>16</v>
      </c>
      <c r="D28" s="11" t="s">
        <v>41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124876.83825200844</v>
      </c>
      <c r="K28" s="21">
        <v>28154.534898044585</v>
      </c>
      <c r="L28" s="134">
        <f>SUM(J28:K28)</f>
        <v>153031.37315005303</v>
      </c>
      <c r="M28" s="134"/>
      <c r="N28" s="21">
        <v>202287.86616323752</v>
      </c>
      <c r="O28" s="21">
        <v>59484.223678137496</v>
      </c>
      <c r="P28" s="21">
        <v>-95280.708375877322</v>
      </c>
      <c r="Q28" s="15">
        <v>36501.300868456419</v>
      </c>
      <c r="R28" s="12">
        <f>SUM(N28:Q28)</f>
        <v>202992.68233395412</v>
      </c>
      <c r="S28" s="15"/>
      <c r="T28" s="15">
        <v>202287.86616323752</v>
      </c>
      <c r="U28" s="21">
        <v>41072.767158743933</v>
      </c>
      <c r="V28" s="21">
        <v>-30369.74</v>
      </c>
      <c r="W28" s="21">
        <v>-11629.24</v>
      </c>
      <c r="X28" s="147">
        <f>P28</f>
        <v>-95280.708375877322</v>
      </c>
      <c r="Y28" s="15">
        <f>G28/$G$10*277000000</f>
        <v>50347.280162058101</v>
      </c>
      <c r="Z28" s="12">
        <f>SUM(T28:Y28)</f>
        <v>156428.22510816224</v>
      </c>
      <c r="AA28" s="12"/>
      <c r="AB28" s="15">
        <v>202287.86616323752</v>
      </c>
      <c r="AC28" s="21">
        <v>22994.161460518113</v>
      </c>
      <c r="AD28" s="21">
        <v>-29353</v>
      </c>
      <c r="AE28" s="21">
        <v>-11248.7</v>
      </c>
      <c r="AF28" s="134">
        <f>SUM(AB28:AE28)</f>
        <v>184680.32762375561</v>
      </c>
      <c r="AG28" s="167"/>
      <c r="AH28" s="15">
        <f>J28/E28</f>
        <v>115.30640651154981</v>
      </c>
      <c r="AI28" s="15">
        <f>K28/E28</f>
        <v>25.996800459874962</v>
      </c>
      <c r="AJ28" s="15">
        <f>L28/E28</f>
        <v>141.30320697142477</v>
      </c>
      <c r="AL28" s="147">
        <f>N28/F28</f>
        <v>192.2888461627733</v>
      </c>
      <c r="AM28" s="147">
        <f>O28/F28</f>
        <v>56.54393885754515</v>
      </c>
      <c r="AN28" s="147">
        <f>P28/F28</f>
        <v>-90.571015566423313</v>
      </c>
      <c r="AO28" s="147">
        <f>Q28/F28</f>
        <v>34.69705405746808</v>
      </c>
      <c r="AP28" s="147">
        <f>R28/F28</f>
        <v>192.95882351136322</v>
      </c>
      <c r="AR28" s="147">
        <f>T28/$G28</f>
        <v>199.69187182945461</v>
      </c>
      <c r="AS28" s="147">
        <f>U28/$G28</f>
        <v>40.545673404485619</v>
      </c>
      <c r="AT28" s="147">
        <f>V28/$G28</f>
        <v>-29.98</v>
      </c>
      <c r="AU28" s="147">
        <f>W28/$G28</f>
        <v>-11.48</v>
      </c>
      <c r="AV28" s="147">
        <f>X28/$G28</f>
        <v>-94.057954961379394</v>
      </c>
      <c r="AW28" s="147">
        <f>Y28/$G28</f>
        <v>49.701165016839191</v>
      </c>
      <c r="AX28" s="147">
        <f>Z28/$G28</f>
        <v>154.42075528940003</v>
      </c>
      <c r="AZ28" s="15">
        <f>AB28/$H28</f>
        <v>205.36839204389597</v>
      </c>
      <c r="BA28" s="15">
        <f>AC28/$H28</f>
        <v>23.344326355855952</v>
      </c>
      <c r="BB28" s="15">
        <f>AD28/$H28</f>
        <v>-29.8</v>
      </c>
      <c r="BC28" s="15">
        <f>AE28/$H28</f>
        <v>-11.42</v>
      </c>
      <c r="BD28" s="15">
        <f>AF28/$H28</f>
        <v>187.49271839975188</v>
      </c>
    </row>
    <row r="29" spans="1:56">
      <c r="A29" s="50">
        <v>75</v>
      </c>
      <c r="B29" s="55">
        <v>8</v>
      </c>
      <c r="C29" s="55">
        <v>8</v>
      </c>
      <c r="D29" s="11" t="s">
        <v>42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34">
        <f>SUM(J29:K29)</f>
        <v>-27787.989562006667</v>
      </c>
      <c r="M29" s="134"/>
      <c r="N29" s="21">
        <v>-4035140.9718102282</v>
      </c>
      <c r="O29" s="21">
        <v>-816148.77348764963</v>
      </c>
      <c r="P29" s="21">
        <v>-1770572.7833080094</v>
      </c>
      <c r="Q29" s="15">
        <v>678292.70976944349</v>
      </c>
      <c r="R29" s="12">
        <f>SUM(N29:Q29)</f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47">
        <f>P29</f>
        <v>-1770572.7833080094</v>
      </c>
      <c r="Y29" s="15">
        <f>G29/$G$10*277000000</f>
        <v>970862.55743893667</v>
      </c>
      <c r="Z29" s="12">
        <f>SUM(T29:Y29)</f>
        <v>-6216544.1772293318</v>
      </c>
      <c r="AA29" s="12"/>
      <c r="AB29" s="15">
        <v>-4035140.9718102282</v>
      </c>
      <c r="AC29" s="21">
        <v>-321292.63878445694</v>
      </c>
      <c r="AD29" s="21">
        <v>-575467.80000000005</v>
      </c>
      <c r="AE29" s="21">
        <v>-220531.62</v>
      </c>
      <c r="AF29" s="134">
        <f>SUM(AB29:AE29)</f>
        <v>-5152433.0305946851</v>
      </c>
      <c r="AG29" s="167"/>
      <c r="AH29" s="15">
        <f>J29/E29</f>
        <v>-51.47084022314953</v>
      </c>
      <c r="AI29" s="15">
        <f>K29/E29</f>
        <v>50.060425566667618</v>
      </c>
      <c r="AJ29" s="15">
        <f>L29/E29</f>
        <v>-1.4104146564819138</v>
      </c>
      <c r="AL29" s="147">
        <f>N29/F29</f>
        <v>-206.41163086655217</v>
      </c>
      <c r="AM29" s="147">
        <f>O29/F29</f>
        <v>-41.748875824218608</v>
      </c>
      <c r="AN29" s="147">
        <f>P29/F29</f>
        <v>-90.571015566423313</v>
      </c>
      <c r="AO29" s="147">
        <f>Q29/F29</f>
        <v>34.69705405746808</v>
      </c>
      <c r="AP29" s="147">
        <f>R29/F29</f>
        <v>-304.03446819972601</v>
      </c>
      <c r="AR29" s="147">
        <f>T29/$G29</f>
        <v>-206.57013268200205</v>
      </c>
      <c r="AS29" s="147">
        <f>U29/$G29</f>
        <v>-29.272721385790451</v>
      </c>
      <c r="AT29" s="147">
        <f>V29/$G29</f>
        <v>-29.980000000000004</v>
      </c>
      <c r="AU29" s="147">
        <f>W29/$G29</f>
        <v>-11.48</v>
      </c>
      <c r="AV29" s="147">
        <f>X29/$G29</f>
        <v>-90.64056431391468</v>
      </c>
      <c r="AW29" s="147">
        <f>Y29/$G29</f>
        <v>49.701165016839184</v>
      </c>
      <c r="AX29" s="147">
        <f>Z29/$G29</f>
        <v>-318.24225336486802</v>
      </c>
      <c r="AZ29" s="15">
        <f>AB29/$H29</f>
        <v>-208.95556790483289</v>
      </c>
      <c r="BA29" s="15">
        <f>AC29/$H29</f>
        <v>-16.637804297263578</v>
      </c>
      <c r="BB29" s="15">
        <f>AD29/$H29</f>
        <v>-29.8</v>
      </c>
      <c r="BC29" s="15">
        <f>AE29/$H29</f>
        <v>-11.42</v>
      </c>
      <c r="BD29" s="15">
        <f>AF29/$H29</f>
        <v>-266.8133722020965</v>
      </c>
    </row>
    <row r="30" spans="1:56">
      <c r="A30" s="50">
        <v>77</v>
      </c>
      <c r="B30" s="55">
        <v>13</v>
      </c>
      <c r="C30" s="55">
        <v>13</v>
      </c>
      <c r="D30" s="11" t="s">
        <v>43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34">
        <f>SUM(J30:K30)</f>
        <v>106734.97638430251</v>
      </c>
      <c r="M30" s="134"/>
      <c r="N30" s="21">
        <v>-411774.1259344237</v>
      </c>
      <c r="O30" s="21">
        <v>-222588.5103502307</v>
      </c>
      <c r="P30" s="21">
        <v>-416717.24262111366</v>
      </c>
      <c r="Q30" s="15">
        <v>159641.14571841064</v>
      </c>
      <c r="R30" s="12">
        <f>SUM(N30:Q30)</f>
        <v>-891438.73318735743</v>
      </c>
      <c r="S30" s="15"/>
      <c r="T30" s="15">
        <v>-411774.1259344237</v>
      </c>
      <c r="U30" s="21">
        <v>-165082.38054579135</v>
      </c>
      <c r="V30" s="21">
        <v>-136379.01999999999</v>
      </c>
      <c r="W30" s="21">
        <v>-52222.520000000004</v>
      </c>
      <c r="X30" s="147">
        <f>P30</f>
        <v>-416717.24262111366</v>
      </c>
      <c r="Y30" s="15">
        <f>G30/$G$10*277000000</f>
        <v>226090.59966160145</v>
      </c>
      <c r="Z30" s="12">
        <f>SUM(T30:Y30)</f>
        <v>-956084.68943972723</v>
      </c>
      <c r="AA30" s="12"/>
      <c r="AB30" s="15">
        <v>-411774.1259344237</v>
      </c>
      <c r="AC30" s="21">
        <v>-106120.50299592156</v>
      </c>
      <c r="AD30" s="21">
        <v>-134368.20000000001</v>
      </c>
      <c r="AE30" s="21">
        <v>-51492.78</v>
      </c>
      <c r="AF30" s="134">
        <f>SUM(AB30:AE30)</f>
        <v>-703755.60893034539</v>
      </c>
      <c r="AG30" s="167"/>
      <c r="AH30" s="15">
        <f>J30/E30</f>
        <v>13.375811757713668</v>
      </c>
      <c r="AI30" s="15">
        <f>K30/E30</f>
        <v>9.4161968658828528</v>
      </c>
      <c r="AJ30" s="15">
        <f>L30/E30</f>
        <v>22.792008623596523</v>
      </c>
      <c r="AL30" s="147">
        <f>N30/F30</f>
        <v>-89.496658538235977</v>
      </c>
      <c r="AM30" s="147">
        <f>O30/F30</f>
        <v>-48.378289578402672</v>
      </c>
      <c r="AN30" s="147">
        <f>P30/F30</f>
        <v>-90.571015566423313</v>
      </c>
      <c r="AO30" s="147">
        <f>Q30/F30</f>
        <v>34.69705405746808</v>
      </c>
      <c r="AP30" s="147">
        <f>R30/F30</f>
        <v>-193.74890962559388</v>
      </c>
      <c r="AR30" s="147">
        <f>T30/$G30</f>
        <v>-90.519702337749777</v>
      </c>
      <c r="AS30" s="147">
        <f>U30/$G30</f>
        <v>-36.289817662297509</v>
      </c>
      <c r="AT30" s="147">
        <f>V30/$G30</f>
        <v>-29.979999999999997</v>
      </c>
      <c r="AU30" s="147">
        <f>W30/$G30</f>
        <v>-11.48</v>
      </c>
      <c r="AV30" s="147">
        <f>X30/$G30</f>
        <v>-91.606340431108734</v>
      </c>
      <c r="AW30" s="147">
        <f>Y30/$G30</f>
        <v>49.701165016839184</v>
      </c>
      <c r="AX30" s="147">
        <f>Z30/$G30</f>
        <v>-210.17469541431683</v>
      </c>
      <c r="AZ30" s="15">
        <f>AB30/$H30</f>
        <v>-91.322715886986856</v>
      </c>
      <c r="BA30" s="15">
        <f>AC30/$H30</f>
        <v>-23.535263472149381</v>
      </c>
      <c r="BB30" s="15">
        <f>AD30/$H30</f>
        <v>-29.800000000000004</v>
      </c>
      <c r="BC30" s="15">
        <f>AE30/$H30</f>
        <v>-11.42</v>
      </c>
      <c r="BD30" s="15">
        <f>AF30/$H30</f>
        <v>-156.07797935913626</v>
      </c>
    </row>
    <row r="31" spans="1:56">
      <c r="A31" s="50">
        <v>78</v>
      </c>
      <c r="B31" s="55">
        <v>1</v>
      </c>
      <c r="C31" s="140">
        <v>34</v>
      </c>
      <c r="D31" s="11" t="s">
        <v>44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-1543134.5041248978</v>
      </c>
      <c r="K31" s="21">
        <v>-347526.20240419992</v>
      </c>
      <c r="L31" s="134">
        <f>SUM(J31:K31)</f>
        <v>-1890660.7065290976</v>
      </c>
      <c r="M31" s="134"/>
      <c r="N31" s="21">
        <v>-2245375.2181295166</v>
      </c>
      <c r="O31" s="21">
        <v>-731305.84070142033</v>
      </c>
      <c r="P31" s="21">
        <v>-709352.19391622744</v>
      </c>
      <c r="Q31" s="15">
        <v>271747.32737809001</v>
      </c>
      <c r="R31" s="12">
        <f>SUM(N31:Q31)</f>
        <v>-3414285.9253690741</v>
      </c>
      <c r="S31" s="15"/>
      <c r="T31" s="15">
        <v>-2245375.2181295166</v>
      </c>
      <c r="U31" s="21">
        <v>-633416.68429447222</v>
      </c>
      <c r="V31" s="21">
        <v>-231475.58000000002</v>
      </c>
      <c r="W31" s="21">
        <v>-88637.08</v>
      </c>
      <c r="X31" s="147">
        <f>P31</f>
        <v>-709352.19391622744</v>
      </c>
      <c r="Y31" s="15">
        <f>G31/$G$10*277000000</f>
        <v>383742.69509501534</v>
      </c>
      <c r="Z31" s="12">
        <f>SUM(T31:Y31)</f>
        <v>-3524514.0612452016</v>
      </c>
      <c r="AA31" s="12"/>
      <c r="AB31" s="15">
        <v>-2245375.2181295166</v>
      </c>
      <c r="AC31" s="21">
        <v>-533049.49781966663</v>
      </c>
      <c r="AD31" s="21">
        <v>-229519.6</v>
      </c>
      <c r="AE31" s="21">
        <v>-87956.84</v>
      </c>
      <c r="AF31" s="134">
        <f>SUM(AB31:AE31)</f>
        <v>-3095901.1559491833</v>
      </c>
      <c r="AG31" s="167"/>
      <c r="AH31" s="15">
        <f>J31/E31</f>
        <v>-193.39948666811603</v>
      </c>
      <c r="AI31" s="15">
        <f>K31/E31</f>
        <v>-43.555107457601196</v>
      </c>
      <c r="AJ31" s="15">
        <f>L31/E31</f>
        <v>-236.95459412571722</v>
      </c>
      <c r="AL31" s="147">
        <f>N31/F31</f>
        <v>-286.69244358139895</v>
      </c>
      <c r="AM31" s="147">
        <f>O31/F31</f>
        <v>-93.374085891396874</v>
      </c>
      <c r="AN31" s="147">
        <f>P31/F31</f>
        <v>-90.571015566423313</v>
      </c>
      <c r="AO31" s="147">
        <f>Q31/F31</f>
        <v>34.69705405746808</v>
      </c>
      <c r="AP31" s="147">
        <f>R31/F31</f>
        <v>-435.94049098175105</v>
      </c>
      <c r="AR31" s="147">
        <f>T31/$G31</f>
        <v>-290.81404198025081</v>
      </c>
      <c r="AS31" s="147">
        <f>U31/$G31</f>
        <v>-82.038166596875044</v>
      </c>
      <c r="AT31" s="147">
        <f>V31/$G31</f>
        <v>-29.98</v>
      </c>
      <c r="AU31" s="147">
        <f>W31/$G31</f>
        <v>-11.48</v>
      </c>
      <c r="AV31" s="147">
        <f>X31/$G31</f>
        <v>-91.873098551512427</v>
      </c>
      <c r="AW31" s="147">
        <f>Y31/$G31</f>
        <v>49.701165016839184</v>
      </c>
      <c r="AX31" s="147">
        <f>Z31/$G31</f>
        <v>-456.4841421117992</v>
      </c>
      <c r="AZ31" s="15">
        <f>AB31/$H31</f>
        <v>-291.53144873143555</v>
      </c>
      <c r="BA31" s="15">
        <f>AC31/$H31</f>
        <v>-69.209231085389078</v>
      </c>
      <c r="BB31" s="15">
        <f>AD31/$H31</f>
        <v>-29.8</v>
      </c>
      <c r="BC31" s="15">
        <f>AE31/$H31</f>
        <v>-11.42</v>
      </c>
      <c r="BD31" s="15">
        <f>AF31/$H31</f>
        <v>-401.96067981682461</v>
      </c>
    </row>
    <row r="32" spans="1:56">
      <c r="A32" s="50">
        <v>79</v>
      </c>
      <c r="B32" s="55">
        <v>4</v>
      </c>
      <c r="C32" s="55">
        <v>4</v>
      </c>
      <c r="D32" s="11" t="s">
        <v>45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34">
        <f>SUM(J32:K32)</f>
        <v>-1703487.1500767183</v>
      </c>
      <c r="M32" s="134"/>
      <c r="N32" s="21">
        <v>-1053593.8958628413</v>
      </c>
      <c r="O32" s="21">
        <v>-882671.57430666231</v>
      </c>
      <c r="P32" s="21">
        <v>-611626.06812005665</v>
      </c>
      <c r="Q32" s="15">
        <v>234309.20605008194</v>
      </c>
      <c r="R32" s="12">
        <f>SUM(N32:Q32)</f>
        <v>-2313582.3322394784</v>
      </c>
      <c r="S32" s="15"/>
      <c r="T32" s="15">
        <v>-1053593.8958628413</v>
      </c>
      <c r="U32" s="21">
        <v>-798268.42399816879</v>
      </c>
      <c r="V32" s="21">
        <v>-200955.94</v>
      </c>
      <c r="W32" s="21">
        <v>-76950.44</v>
      </c>
      <c r="X32" s="147">
        <f>P32</f>
        <v>-611626.06812005665</v>
      </c>
      <c r="Y32" s="15">
        <f>G32/$G$10*277000000</f>
        <v>333146.90910787304</v>
      </c>
      <c r="Z32" s="12">
        <f>SUM(T32:Y32)</f>
        <v>-2408247.8588731936</v>
      </c>
      <c r="AA32" s="12"/>
      <c r="AB32" s="15">
        <v>-1053593.8958628413</v>
      </c>
      <c r="AC32" s="21">
        <v>-711728.63719219819</v>
      </c>
      <c r="AD32" s="21">
        <v>-198080.6</v>
      </c>
      <c r="AE32" s="21">
        <v>-75908.740000000005</v>
      </c>
      <c r="AF32" s="134">
        <f>SUM(AB32:AE32)</f>
        <v>-2039311.8730550397</v>
      </c>
      <c r="AG32" s="167"/>
      <c r="AH32" s="15">
        <f>J32/E32</f>
        <v>-128.22578918556997</v>
      </c>
      <c r="AI32" s="15">
        <f>K32/E32</f>
        <v>-122.84085047201563</v>
      </c>
      <c r="AJ32" s="15">
        <f>L32/E32</f>
        <v>-251.0666396575856</v>
      </c>
      <c r="AL32" s="147">
        <f>N32/F32</f>
        <v>-156.01864295318248</v>
      </c>
      <c r="AM32" s="147">
        <f>O32/F32</f>
        <v>-130.70806668246146</v>
      </c>
      <c r="AN32" s="147">
        <f>P32/F32</f>
        <v>-90.571015566423313</v>
      </c>
      <c r="AO32" s="147">
        <f>Q32/F32</f>
        <v>34.69705405746808</v>
      </c>
      <c r="AP32" s="147">
        <f>R32/F32</f>
        <v>-342.60067114459918</v>
      </c>
      <c r="AR32" s="147">
        <f>T32/$G32</f>
        <v>-157.18244008098483</v>
      </c>
      <c r="AS32" s="147">
        <f>U32/$G32</f>
        <v>-119.09121646996401</v>
      </c>
      <c r="AT32" s="147">
        <f>V32/$G32</f>
        <v>-29.98</v>
      </c>
      <c r="AU32" s="147">
        <f>W32/$G32</f>
        <v>-11.48</v>
      </c>
      <c r="AV32" s="147">
        <f>X32/$G32</f>
        <v>-91.246616159936835</v>
      </c>
      <c r="AW32" s="147">
        <f>Y32/$G32</f>
        <v>49.701165016839184</v>
      </c>
      <c r="AX32" s="147">
        <f>Z32/$G32</f>
        <v>-359.2791076940465</v>
      </c>
      <c r="AZ32" s="15">
        <f>AB32/$H32</f>
        <v>-158.50667908272021</v>
      </c>
      <c r="BA32" s="15">
        <f>AC32/$H32</f>
        <v>-107.0751673224309</v>
      </c>
      <c r="BB32" s="15">
        <f>AD32/$H32</f>
        <v>-29.8</v>
      </c>
      <c r="BC32" s="15">
        <f>AE32/$H32</f>
        <v>-11.42</v>
      </c>
      <c r="BD32" s="15">
        <f>AF32/$H32</f>
        <v>-306.80184640515114</v>
      </c>
    </row>
    <row r="33" spans="1:56">
      <c r="A33" s="50">
        <v>81</v>
      </c>
      <c r="B33" s="55">
        <v>7</v>
      </c>
      <c r="C33" s="55">
        <v>7</v>
      </c>
      <c r="D33" s="11" t="s">
        <v>46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412654.12146636535</v>
      </c>
      <c r="L33" s="134">
        <f>SUM(J33:K33)</f>
        <v>702770.11882665777</v>
      </c>
      <c r="M33" s="134"/>
      <c r="N33" s="21">
        <v>-140682.24961389371</v>
      </c>
      <c r="O33" s="21">
        <v>75973.076748560328</v>
      </c>
      <c r="P33" s="21">
        <v>-233129.79406797362</v>
      </c>
      <c r="Q33" s="15">
        <v>89310.21714392284</v>
      </c>
      <c r="R33" s="12">
        <f>SUM(N33:Q33)</f>
        <v>-208528.74978938416</v>
      </c>
      <c r="S33" s="15"/>
      <c r="T33" s="15">
        <v>-140682.24961389371</v>
      </c>
      <c r="U33" s="21">
        <v>30924.512983428147</v>
      </c>
      <c r="V33" s="21">
        <v>-75879.38</v>
      </c>
      <c r="W33" s="21">
        <v>-29055.88</v>
      </c>
      <c r="X33" s="147">
        <f>P33</f>
        <v>-233129.79406797362</v>
      </c>
      <c r="Y33" s="15">
        <f>G33/$G$10*277000000</f>
        <v>125793.64865761997</v>
      </c>
      <c r="Z33" s="12">
        <f>SUM(T33:Y33)</f>
        <v>-322029.14204081928</v>
      </c>
      <c r="AA33" s="12"/>
      <c r="AB33" s="15">
        <v>-140682.24961389371</v>
      </c>
      <c r="AC33" s="21">
        <v>-10879.554689744224</v>
      </c>
      <c r="AD33" s="21">
        <v>-73963.600000000006</v>
      </c>
      <c r="AE33" s="21">
        <v>-28344.44</v>
      </c>
      <c r="AF33" s="134">
        <f>SUM(AB33:AE33)</f>
        <v>-253869.84430363795</v>
      </c>
      <c r="AG33" s="167"/>
      <c r="AH33" s="15">
        <f>J33/E33</f>
        <v>110.68904897378573</v>
      </c>
      <c r="AI33" s="15">
        <f>K33/E33</f>
        <v>157.44148091047896</v>
      </c>
      <c r="AJ33" s="15">
        <f>L33/E33</f>
        <v>268.13052988426472</v>
      </c>
      <c r="AL33" s="147">
        <f>N33/F33</f>
        <v>-54.655108630106341</v>
      </c>
      <c r="AM33" s="147">
        <f>O33/F33</f>
        <v>29.51556983238552</v>
      </c>
      <c r="AN33" s="147">
        <f>P33/F33</f>
        <v>-90.571015566423313</v>
      </c>
      <c r="AO33" s="147">
        <f>Q33/F33</f>
        <v>34.69705405746808</v>
      </c>
      <c r="AP33" s="147">
        <f>R33/F33</f>
        <v>-81.01350030667605</v>
      </c>
      <c r="AR33" s="147">
        <f>T33/$G33</f>
        <v>-55.583662431408023</v>
      </c>
      <c r="AS33" s="147">
        <f>U33/$G33</f>
        <v>12.21829829451922</v>
      </c>
      <c r="AT33" s="147">
        <f>V33/$G33</f>
        <v>-29.98</v>
      </c>
      <c r="AU33" s="147">
        <f>W33/$G33</f>
        <v>-11.48</v>
      </c>
      <c r="AV33" s="147">
        <f>X33/$G33</f>
        <v>-92.109756644794004</v>
      </c>
      <c r="AW33" s="147">
        <f>Y33/$G33</f>
        <v>49.701165016839184</v>
      </c>
      <c r="AX33" s="147">
        <f>Z33/$G33</f>
        <v>-127.23395576484366</v>
      </c>
      <c r="AZ33" s="15">
        <f>AB33/$H33</f>
        <v>-56.681003067644525</v>
      </c>
      <c r="BA33" s="15">
        <f>AC33/$H33</f>
        <v>-4.3833822279388492</v>
      </c>
      <c r="BB33" s="15">
        <f>AD33/$H33</f>
        <v>-29.8</v>
      </c>
      <c r="BC33" s="15">
        <f>AE33/$H33</f>
        <v>-11.42</v>
      </c>
      <c r="BD33" s="15">
        <f>AF33/$H33</f>
        <v>-102.28438529558338</v>
      </c>
    </row>
    <row r="34" spans="1:56">
      <c r="A34" s="50">
        <v>82</v>
      </c>
      <c r="B34" s="55">
        <v>5</v>
      </c>
      <c r="C34" s="55">
        <v>5</v>
      </c>
      <c r="D34" s="11" t="s">
        <v>47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34">
        <f>SUM(J34:K34)</f>
        <v>446467.92417396838</v>
      </c>
      <c r="M34" s="134"/>
      <c r="N34" s="21">
        <v>146175.49532770694</v>
      </c>
      <c r="O34" s="21">
        <v>4301.9551848895499</v>
      </c>
      <c r="P34" s="21">
        <v>-847654.13468615583</v>
      </c>
      <c r="Q34" s="15">
        <v>324729.72892384377</v>
      </c>
      <c r="R34" s="12">
        <f>SUM(N34:Q34)</f>
        <v>-372446.95524971554</v>
      </c>
      <c r="S34" s="15"/>
      <c r="T34" s="15">
        <v>146175.49532770694</v>
      </c>
      <c r="U34" s="21">
        <v>-19108.502576521525</v>
      </c>
      <c r="V34" s="21">
        <v>-280942.58</v>
      </c>
      <c r="W34" s="21">
        <v>-107579.08</v>
      </c>
      <c r="X34" s="147">
        <f>P34</f>
        <v>-847654.13468615583</v>
      </c>
      <c r="Y34" s="15">
        <f>G34/$G$10*277000000</f>
        <v>465749.61737280001</v>
      </c>
      <c r="Z34" s="12">
        <f>SUM(T34:Y34)</f>
        <v>-643359.18456217053</v>
      </c>
      <c r="AA34" s="12"/>
      <c r="AB34" s="15">
        <v>146175.49532770694</v>
      </c>
      <c r="AC34" s="21">
        <v>-39557.79034239168</v>
      </c>
      <c r="AD34" s="21">
        <v>-278957.8</v>
      </c>
      <c r="AE34" s="21">
        <v>-106902.62</v>
      </c>
      <c r="AF34" s="134">
        <f>SUM(AB34:AE34)</f>
        <v>-279242.71501468471</v>
      </c>
      <c r="AG34" s="167"/>
      <c r="AH34" s="15">
        <f>J34/E34</f>
        <v>37.051891635907495</v>
      </c>
      <c r="AI34" s="15">
        <f>K34/E34</f>
        <v>10.41944533102162</v>
      </c>
      <c r="AJ34" s="15">
        <f>L34/E34</f>
        <v>47.471336966929123</v>
      </c>
      <c r="AL34" s="147">
        <f>N34/F34</f>
        <v>15.61870876458029</v>
      </c>
      <c r="AM34" s="147">
        <f>O34/F34</f>
        <v>0.45965970561914199</v>
      </c>
      <c r="AN34" s="147">
        <f>P34/F34</f>
        <v>-90.571015566423313</v>
      </c>
      <c r="AO34" s="147">
        <f>Q34/F34</f>
        <v>34.69705405746808</v>
      </c>
      <c r="AP34" s="147">
        <f>R34/F34</f>
        <v>-39.795593038755804</v>
      </c>
      <c r="AR34" s="147">
        <f>T34/$G34</f>
        <v>15.598708283823171</v>
      </c>
      <c r="AS34" s="147">
        <f>U34/$G34</f>
        <v>-2.0391102952215907</v>
      </c>
      <c r="AT34" s="147">
        <f>V34/$G34</f>
        <v>-29.98</v>
      </c>
      <c r="AU34" s="147">
        <f>W34/$G34</f>
        <v>-11.48</v>
      </c>
      <c r="AV34" s="147">
        <f>X34/$G34</f>
        <v>-90.455035181534072</v>
      </c>
      <c r="AW34" s="147">
        <f>Y34/$G34</f>
        <v>49.701165016839184</v>
      </c>
      <c r="AX34" s="147">
        <f>Z34/$G34</f>
        <v>-68.654272176093329</v>
      </c>
      <c r="AZ34" s="15">
        <f>AB34/$H34</f>
        <v>15.615371790162049</v>
      </c>
      <c r="BA34" s="15">
        <f>AC34/$H34</f>
        <v>-4.2258081767323663</v>
      </c>
      <c r="BB34" s="15">
        <f>AD34/$H34</f>
        <v>-29.799999999999997</v>
      </c>
      <c r="BC34" s="15">
        <f>AE34/$H34</f>
        <v>-11.42</v>
      </c>
      <c r="BD34" s="15">
        <f>AF34/$H34</f>
        <v>-29.830436386570316</v>
      </c>
    </row>
    <row r="35" spans="1:56">
      <c r="A35" s="50">
        <v>86</v>
      </c>
      <c r="B35" s="55">
        <v>5</v>
      </c>
      <c r="C35" s="55">
        <v>5</v>
      </c>
      <c r="D35" s="11" t="s">
        <v>48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246262.38394632383</v>
      </c>
      <c r="K35" s="21">
        <v>-45427.468053555327</v>
      </c>
      <c r="L35" s="134">
        <f>SUM(J35:K35)</f>
        <v>200834.91589276851</v>
      </c>
      <c r="M35" s="134"/>
      <c r="N35" s="21">
        <v>-402318.4142881424</v>
      </c>
      <c r="O35" s="21">
        <v>-391110.87515942467</v>
      </c>
      <c r="P35" s="21">
        <v>-727375.82601394563</v>
      </c>
      <c r="Q35" s="15">
        <v>278652.04113552615</v>
      </c>
      <c r="R35" s="12">
        <f>SUM(N35:Q35)</f>
        <v>-1242153.0743259867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47">
        <f>P35</f>
        <v>-727375.82601394563</v>
      </c>
      <c r="Y35" s="15">
        <f>G35/$G$10*277000000</f>
        <v>397509.91780467983</v>
      </c>
      <c r="Z35" s="12">
        <f>SUM(T35:Y35)</f>
        <v>-1354515.8967701881</v>
      </c>
      <c r="AA35" s="12"/>
      <c r="AB35" s="15">
        <v>-402318.4142881424</v>
      </c>
      <c r="AC35" s="21">
        <v>-187817.12009260076</v>
      </c>
      <c r="AD35" s="21">
        <v>-235449.80000000002</v>
      </c>
      <c r="AE35" s="21">
        <v>-90229.42</v>
      </c>
      <c r="AF35" s="134">
        <f>SUM(AB35:AE35)</f>
        <v>-915814.75438074325</v>
      </c>
      <c r="AG35" s="167"/>
      <c r="AH35" s="15">
        <f>J35/E35</f>
        <v>30.242218340454848</v>
      </c>
      <c r="AI35" s="15">
        <f>K35/E35</f>
        <v>-5.5787139940507586</v>
      </c>
      <c r="AJ35" s="15">
        <f>L35/E35</f>
        <v>24.663504346404089</v>
      </c>
      <c r="AL35" s="147">
        <f>N35/F35</f>
        <v>-50.095681022057327</v>
      </c>
      <c r="AM35" s="147">
        <f>O35/F35</f>
        <v>-48.70014632790744</v>
      </c>
      <c r="AN35" s="147">
        <f>P35/F35</f>
        <v>-90.571015566423313</v>
      </c>
      <c r="AO35" s="147">
        <f>Q35/F35</f>
        <v>34.69705405746808</v>
      </c>
      <c r="AP35" s="147">
        <f>R35/F35</f>
        <v>-154.66978885892001</v>
      </c>
      <c r="AR35" s="147">
        <f>T35/$G35</f>
        <v>-50.302377380362891</v>
      </c>
      <c r="AS35" s="147">
        <f>U35/$G35</f>
        <v>-36.350899508974734</v>
      </c>
      <c r="AT35" s="147">
        <f>V35/$G35</f>
        <v>-29.98</v>
      </c>
      <c r="AU35" s="147">
        <f>W35/$G35</f>
        <v>-11.48</v>
      </c>
      <c r="AV35" s="147">
        <f>X35/$G35</f>
        <v>-90.944714430350786</v>
      </c>
      <c r="AW35" s="147">
        <f>Y35/$G35</f>
        <v>49.701165016839191</v>
      </c>
      <c r="AX35" s="147">
        <f>Z35/$G35</f>
        <v>-169.35682630284921</v>
      </c>
      <c r="AZ35" s="15">
        <f>AB35/$H35</f>
        <v>-50.919935993942843</v>
      </c>
      <c r="BA35" s="15">
        <f>AC35/$H35</f>
        <v>-23.771309972484591</v>
      </c>
      <c r="BB35" s="15">
        <f>AD35/$H35</f>
        <v>-29.8</v>
      </c>
      <c r="BC35" s="15">
        <f>AE35/$H35</f>
        <v>-11.42</v>
      </c>
      <c r="BD35" s="15">
        <f>AF35/$H35</f>
        <v>-115.91124596642744</v>
      </c>
    </row>
    <row r="36" spans="1:56">
      <c r="A36" s="50">
        <v>90</v>
      </c>
      <c r="B36" s="55">
        <v>12</v>
      </c>
      <c r="C36" s="55">
        <v>12</v>
      </c>
      <c r="D36" s="11" t="s">
        <v>49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34">
        <f>SUM(J36:K36)</f>
        <v>-581141.88176752254</v>
      </c>
      <c r="M36" s="134"/>
      <c r="N36" s="21">
        <v>-485495.99844049948</v>
      </c>
      <c r="O36" s="21">
        <v>-1028764.8660668052</v>
      </c>
      <c r="P36" s="21">
        <v>-277237.87864882179</v>
      </c>
      <c r="Q36" s="15">
        <v>106207.68246990979</v>
      </c>
      <c r="R36" s="12">
        <f>SUM(N36:Q36)</f>
        <v>-1685291.0606862167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47">
        <f>P36</f>
        <v>-277237.87864882179</v>
      </c>
      <c r="Y36" s="15">
        <f>G36/$G$10*277000000</f>
        <v>149153.19621553438</v>
      </c>
      <c r="Z36" s="12">
        <f>SUM(T36:Y36)</f>
        <v>-1728508.7449689796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f>SUM(AB36:AE36)</f>
        <v>-1557509.2259218795</v>
      </c>
      <c r="AG36" s="167"/>
      <c r="AH36" s="15">
        <f>J36/E36</f>
        <v>30.01091143039589</v>
      </c>
      <c r="AI36" s="15">
        <f>K36/E36</f>
        <v>-215.32401148381507</v>
      </c>
      <c r="AJ36" s="15">
        <f>L36/E36</f>
        <v>-185.31310005341919</v>
      </c>
      <c r="AL36" s="147">
        <f>N36/F36</f>
        <v>-158.60699066987894</v>
      </c>
      <c r="AM36" s="147">
        <f>O36/F36</f>
        <v>-336.08783602313139</v>
      </c>
      <c r="AN36" s="147">
        <f>P36/F36</f>
        <v>-90.571015566423327</v>
      </c>
      <c r="AO36" s="147">
        <f>Q36/F36</f>
        <v>34.69705405746808</v>
      </c>
      <c r="AP36" s="147">
        <f>R36/F36</f>
        <v>-550.56878820196562</v>
      </c>
      <c r="AR36" s="147">
        <f>T36/$G36</f>
        <v>-161.77807345568127</v>
      </c>
      <c r="AS36" s="147">
        <f>U36/$G36</f>
        <v>-330.05884841559237</v>
      </c>
      <c r="AT36" s="147">
        <f>V36/$G36</f>
        <v>-29.979999999999997</v>
      </c>
      <c r="AU36" s="147">
        <f>W36/$G36</f>
        <v>-11.48</v>
      </c>
      <c r="AV36" s="147">
        <f>X36/$G36</f>
        <v>-92.381832272183203</v>
      </c>
      <c r="AW36" s="147">
        <f>Y36/$G36</f>
        <v>49.701165016839177</v>
      </c>
      <c r="AX36" s="147">
        <f>Z36/$G36</f>
        <v>-575.97758912661766</v>
      </c>
      <c r="AZ36" s="15">
        <f>AB36/$H36</f>
        <v>-165.75486460925214</v>
      </c>
      <c r="BA36" s="15">
        <f>AC36/$H36</f>
        <v>-324.7797362517515</v>
      </c>
      <c r="BB36" s="15">
        <f>AD36/$H36</f>
        <v>-29.8</v>
      </c>
      <c r="BC36" s="15">
        <f>AE36/$H36</f>
        <v>-11.42</v>
      </c>
      <c r="BD36" s="15">
        <f>AF36/$H36</f>
        <v>-531.75460086100361</v>
      </c>
    </row>
    <row r="37" spans="1:56">
      <c r="A37" s="50">
        <v>91</v>
      </c>
      <c r="B37" s="55">
        <v>1</v>
      </c>
      <c r="C37" s="140">
        <v>31</v>
      </c>
      <c r="D37" s="11" t="s">
        <v>50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34">
        <f>SUM(J37:K37)</f>
        <v>-83668593.104550749</v>
      </c>
      <c r="M37" s="134"/>
      <c r="N37" s="21">
        <v>55076117.060363501</v>
      </c>
      <c r="O37" s="21">
        <v>-28079132.172586184</v>
      </c>
      <c r="P37" s="21">
        <v>-60141690.324540943</v>
      </c>
      <c r="Q37" s="15">
        <v>23039815.411672413</v>
      </c>
      <c r="R37" s="12">
        <f>SUM(N37:Q37)</f>
        <v>-10104890.025091212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47">
        <f>P37</f>
        <v>-60141690.324540943</v>
      </c>
      <c r="Y37" s="15">
        <f>G37/$G$10*277000000</f>
        <v>33523435.803858031</v>
      </c>
      <c r="Z37" s="12">
        <f>SUM(T37:Y37)</f>
        <v>-19286608.995700147</v>
      </c>
      <c r="AA37" s="12"/>
      <c r="AB37" s="15">
        <v>55076117.060363501</v>
      </c>
      <c r="AC37" s="21">
        <v>-11270173.688024743</v>
      </c>
      <c r="AD37" s="21">
        <v>-20383736.400000002</v>
      </c>
      <c r="AE37" s="21">
        <v>-7811485.5599999996</v>
      </c>
      <c r="AF37" s="134">
        <f>SUM(AB37:AE37)</f>
        <v>15610721.412338756</v>
      </c>
      <c r="AG37" s="167"/>
      <c r="AH37" s="15">
        <f>J37/E37</f>
        <v>-10.60202923727589</v>
      </c>
      <c r="AI37" s="15">
        <f>K37/E37</f>
        <v>-116.46563517292971</v>
      </c>
      <c r="AJ37" s="15">
        <f>L37/E37</f>
        <v>-127.06766441020559</v>
      </c>
      <c r="AL37" s="147">
        <f>N37/F37</f>
        <v>82.942461854565622</v>
      </c>
      <c r="AM37" s="147">
        <f>O37/F37</f>
        <v>-42.286066510126354</v>
      </c>
      <c r="AN37" s="147">
        <f>P37/F37</f>
        <v>-90.571015566423313</v>
      </c>
      <c r="AO37" s="147">
        <f>Q37/F37</f>
        <v>34.69705405746808</v>
      </c>
      <c r="AP37" s="147">
        <f>R37/F37</f>
        <v>-15.217566164515972</v>
      </c>
      <c r="AR37" s="147">
        <f>T37/$G37</f>
        <v>81.654732483859902</v>
      </c>
      <c r="AS37" s="147">
        <f>U37/$G37</f>
        <v>-29.324983744078192</v>
      </c>
      <c r="AT37" s="147">
        <f>V37/$G37</f>
        <v>-29.98</v>
      </c>
      <c r="AU37" s="147">
        <f>W37/$G37</f>
        <v>-11.48</v>
      </c>
      <c r="AV37" s="147">
        <f>X37/$G37</f>
        <v>-89.164848516739724</v>
      </c>
      <c r="AW37" s="147">
        <f>Y37/$G37</f>
        <v>49.701165016839184</v>
      </c>
      <c r="AX37" s="147">
        <f>Z37/$G37</f>
        <v>-28.593934760118824</v>
      </c>
      <c r="AZ37" s="15">
        <f>AB37/$H37</f>
        <v>80.518520068716768</v>
      </c>
      <c r="BA37" s="15">
        <f>AC37/$H37</f>
        <v>-16.476428526770849</v>
      </c>
      <c r="BB37" s="15">
        <f>AD37/$H37</f>
        <v>-29.800000000000004</v>
      </c>
      <c r="BC37" s="15">
        <f>AE37/$H37</f>
        <v>-11.42</v>
      </c>
      <c r="BD37" s="15">
        <f>AF37/$H37</f>
        <v>22.822091541945909</v>
      </c>
    </row>
    <row r="38" spans="1:56">
      <c r="A38" s="50">
        <v>92</v>
      </c>
      <c r="B38" s="55">
        <v>1</v>
      </c>
      <c r="C38" s="140">
        <v>35</v>
      </c>
      <c r="D38" s="11" t="s">
        <v>51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-27694606.953011636</v>
      </c>
      <c r="K38" s="21">
        <v>-3093860.6356005617</v>
      </c>
      <c r="L38" s="134">
        <f>SUM(J38:K38)</f>
        <v>-30788467.588612199</v>
      </c>
      <c r="M38" s="134"/>
      <c r="N38" s="21">
        <v>-26465622.019977588</v>
      </c>
      <c r="O38" s="21">
        <v>111614.11005873444</v>
      </c>
      <c r="P38" s="21">
        <v>-21992363.428823341</v>
      </c>
      <c r="Q38" s="15">
        <v>8425103.9691803418</v>
      </c>
      <c r="R38" s="12">
        <f>SUM(N38:Q38)</f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47">
        <f>P38</f>
        <v>-21992363.428823341</v>
      </c>
      <c r="Y38" s="15">
        <f>G38/$G$10*277000000</f>
        <v>12298205.375261739</v>
      </c>
      <c r="Z38" s="12">
        <f>SUM(T38:Y38)</f>
        <v>-46914536.432247207</v>
      </c>
      <c r="AA38" s="12"/>
      <c r="AB38" s="15">
        <v>-26465622.019977588</v>
      </c>
      <c r="AC38" s="21">
        <v>-1026325.7926219902</v>
      </c>
      <c r="AD38" s="21">
        <v>-7487816.2000000002</v>
      </c>
      <c r="AE38" s="21">
        <v>-2869491.98</v>
      </c>
      <c r="AF38" s="134">
        <f>SUM(AB38:AE38)</f>
        <v>-37849255.992599577</v>
      </c>
      <c r="AG38" s="167"/>
      <c r="AH38" s="15">
        <f>J38/E38</f>
        <v>-115.77722529122028</v>
      </c>
      <c r="AI38" s="15">
        <f>K38/E38</f>
        <v>-12.933875553291145</v>
      </c>
      <c r="AJ38" s="15">
        <f>L38/E38</f>
        <v>-128.71110084451141</v>
      </c>
      <c r="AL38" s="147">
        <f>N38/F38</f>
        <v>-108.99320901567665</v>
      </c>
      <c r="AM38" s="147">
        <f>O38/F38</f>
        <v>0.45965970561914199</v>
      </c>
      <c r="AN38" s="147">
        <f>P38/F38</f>
        <v>-90.571015566423313</v>
      </c>
      <c r="AO38" s="147">
        <f>Q38/F38</f>
        <v>34.69705405746808</v>
      </c>
      <c r="AP38" s="147">
        <f>R38/F38</f>
        <v>-164.40751081901271</v>
      </c>
      <c r="AR38" s="147">
        <f>T38/$G38</f>
        <v>-106.95643853322821</v>
      </c>
      <c r="AS38" s="147">
        <f>U38/$G38</f>
        <v>-2.0035708373565719</v>
      </c>
      <c r="AT38" s="147">
        <f>V38/$G38</f>
        <v>-29.979999999999997</v>
      </c>
      <c r="AU38" s="147">
        <f>W38/$G38</f>
        <v>-11.48</v>
      </c>
      <c r="AV38" s="147">
        <f>X38/$G38</f>
        <v>-88.87850304443181</v>
      </c>
      <c r="AW38" s="147">
        <f>Y38/$G38</f>
        <v>49.701165016839184</v>
      </c>
      <c r="AX38" s="147">
        <f>Z38/$G38</f>
        <v>-189.59734739817739</v>
      </c>
      <c r="AZ38" s="15">
        <f>AB38/$H38</f>
        <v>-105.32784394405036</v>
      </c>
      <c r="BA38" s="15">
        <f>AC38/$H38</f>
        <v>-4.0845698937075019</v>
      </c>
      <c r="BB38" s="15">
        <f>AD38/$H38</f>
        <v>-29.8</v>
      </c>
      <c r="BC38" s="15">
        <f>AE38/$H38</f>
        <v>-11.42</v>
      </c>
      <c r="BD38" s="15">
        <f>AF38/$H38</f>
        <v>-150.63241383775784</v>
      </c>
    </row>
    <row r="39" spans="1:56">
      <c r="A39" s="50">
        <v>97</v>
      </c>
      <c r="B39" s="55">
        <v>10</v>
      </c>
      <c r="C39" s="55">
        <v>10</v>
      </c>
      <c r="D39" s="11" t="s">
        <v>52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-317202.09788532177</v>
      </c>
      <c r="K39" s="21">
        <v>271315.2243055604</v>
      </c>
      <c r="L39" s="134">
        <f>SUM(J39:K39)</f>
        <v>-45886.873579761363</v>
      </c>
      <c r="M39" s="134"/>
      <c r="N39" s="21">
        <v>-405409.91501179541</v>
      </c>
      <c r="O39" s="21">
        <v>172304.65670424153</v>
      </c>
      <c r="P39" s="21">
        <v>-189383.99354939113</v>
      </c>
      <c r="Q39" s="15">
        <v>72551.540034165751</v>
      </c>
      <c r="R39" s="12">
        <f>SUM(N39:Q39)</f>
        <v>-349937.71182277927</v>
      </c>
      <c r="S39" s="15"/>
      <c r="T39" s="15">
        <v>-405409.91501179541</v>
      </c>
      <c r="U39" s="21">
        <v>135709.26166426818</v>
      </c>
      <c r="V39" s="21">
        <v>-61818.76</v>
      </c>
      <c r="W39" s="21">
        <v>-23671.760000000002</v>
      </c>
      <c r="X39" s="147">
        <f>P39</f>
        <v>-189383.99354939113</v>
      </c>
      <c r="Y39" s="15">
        <f>G39/$G$10*277000000</f>
        <v>102483.8022647224</v>
      </c>
      <c r="Z39" s="12">
        <f>SUM(T39:Y39)</f>
        <v>-442091.36463219603</v>
      </c>
      <c r="AA39" s="12"/>
      <c r="AB39" s="15">
        <v>-405409.91501179541</v>
      </c>
      <c r="AC39" s="21">
        <v>99775.455091083597</v>
      </c>
      <c r="AD39" s="21">
        <v>-61358.200000000004</v>
      </c>
      <c r="AE39" s="21">
        <v>-23513.78</v>
      </c>
      <c r="AF39" s="134">
        <f>SUM(AB39:AE39)</f>
        <v>-390506.4399207118</v>
      </c>
      <c r="AG39" s="167"/>
      <c r="AH39" s="15">
        <f>J39/E39</f>
        <v>-148.85128948161508</v>
      </c>
      <c r="AI39" s="15">
        <f>K39/E39</f>
        <v>127.31826574639156</v>
      </c>
      <c r="AJ39" s="15">
        <f>L39/E39</f>
        <v>-21.533023735223541</v>
      </c>
      <c r="AL39" s="147">
        <f>N39/F39</f>
        <v>-193.88326877656405</v>
      </c>
      <c r="AM39" s="147">
        <f>O39/F39</f>
        <v>82.402992206715226</v>
      </c>
      <c r="AN39" s="147">
        <f>P39/F39</f>
        <v>-90.571015566423313</v>
      </c>
      <c r="AO39" s="147">
        <f>Q39/F39</f>
        <v>34.69705405746808</v>
      </c>
      <c r="AP39" s="147">
        <f>R39/F39</f>
        <v>-167.35423807880406</v>
      </c>
      <c r="AR39" s="147">
        <f>T39/$G39</f>
        <v>-196.61004607749535</v>
      </c>
      <c r="AS39" s="147">
        <f>U39/$G39</f>
        <v>65.814384900227054</v>
      </c>
      <c r="AT39" s="147">
        <f>V39/$G39</f>
        <v>-29.98</v>
      </c>
      <c r="AU39" s="147">
        <f>W39/$G39</f>
        <v>-11.48</v>
      </c>
      <c r="AV39" s="147">
        <f>X39/$G39</f>
        <v>-91.84480773491326</v>
      </c>
      <c r="AW39" s="147">
        <f>Y39/$G39</f>
        <v>49.701165016839184</v>
      </c>
      <c r="AX39" s="147">
        <f>Z39/$G39</f>
        <v>-214.3993038953424</v>
      </c>
      <c r="AZ39" s="15">
        <f>AB39/$H39</f>
        <v>-196.89651044769082</v>
      </c>
      <c r="BA39" s="15">
        <f>AC39/$H39</f>
        <v>48.458210340497132</v>
      </c>
      <c r="BB39" s="15">
        <f>AD39/$H39</f>
        <v>-29.8</v>
      </c>
      <c r="BC39" s="15">
        <f>AE39/$H39</f>
        <v>-11.42</v>
      </c>
      <c r="BD39" s="15">
        <f>AF39/$H39</f>
        <v>-189.6583001071937</v>
      </c>
    </row>
    <row r="40" spans="1:56">
      <c r="A40" s="50">
        <v>98</v>
      </c>
      <c r="B40" s="55">
        <v>7</v>
      </c>
      <c r="C40" s="55">
        <v>7</v>
      </c>
      <c r="D40" s="11" t="s">
        <v>53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3029037.0495852563</v>
      </c>
      <c r="L40" s="134">
        <f>SUM(J40:K40)</f>
        <v>7364463.4730483182</v>
      </c>
      <c r="M40" s="134"/>
      <c r="N40" s="21">
        <v>4495154.9679005193</v>
      </c>
      <c r="O40" s="15">
        <v>2695723.6163410065</v>
      </c>
      <c r="P40" s="15">
        <v>-2077970.81014045</v>
      </c>
      <c r="Q40" s="15">
        <v>796054.51124049013</v>
      </c>
      <c r="R40" s="12">
        <f>SUM(N40:Q40)</f>
        <v>5908962.2853415664</v>
      </c>
      <c r="S40" s="15"/>
      <c r="T40" s="15">
        <v>4495154.9679005193</v>
      </c>
      <c r="U40" s="15">
        <v>2294189.3512036996</v>
      </c>
      <c r="V40" s="15">
        <v>-686092.3</v>
      </c>
      <c r="W40" s="15">
        <v>-262719.8</v>
      </c>
      <c r="X40" s="147">
        <f>P40</f>
        <v>-2077970.81014045</v>
      </c>
      <c r="Y40" s="15">
        <f>G40/$G$10*277000000</f>
        <v>1137411.1614103648</v>
      </c>
      <c r="Z40" s="12">
        <f>SUM(T40:Y40)</f>
        <v>4899972.570374134</v>
      </c>
      <c r="AA40" s="12"/>
      <c r="AB40" s="15">
        <v>4495154.9679005193</v>
      </c>
      <c r="AC40" s="15">
        <v>1899914.2081101683</v>
      </c>
      <c r="AD40" s="15">
        <v>-680900.20000000007</v>
      </c>
      <c r="AE40" s="15">
        <v>-260935.58</v>
      </c>
      <c r="AF40" s="134">
        <f>SUM(AB40:AE40)</f>
        <v>5453233.3960106876</v>
      </c>
      <c r="AG40" s="167"/>
      <c r="AH40" s="15">
        <f>J40/E40</f>
        <v>187.76207983815775</v>
      </c>
      <c r="AI40" s="15">
        <f>K40/E40</f>
        <v>131.1839345857625</v>
      </c>
      <c r="AJ40" s="15">
        <f>L40/E40</f>
        <v>318.94601442392025</v>
      </c>
      <c r="AL40" s="147">
        <f>N40/F40</f>
        <v>195.92707875607022</v>
      </c>
      <c r="AM40" s="147">
        <f>O40/F40</f>
        <v>117.49656175482747</v>
      </c>
      <c r="AN40" s="147">
        <f>P40/F40</f>
        <v>-90.571015566423313</v>
      </c>
      <c r="AO40" s="147">
        <f>Q40/F40</f>
        <v>34.69705405746808</v>
      </c>
      <c r="AP40" s="147">
        <f>R40/F40</f>
        <v>257.54967900194248</v>
      </c>
      <c r="AR40" s="147">
        <f>T40/$G40</f>
        <v>196.42363853618176</v>
      </c>
      <c r="AS40" s="147">
        <f>U40/$G40</f>
        <v>100.24860612644525</v>
      </c>
      <c r="AT40" s="147">
        <f>V40/$G40</f>
        <v>-29.98</v>
      </c>
      <c r="AU40" s="147">
        <f>W40/$G40</f>
        <v>-11.479999999999999</v>
      </c>
      <c r="AV40" s="147">
        <f>X40/$G40</f>
        <v>-90.800559761435437</v>
      </c>
      <c r="AW40" s="147">
        <f>Y40/$G40</f>
        <v>49.701165016839184</v>
      </c>
      <c r="AX40" s="147">
        <f>Z40/$G40</f>
        <v>214.11284991803078</v>
      </c>
      <c r="AZ40" s="15">
        <f>AB40/$H40</f>
        <v>196.73311601822923</v>
      </c>
      <c r="BA40" s="15">
        <f>AC40/$H40</f>
        <v>83.150869101937431</v>
      </c>
      <c r="BB40" s="15">
        <f>AD40/$H40</f>
        <v>-29.800000000000004</v>
      </c>
      <c r="BC40" s="15">
        <f>AE40/$H40</f>
        <v>-11.42</v>
      </c>
      <c r="BD40" s="15">
        <f>AF40/$H40</f>
        <v>238.66398512016664</v>
      </c>
    </row>
    <row r="41" spans="1:56">
      <c r="A41" s="50">
        <v>102</v>
      </c>
      <c r="B41" s="55">
        <v>4</v>
      </c>
      <c r="C41" s="55">
        <v>4</v>
      </c>
      <c r="D41" s="11" t="s">
        <v>54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1048170.5654000834</v>
      </c>
      <c r="K41" s="21">
        <v>660474.0562988912</v>
      </c>
      <c r="L41" s="134">
        <f>SUM(J41:K41)</f>
        <v>1708644.6216989746</v>
      </c>
      <c r="M41" s="134"/>
      <c r="N41" s="21">
        <v>310285.04827605054</v>
      </c>
      <c r="O41" s="21">
        <v>4479.3838312585385</v>
      </c>
      <c r="P41" s="21">
        <v>-882614.54669479514</v>
      </c>
      <c r="Q41" s="15">
        <v>338122.79179002641</v>
      </c>
      <c r="R41" s="12">
        <f>SUM(N41:Q41)</f>
        <v>-229727.32279745961</v>
      </c>
      <c r="S41" s="15"/>
      <c r="T41" s="15">
        <v>310285.04827605054</v>
      </c>
      <c r="U41" s="21">
        <v>-19896.608356469947</v>
      </c>
      <c r="V41" s="21">
        <v>-289187.08</v>
      </c>
      <c r="W41" s="21">
        <v>-110736.08</v>
      </c>
      <c r="X41" s="147">
        <f>P41</f>
        <v>-882614.54669479514</v>
      </c>
      <c r="Y41" s="15">
        <f>G41/$G$10*277000000</f>
        <v>479417.43775243073</v>
      </c>
      <c r="Z41" s="12">
        <f>SUM(T41:Y41)</f>
        <v>-512731.82902278384</v>
      </c>
      <c r="AA41" s="12"/>
      <c r="AB41" s="15">
        <v>310285.04827605054</v>
      </c>
      <c r="AC41" s="21">
        <v>-41189.30087473095</v>
      </c>
      <c r="AD41" s="21">
        <v>-284739</v>
      </c>
      <c r="AE41" s="21">
        <v>-109118.1</v>
      </c>
      <c r="AF41" s="134">
        <f>SUM(AB41:AE41)</f>
        <v>-124761.35259868045</v>
      </c>
      <c r="AG41" s="167"/>
      <c r="AH41" s="15">
        <f>J41/E41</f>
        <v>106.19762567376732</v>
      </c>
      <c r="AI41" s="15">
        <f>K41/E41</f>
        <v>66.917330932005186</v>
      </c>
      <c r="AJ41" s="15">
        <f>L41/E41</f>
        <v>173.11495660577251</v>
      </c>
      <c r="AL41" s="147">
        <f>N41/F41</f>
        <v>31.840435944181689</v>
      </c>
      <c r="AM41" s="147">
        <f>O41/F41</f>
        <v>0.45965970561914199</v>
      </c>
      <c r="AN41" s="147">
        <f>P41/F41</f>
        <v>-90.571015566423313</v>
      </c>
      <c r="AO41" s="147">
        <f>Q41/F41</f>
        <v>34.69705405746808</v>
      </c>
      <c r="AP41" s="147">
        <f>R41/F41</f>
        <v>-23.573865859154399</v>
      </c>
      <c r="AR41" s="147">
        <f>T41/$G41</f>
        <v>32.167224577654004</v>
      </c>
      <c r="AS41" s="147">
        <f>U41/$G41</f>
        <v>-2.062679696917888</v>
      </c>
      <c r="AT41" s="147">
        <f>V41/$G41</f>
        <v>-29.98</v>
      </c>
      <c r="AU41" s="147">
        <f>W41/$G41</f>
        <v>-11.48</v>
      </c>
      <c r="AV41" s="147">
        <f>X41/$G41</f>
        <v>-91.500575025377884</v>
      </c>
      <c r="AW41" s="147">
        <f>Y41/$G41</f>
        <v>49.701165016839184</v>
      </c>
      <c r="AX41" s="147">
        <f>Z41/$G41</f>
        <v>-53.154865127802594</v>
      </c>
      <c r="AZ41" s="15">
        <f>AB41/$H41</f>
        <v>32.473579097441188</v>
      </c>
      <c r="BA41" s="15">
        <f>AC41/$H41</f>
        <v>-4.3107588565914128</v>
      </c>
      <c r="BB41" s="15">
        <f>AD41/$H41</f>
        <v>-29.8</v>
      </c>
      <c r="BC41" s="15">
        <f>AE41/$H41</f>
        <v>-11.42</v>
      </c>
      <c r="BD41" s="15">
        <f>AF41/$H41</f>
        <v>-13.05717975915023</v>
      </c>
    </row>
    <row r="42" spans="1:56">
      <c r="A42" s="50">
        <v>103</v>
      </c>
      <c r="B42" s="55">
        <v>5</v>
      </c>
      <c r="C42" s="55">
        <v>5</v>
      </c>
      <c r="D42" s="11" t="s">
        <v>55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205163.71927565767</v>
      </c>
      <c r="K42" s="21">
        <v>123638.49758452934</v>
      </c>
      <c r="L42" s="134">
        <f>SUM(J42:K42)</f>
        <v>328802.21686018701</v>
      </c>
      <c r="M42" s="134"/>
      <c r="N42" s="21">
        <v>142099.67890654004</v>
      </c>
      <c r="O42" s="21">
        <v>40211.771044527421</v>
      </c>
      <c r="P42" s="21">
        <v>-195723.96463904079</v>
      </c>
      <c r="Q42" s="15">
        <v>74980.333818188519</v>
      </c>
      <c r="R42" s="12">
        <f>SUM(N42:Q42)</f>
        <v>61567.819130215183</v>
      </c>
      <c r="S42" s="15"/>
      <c r="T42" s="15">
        <v>142099.67890654004</v>
      </c>
      <c r="U42" s="21">
        <v>2391.2790878643864</v>
      </c>
      <c r="V42" s="21">
        <v>-63707.5</v>
      </c>
      <c r="W42" s="21">
        <v>-24395</v>
      </c>
      <c r="X42" s="147">
        <f>P42</f>
        <v>-195723.96463904079</v>
      </c>
      <c r="Y42" s="15">
        <f>G42/$G$10*277000000</f>
        <v>105614.97566078327</v>
      </c>
      <c r="Z42" s="12">
        <f>SUM(T42:Y42)</f>
        <v>-33720.530983853096</v>
      </c>
      <c r="AA42" s="12"/>
      <c r="AB42" s="15">
        <v>142099.67890654004</v>
      </c>
      <c r="AC42" s="21">
        <v>-9133.9229543656838</v>
      </c>
      <c r="AD42" s="21">
        <v>-62401.200000000004</v>
      </c>
      <c r="AE42" s="21">
        <v>-23913.48</v>
      </c>
      <c r="AF42" s="134">
        <f>SUM(AB42:AE42)</f>
        <v>46651.07595217436</v>
      </c>
      <c r="AG42" s="167"/>
      <c r="AH42" s="15">
        <f>J42/E42</f>
        <v>94.72009200168867</v>
      </c>
      <c r="AI42" s="15">
        <f>K42/E42</f>
        <v>57.081485496089257</v>
      </c>
      <c r="AJ42" s="15">
        <f>L42/E42</f>
        <v>151.80157749777794</v>
      </c>
      <c r="AL42" s="147">
        <f>N42/F42</f>
        <v>65.756445583776042</v>
      </c>
      <c r="AM42" s="147">
        <f>O42/F42</f>
        <v>18.607945879003896</v>
      </c>
      <c r="AN42" s="147">
        <f>P42/F42</f>
        <v>-90.571015566423313</v>
      </c>
      <c r="AO42" s="147">
        <f>Q42/F42</f>
        <v>34.69705405746808</v>
      </c>
      <c r="AP42" s="147">
        <f>R42/F42</f>
        <v>28.490429953824702</v>
      </c>
      <c r="AR42" s="147">
        <f>T42/$G42</f>
        <v>66.870437132489428</v>
      </c>
      <c r="AS42" s="147">
        <f>U42/$G42</f>
        <v>1.1253078060538289</v>
      </c>
      <c r="AT42" s="147">
        <f>V42/$G42</f>
        <v>-29.98</v>
      </c>
      <c r="AU42" s="147">
        <f>W42/$G42</f>
        <v>-11.48</v>
      </c>
      <c r="AV42" s="147">
        <f>X42/$G42</f>
        <v>-92.105395124254485</v>
      </c>
      <c r="AW42" s="147">
        <f>Y42/$G42</f>
        <v>49.701165016839184</v>
      </c>
      <c r="AX42" s="147">
        <f>Z42/$G42</f>
        <v>-15.868485168872045</v>
      </c>
      <c r="AZ42" s="15">
        <f>AB42/$H42</f>
        <v>67.860400623944628</v>
      </c>
      <c r="BA42" s="15">
        <f>AC42/$H42</f>
        <v>-4.3619498349406323</v>
      </c>
      <c r="BB42" s="15">
        <f>AD42/$H42</f>
        <v>-29.8</v>
      </c>
      <c r="BC42" s="15">
        <f>AE42/$H42</f>
        <v>-11.42</v>
      </c>
      <c r="BD42" s="15">
        <f>AF42/$H42</f>
        <v>22.278450789003994</v>
      </c>
    </row>
    <row r="43" spans="1:56">
      <c r="A43" s="50">
        <v>105</v>
      </c>
      <c r="B43" s="55">
        <v>18</v>
      </c>
      <c r="C43" s="55">
        <v>18</v>
      </c>
      <c r="D43" s="11" t="s">
        <v>56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338605.69872906734</v>
      </c>
      <c r="K43" s="21">
        <v>353435.51227285573</v>
      </c>
      <c r="L43" s="134">
        <f>SUM(J43:K43)</f>
        <v>692041.21100192307</v>
      </c>
      <c r="M43" s="134"/>
      <c r="N43" s="21">
        <v>416536.76124356815</v>
      </c>
      <c r="O43" s="21">
        <v>365103.72918725054</v>
      </c>
      <c r="P43" s="21">
        <v>-189655.70659609043</v>
      </c>
      <c r="Q43" s="15">
        <v>72655.631196338159</v>
      </c>
      <c r="R43" s="12">
        <f>SUM(N43:Q43)</f>
        <v>664640.4150310664</v>
      </c>
      <c r="S43" s="15"/>
      <c r="T43" s="15">
        <v>416536.76124356815</v>
      </c>
      <c r="U43" s="21">
        <v>328455.82999370474</v>
      </c>
      <c r="V43" s="21">
        <v>-61848.74</v>
      </c>
      <c r="W43" s="21">
        <v>-23683.24</v>
      </c>
      <c r="X43" s="147">
        <f>P43</f>
        <v>-189655.70659609043</v>
      </c>
      <c r="Y43" s="15">
        <f>G43/$G$10*277000000</f>
        <v>102533.50342973923</v>
      </c>
      <c r="Z43" s="12">
        <f>SUM(T43:Y43)</f>
        <v>572338.40807092167</v>
      </c>
      <c r="AA43" s="12"/>
      <c r="AB43" s="15">
        <v>416536.76124356815</v>
      </c>
      <c r="AC43" s="21">
        <v>292470.46846130467</v>
      </c>
      <c r="AD43" s="21">
        <v>-59659.6</v>
      </c>
      <c r="AE43" s="21">
        <v>-22862.84</v>
      </c>
      <c r="AF43" s="134">
        <f>SUM(AB43:AE43)</f>
        <v>626484.78970487288</v>
      </c>
      <c r="AG43" s="167"/>
      <c r="AH43" s="15">
        <f>J43/E43</f>
        <v>158.30093442219138</v>
      </c>
      <c r="AI43" s="15">
        <f>K43/E43</f>
        <v>165.23399358244774</v>
      </c>
      <c r="AJ43" s="15">
        <f>L43/E43</f>
        <v>323.53492800463914</v>
      </c>
      <c r="AL43" s="147">
        <f>N43/F43</f>
        <v>198.91917919941173</v>
      </c>
      <c r="AM43" s="147">
        <f>O43/F43</f>
        <v>174.35708175131353</v>
      </c>
      <c r="AN43" s="147">
        <f>P43/F43</f>
        <v>-90.571015566423313</v>
      </c>
      <c r="AO43" s="147">
        <f>Q43/F43</f>
        <v>34.69705405746808</v>
      </c>
      <c r="AP43" s="147">
        <f>R43/F43</f>
        <v>317.40229944177003</v>
      </c>
      <c r="AR43" s="147">
        <f>T43/$G43</f>
        <v>201.90827011321772</v>
      </c>
      <c r="AS43" s="147">
        <f>U43/$G43</f>
        <v>159.21271449040464</v>
      </c>
      <c r="AT43" s="147">
        <f>V43/$G43</f>
        <v>-29.98</v>
      </c>
      <c r="AU43" s="147">
        <f>W43/$G43</f>
        <v>-11.48</v>
      </c>
      <c r="AV43" s="147">
        <f>X43/$G43</f>
        <v>-91.931995441633745</v>
      </c>
      <c r="AW43" s="147">
        <f>Y43/$G43</f>
        <v>49.701165016839177</v>
      </c>
      <c r="AX43" s="147">
        <f>Z43/$G43</f>
        <v>277.43015417882776</v>
      </c>
      <c r="AZ43" s="15">
        <f>AB43/$H43</f>
        <v>208.06032030148259</v>
      </c>
      <c r="BA43" s="15">
        <f>AC43/$H43</f>
        <v>146.08914508556677</v>
      </c>
      <c r="BB43" s="15">
        <f>AD43/$H43</f>
        <v>-29.8</v>
      </c>
      <c r="BC43" s="15">
        <f>AE43/$H43</f>
        <v>-11.42</v>
      </c>
      <c r="BD43" s="15">
        <f>AF43/$H43</f>
        <v>312.92946538704939</v>
      </c>
    </row>
    <row r="44" spans="1:56">
      <c r="A44" s="50">
        <v>106</v>
      </c>
      <c r="B44" s="55">
        <v>1</v>
      </c>
      <c r="C44" s="140">
        <v>33</v>
      </c>
      <c r="D44" s="11" t="s">
        <v>57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1749488.2548557413</v>
      </c>
      <c r="K44" s="21">
        <v>3681008.4198144875</v>
      </c>
      <c r="L44" s="134">
        <f>SUM(J44:K44)</f>
        <v>5430496.6746702287</v>
      </c>
      <c r="M44" s="134"/>
      <c r="N44" s="21">
        <v>-1346101.2265264208</v>
      </c>
      <c r="O44" s="21">
        <v>721215.86000360036</v>
      </c>
      <c r="P44" s="21">
        <v>-4238451.8154619122</v>
      </c>
      <c r="Q44" s="15">
        <v>1623718.0387273338</v>
      </c>
      <c r="R44" s="12">
        <f>SUM(N44:Q44)</f>
        <v>-3239619.1432573991</v>
      </c>
      <c r="S44" s="15"/>
      <c r="T44" s="15">
        <v>-1346101.2265264208</v>
      </c>
      <c r="U44" s="21">
        <v>-95546.596332244662</v>
      </c>
      <c r="V44" s="21">
        <v>-1406091.98</v>
      </c>
      <c r="W44" s="21">
        <v>-538423.48</v>
      </c>
      <c r="X44" s="147">
        <f>P44</f>
        <v>-4238451.8154619122</v>
      </c>
      <c r="Y44" s="15">
        <f>G44/$G$10*277000000</f>
        <v>2331034.3404547749</v>
      </c>
      <c r="Z44" s="12">
        <f>SUM(T44:Y44)</f>
        <v>-5293580.7578658024</v>
      </c>
      <c r="AA44" s="12"/>
      <c r="AB44" s="15">
        <v>-1346101.2265264208</v>
      </c>
      <c r="AC44" s="21">
        <v>-197797.40513440577</v>
      </c>
      <c r="AD44" s="21">
        <v>-1401523.8</v>
      </c>
      <c r="AE44" s="21">
        <v>-537094.02</v>
      </c>
      <c r="AF44" s="134">
        <f>SUM(AB44:AE44)</f>
        <v>-3482516.4516608263</v>
      </c>
      <c r="AG44" s="167"/>
      <c r="AH44" s="15">
        <f>J44/E44</f>
        <v>37.318435470472295</v>
      </c>
      <c r="AI44" s="15">
        <f>K44/E44</f>
        <v>78.519804176930194</v>
      </c>
      <c r="AJ44" s="15">
        <f>L44/E44</f>
        <v>115.83823964740249</v>
      </c>
      <c r="AL44" s="147">
        <f>N44/F44</f>
        <v>-28.764690611073803</v>
      </c>
      <c r="AM44" s="147">
        <f>O44/F44</f>
        <v>15.411583221223591</v>
      </c>
      <c r="AN44" s="147">
        <f>P44/F44</f>
        <v>-90.571015566423327</v>
      </c>
      <c r="AO44" s="147">
        <f>Q44/F44</f>
        <v>34.69705405746808</v>
      </c>
      <c r="AP44" s="147">
        <f>R44/F44</f>
        <v>-69.227068898805456</v>
      </c>
      <c r="AR44" s="147">
        <f>T44/$G44</f>
        <v>-28.70090672963094</v>
      </c>
      <c r="AS44" s="147">
        <f>U44/$G44</f>
        <v>-2.0371974229173082</v>
      </c>
      <c r="AT44" s="147">
        <f>V44/$G44</f>
        <v>-29.98</v>
      </c>
      <c r="AU44" s="147">
        <f>W44/$G44</f>
        <v>-11.48</v>
      </c>
      <c r="AV44" s="147">
        <f>X44/$G44</f>
        <v>-90.370180069975319</v>
      </c>
      <c r="AW44" s="147">
        <f>Y44/$G44</f>
        <v>49.701165016839191</v>
      </c>
      <c r="AX44" s="147">
        <f>Z44/$G44</f>
        <v>-112.86711920568436</v>
      </c>
      <c r="AZ44" s="15">
        <f>AB44/$H44</f>
        <v>-28.621573569059148</v>
      </c>
      <c r="BA44" s="15">
        <f>AC44/$H44</f>
        <v>-4.2056814682742401</v>
      </c>
      <c r="BB44" s="15">
        <f>AD44/$H44</f>
        <v>-29.8</v>
      </c>
      <c r="BC44" s="15">
        <f>AE44/$H44</f>
        <v>-11.42</v>
      </c>
      <c r="BD44" s="15">
        <f>AF44/$H44</f>
        <v>-74.047255037333386</v>
      </c>
    </row>
    <row r="45" spans="1:56">
      <c r="A45" s="50">
        <v>108</v>
      </c>
      <c r="B45" s="55">
        <v>6</v>
      </c>
      <c r="C45" s="55">
        <v>6</v>
      </c>
      <c r="D45" s="11" t="s">
        <v>58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34">
        <f>SUM(J45:K45)</f>
        <v>723253.39918211277</v>
      </c>
      <c r="M45" s="134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f>SUM(N45:Q45)</f>
        <v>357365.48077203927</v>
      </c>
      <c r="S45" s="15"/>
      <c r="T45" s="15">
        <v>874673.67666952522</v>
      </c>
      <c r="U45" s="21">
        <v>-20941.971463551796</v>
      </c>
      <c r="V45" s="21">
        <v>-309363.62</v>
      </c>
      <c r="W45" s="21">
        <v>-118462.12000000001</v>
      </c>
      <c r="X45" s="147">
        <f>P45</f>
        <v>-928986.90666480397</v>
      </c>
      <c r="Y45" s="15">
        <f>G45/$G$10*277000000</f>
        <v>512866.32180876361</v>
      </c>
      <c r="Z45" s="12">
        <f>SUM(T45:Y45)</f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f>SUM(AB45:AE45)</f>
        <v>404775.7396482717</v>
      </c>
      <c r="AG45" s="167"/>
      <c r="AH45" s="15">
        <f>J45/E45</f>
        <v>61.172125717404306</v>
      </c>
      <c r="AI45" s="15">
        <f>K45/E45</f>
        <v>8.795311564409829</v>
      </c>
      <c r="AJ45" s="15">
        <f>L45/E45</f>
        <v>69.967437281814142</v>
      </c>
      <c r="AL45" s="147">
        <f>N45/F45</f>
        <v>85.275780117921926</v>
      </c>
      <c r="AM45" s="147">
        <f>O45/F45</f>
        <v>5.4393124012740479</v>
      </c>
      <c r="AN45" s="147">
        <f>P45/F45</f>
        <v>-90.571015566423313</v>
      </c>
      <c r="AO45" s="147">
        <f>Q45/F45</f>
        <v>34.69705405746808</v>
      </c>
      <c r="AP45" s="147">
        <f>R45/F45</f>
        <v>34.841131010240737</v>
      </c>
      <c r="AR45" s="147">
        <f>T45/$G45</f>
        <v>84.763414736847096</v>
      </c>
      <c r="AS45" s="147">
        <f>U45/$G45</f>
        <v>-2.0294574535857928</v>
      </c>
      <c r="AT45" s="147">
        <f>V45/$G45</f>
        <v>-29.98</v>
      </c>
      <c r="AU45" s="147">
        <f>W45/$G45</f>
        <v>-11.48</v>
      </c>
      <c r="AV45" s="147">
        <f>X45/$G45</f>
        <v>-90.026834641419129</v>
      </c>
      <c r="AW45" s="147">
        <f>Y45/$G45</f>
        <v>49.701165016839191</v>
      </c>
      <c r="AX45" s="147">
        <f>Z45/$G45</f>
        <v>0.94828765868137532</v>
      </c>
      <c r="AZ45" s="15">
        <f>AB45/$H45</f>
        <v>84.525867478693968</v>
      </c>
      <c r="BA45" s="15">
        <f>AC45/$H45</f>
        <v>-4.1895416526143698</v>
      </c>
      <c r="BB45" s="15">
        <f>AD45/$H45</f>
        <v>-29.8</v>
      </c>
      <c r="BC45" s="15">
        <f>AE45/$H45</f>
        <v>-11.42</v>
      </c>
      <c r="BD45" s="15">
        <f>AF45/$H45</f>
        <v>39.116325826079603</v>
      </c>
    </row>
    <row r="46" spans="1:56">
      <c r="A46" s="50">
        <v>109</v>
      </c>
      <c r="B46" s="55">
        <v>5</v>
      </c>
      <c r="C46" s="55">
        <v>5</v>
      </c>
      <c r="D46" s="11" t="s">
        <v>59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2251283.1293844273</v>
      </c>
      <c r="L46" s="134">
        <f>SUM(J46:K46)</f>
        <v>1194959.3078935193</v>
      </c>
      <c r="M46" s="134"/>
      <c r="N46" s="21">
        <v>804310.22624768852</v>
      </c>
      <c r="O46" s="21">
        <v>2189707.6726485007</v>
      </c>
      <c r="P46" s="21">
        <v>-6162723.6121861413</v>
      </c>
      <c r="Q46" s="15">
        <v>2360891.6492323005</v>
      </c>
      <c r="R46" s="12">
        <f>SUM(N46:Q46)</f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47">
        <f>P46</f>
        <v>-6162723.6121861413</v>
      </c>
      <c r="Y46" s="15">
        <f>G46/$G$10*277000000</f>
        <v>3395533.8927854365</v>
      </c>
      <c r="Z46" s="12">
        <f>SUM(T46:Y46)</f>
        <v>-3796524.2676804634</v>
      </c>
      <c r="AA46" s="12"/>
      <c r="AB46" s="15">
        <v>804310.22624768852</v>
      </c>
      <c r="AC46" s="21">
        <v>-170457.06449358672</v>
      </c>
      <c r="AD46" s="21">
        <v>-2039303.4000000001</v>
      </c>
      <c r="AE46" s="21">
        <v>-781504.86</v>
      </c>
      <c r="AF46" s="134">
        <f>SUM(AB46:AE46)</f>
        <v>-2186955.0982458983</v>
      </c>
      <c r="AG46" s="167"/>
      <c r="AH46" s="15">
        <f>J46/E46</f>
        <v>-15.54080154022904</v>
      </c>
      <c r="AI46" s="15">
        <f>K46/E46</f>
        <v>33.121230074361527</v>
      </c>
      <c r="AJ46" s="15">
        <f>L46/E46</f>
        <v>17.580428534132487</v>
      </c>
      <c r="AL46" s="147">
        <f>N46/F46</f>
        <v>11.820616760690864</v>
      </c>
      <c r="AM46" s="147">
        <f>O46/F46</f>
        <v>32.181233523632123</v>
      </c>
      <c r="AN46" s="147">
        <f>P46/F46</f>
        <v>-90.571015566423313</v>
      </c>
      <c r="AO46" s="147">
        <f>Q46/F46</f>
        <v>34.69705405746808</v>
      </c>
      <c r="AP46" s="147">
        <f>R46/F46</f>
        <v>-11.872111224632238</v>
      </c>
      <c r="AR46" s="147">
        <f>T46/$G46</f>
        <v>11.772862984641</v>
      </c>
      <c r="AS46" s="147">
        <f>U46/$G46</f>
        <v>14.620544291815646</v>
      </c>
      <c r="AT46" s="147">
        <f>V46/$G46</f>
        <v>-29.98</v>
      </c>
      <c r="AU46" s="147">
        <f>W46/$G46</f>
        <v>-11.48</v>
      </c>
      <c r="AV46" s="147">
        <f>X46/$G46</f>
        <v>-90.205120276733282</v>
      </c>
      <c r="AW46" s="147">
        <f>Y46/$G46</f>
        <v>49.701165016839191</v>
      </c>
      <c r="AX46" s="147">
        <f>Z46/$G46</f>
        <v>-55.57054798343745</v>
      </c>
      <c r="AZ46" s="15">
        <f>AB46/$H46</f>
        <v>11.753251008251699</v>
      </c>
      <c r="BA46" s="15">
        <f>AC46/$H46</f>
        <v>-2.4908606153988093</v>
      </c>
      <c r="BB46" s="15">
        <f>AD46/$H46</f>
        <v>-29.8</v>
      </c>
      <c r="BC46" s="15">
        <f>AE46/$H46</f>
        <v>-11.42</v>
      </c>
      <c r="BD46" s="15">
        <f>AF46/$H46</f>
        <v>-31.957609607147113</v>
      </c>
    </row>
    <row r="47" spans="1:56">
      <c r="A47" s="50">
        <v>111</v>
      </c>
      <c r="B47" s="55">
        <v>7</v>
      </c>
      <c r="C47" s="55">
        <v>7</v>
      </c>
      <c r="D47" s="11" t="s">
        <v>60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4154602.9293716196</v>
      </c>
      <c r="K47" s="21">
        <v>4471601.8892766926</v>
      </c>
      <c r="L47" s="134">
        <f>SUM(J47:K47)</f>
        <v>8626204.8186483122</v>
      </c>
      <c r="M47" s="134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f>SUM(N47:Q47)</f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47">
        <f>P47</f>
        <v>-1642143.083234821</v>
      </c>
      <c r="Y47" s="15">
        <f>G47/$G$10*277000000</f>
        <v>892285.01554731384</v>
      </c>
      <c r="Z47" s="12">
        <f>SUM(T47:Y47)</f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f>SUM(AB47:AE47)</f>
        <v>5462260.3032558477</v>
      </c>
      <c r="AG47" s="167"/>
      <c r="AH47" s="15">
        <f>J47/E47</f>
        <v>226.48293334995745</v>
      </c>
      <c r="AI47" s="15">
        <f>K47/E47</f>
        <v>243.76373142589907</v>
      </c>
      <c r="AJ47" s="15">
        <f>L47/E47</f>
        <v>470.24666477585652</v>
      </c>
      <c r="AL47" s="147">
        <f>N47/F47</f>
        <v>181.08899476236351</v>
      </c>
      <c r="AM47" s="147">
        <f>O47/F47</f>
        <v>195.39714911138381</v>
      </c>
      <c r="AN47" s="147">
        <f>P47/F47</f>
        <v>-90.571015566423313</v>
      </c>
      <c r="AO47" s="147">
        <f>Q47/F47</f>
        <v>34.69705405746808</v>
      </c>
      <c r="AP47" s="147">
        <f>R47/F47</f>
        <v>320.61218236479215</v>
      </c>
      <c r="AR47" s="147">
        <f>T47/$G47</f>
        <v>182.88445184851631</v>
      </c>
      <c r="AS47" s="147">
        <f>U47/$G47</f>
        <v>179.65956150678699</v>
      </c>
      <c r="AT47" s="147">
        <f>V47/$G47</f>
        <v>-29.980000000000004</v>
      </c>
      <c r="AU47" s="147">
        <f>W47/$G47</f>
        <v>-11.48</v>
      </c>
      <c r="AV47" s="147">
        <f>X47/$G47</f>
        <v>-91.469007031405397</v>
      </c>
      <c r="AW47" s="147">
        <f>Y47/$G47</f>
        <v>49.701165016839184</v>
      </c>
      <c r="AX47" s="147">
        <f>Z47/$G47</f>
        <v>279.31617134073707</v>
      </c>
      <c r="AZ47" s="15">
        <f>AB47/$H47</f>
        <v>184.1564060820244</v>
      </c>
      <c r="BA47" s="15">
        <f>AC47/$H47</f>
        <v>163.43300909862774</v>
      </c>
      <c r="BB47" s="15">
        <f>AD47/$H47</f>
        <v>-29.800000000000004</v>
      </c>
      <c r="BC47" s="15">
        <f>AE47/$H47</f>
        <v>-11.42</v>
      </c>
      <c r="BD47" s="15">
        <f>AF47/$H47</f>
        <v>306.3694151806522</v>
      </c>
    </row>
    <row r="48" spans="1:56">
      <c r="A48" s="50">
        <v>139</v>
      </c>
      <c r="B48" s="55">
        <v>17</v>
      </c>
      <c r="C48" s="55">
        <v>17</v>
      </c>
      <c r="D48" s="11" t="s">
        <v>61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34">
        <f>SUM(J48:K48)</f>
        <v>-1490204.8436745619</v>
      </c>
      <c r="M48" s="134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f>SUM(N48:Q48)</f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-112113.68000000001</v>
      </c>
      <c r="X48" s="147">
        <f>P48</f>
        <v>-892396.21637596888</v>
      </c>
      <c r="Y48" s="15">
        <f>G48/$G$10*277000000</f>
        <v>485381.57755445148</v>
      </c>
      <c r="Z48" s="12">
        <f>SUM(T48:Y48)</f>
        <v>-2697945.3736516833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f>SUM(AB48:AE48)</f>
        <v>-2163969.3658801834</v>
      </c>
      <c r="AG48" s="167"/>
      <c r="AH48" s="15">
        <f>J48/E48</f>
        <v>-53.938095807566647</v>
      </c>
      <c r="AI48" s="15">
        <f>K48/E48</f>
        <v>-96.405411423523134</v>
      </c>
      <c r="AJ48" s="15">
        <f>L48/E48</f>
        <v>-150.34350723108977</v>
      </c>
      <c r="AL48" s="147">
        <f>N48/F48</f>
        <v>-92.363891659523205</v>
      </c>
      <c r="AM48" s="147">
        <f>O48/F48</f>
        <v>-111.55179220466334</v>
      </c>
      <c r="AN48" s="147">
        <f>P48/F48</f>
        <v>-90.571015566423313</v>
      </c>
      <c r="AO48" s="147">
        <f>Q48/F48</f>
        <v>34.69705405746808</v>
      </c>
      <c r="AP48" s="147">
        <f>R48/F48</f>
        <v>-259.78964537314181</v>
      </c>
      <c r="AR48" s="147">
        <f>T48/$G48</f>
        <v>-93.186711501257648</v>
      </c>
      <c r="AS48" s="147">
        <f>U48/$G48</f>
        <v>-99.935587785058715</v>
      </c>
      <c r="AT48" s="147">
        <f>V48/$G48</f>
        <v>-29.98</v>
      </c>
      <c r="AU48" s="147">
        <f>W48/$G48</f>
        <v>-11.48</v>
      </c>
      <c r="AV48" s="147">
        <f>X48/$G48</f>
        <v>-91.377863646935168</v>
      </c>
      <c r="AW48" s="147">
        <f>Y48/$G48</f>
        <v>49.701165016839184</v>
      </c>
      <c r="AX48" s="147">
        <f>Z48/$G48</f>
        <v>-276.2589979164124</v>
      </c>
      <c r="AZ48" s="15">
        <f>AB48/$H48</f>
        <v>-92.806590304026329</v>
      </c>
      <c r="BA48" s="15">
        <f>AC48/$H48</f>
        <v>-86.651501260340765</v>
      </c>
      <c r="BB48" s="15">
        <f>AD48/$H48</f>
        <v>-29.799999999999997</v>
      </c>
      <c r="BC48" s="15">
        <f>AE48/$H48</f>
        <v>-11.42</v>
      </c>
      <c r="BD48" s="15">
        <f>AF48/$H48</f>
        <v>-220.67809156436707</v>
      </c>
    </row>
    <row r="49" spans="1:56">
      <c r="A49" s="50">
        <v>140</v>
      </c>
      <c r="B49" s="55">
        <v>11</v>
      </c>
      <c r="C49" s="55">
        <v>11</v>
      </c>
      <c r="D49" s="11" t="s">
        <v>62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3747967.5276693455</v>
      </c>
      <c r="L49" s="134">
        <f>SUM(J49:K49)</f>
        <v>10018329.747322362</v>
      </c>
      <c r="M49" s="134"/>
      <c r="N49" s="21">
        <v>5687944.3897173535</v>
      </c>
      <c r="O49" s="21">
        <v>2960840.0346355471</v>
      </c>
      <c r="P49" s="21">
        <v>-1883967.6947971713</v>
      </c>
      <c r="Q49" s="15">
        <v>721733.4214493935</v>
      </c>
      <c r="R49" s="12">
        <f>SUM(N49:Q49)</f>
        <v>7486550.1510051228</v>
      </c>
      <c r="S49" s="15"/>
      <c r="T49" s="15">
        <v>5687944.3897173535</v>
      </c>
      <c r="U49" s="21">
        <v>2596793.7351489444</v>
      </c>
      <c r="V49" s="21">
        <v>-618127.64</v>
      </c>
      <c r="W49" s="21">
        <v>-236694.64</v>
      </c>
      <c r="X49" s="147">
        <f>P49</f>
        <v>-1883967.6947971713</v>
      </c>
      <c r="Y49" s="15">
        <f>G49/$G$10*277000000</f>
        <v>1024738.6203171903</v>
      </c>
      <c r="Z49" s="12">
        <f>SUM(T49:Y49)</f>
        <v>6570686.7703863168</v>
      </c>
      <c r="AA49" s="12"/>
      <c r="AB49" s="15">
        <v>5687944.3897173535</v>
      </c>
      <c r="AC49" s="21">
        <v>2239328.8329352606</v>
      </c>
      <c r="AD49" s="21">
        <v>-609797.4</v>
      </c>
      <c r="AE49" s="21">
        <v>-233687.46</v>
      </c>
      <c r="AF49" s="134">
        <f>SUM(AB49:AE49)</f>
        <v>7083788.3626526138</v>
      </c>
      <c r="AG49" s="167"/>
      <c r="AH49" s="15">
        <f>J49/E49</f>
        <v>299.18705122879174</v>
      </c>
      <c r="AI49" s="15">
        <f>K49/E49</f>
        <v>178.83230879231536</v>
      </c>
      <c r="AJ49" s="15">
        <f>L49/E49</f>
        <v>478.01936002110705</v>
      </c>
      <c r="AL49" s="147">
        <f>N49/F49</f>
        <v>273.44571846148517</v>
      </c>
      <c r="AM49" s="147">
        <f>O49/F49</f>
        <v>142.3412352596292</v>
      </c>
      <c r="AN49" s="147">
        <f>P49/F49</f>
        <v>-90.571015566423313</v>
      </c>
      <c r="AO49" s="147">
        <f>Q49/F49</f>
        <v>34.69705405746808</v>
      </c>
      <c r="AP49" s="147">
        <f>R49/F49</f>
        <v>359.91299221215917</v>
      </c>
      <c r="AR49" s="147">
        <f>T49/$G49</f>
        <v>275.87275146558119</v>
      </c>
      <c r="AS49" s="147">
        <f>U49/$G49</f>
        <v>125.947896747936</v>
      </c>
      <c r="AT49" s="147">
        <f>V49/$G49</f>
        <v>-29.98</v>
      </c>
      <c r="AU49" s="147">
        <f>W49/$G49</f>
        <v>-11.48</v>
      </c>
      <c r="AV49" s="147">
        <f>X49/$G49</f>
        <v>-91.374900319971445</v>
      </c>
      <c r="AW49" s="147">
        <f>Y49/$G49</f>
        <v>49.701165016839184</v>
      </c>
      <c r="AX49" s="147">
        <f>Z49/$G49</f>
        <v>318.68691291038493</v>
      </c>
      <c r="AZ49" s="15">
        <f>AB49/$H49</f>
        <v>277.96239015380706</v>
      </c>
      <c r="BA49" s="15">
        <f>AC49/$H49</f>
        <v>109.43306616504231</v>
      </c>
      <c r="BB49" s="15">
        <f>AD49/$H49</f>
        <v>-29.8</v>
      </c>
      <c r="BC49" s="15">
        <f>AE49/$H49</f>
        <v>-11.42</v>
      </c>
      <c r="BD49" s="15">
        <f>AF49/$H49</f>
        <v>346.17545631884934</v>
      </c>
    </row>
    <row r="50" spans="1:56">
      <c r="A50" s="50">
        <v>142</v>
      </c>
      <c r="B50" s="55">
        <v>7</v>
      </c>
      <c r="C50" s="55">
        <v>7</v>
      </c>
      <c r="D50" s="11" t="s">
        <v>63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140890.71835605166</v>
      </c>
      <c r="L50" s="134">
        <f>SUM(J50:K50)</f>
        <v>69324.090759280123</v>
      </c>
      <c r="M50" s="134"/>
      <c r="N50" s="21">
        <v>302401.4120114441</v>
      </c>
      <c r="O50" s="21">
        <v>265464.53475643415</v>
      </c>
      <c r="P50" s="21">
        <v>-589073.88524401723</v>
      </c>
      <c r="Q50" s="15">
        <v>225669.63958977239</v>
      </c>
      <c r="R50" s="12">
        <f>SUM(N50:Q50)</f>
        <v>204461.7011136334</v>
      </c>
      <c r="S50" s="15"/>
      <c r="T50" s="15">
        <v>302401.4120114441</v>
      </c>
      <c r="U50" s="21">
        <v>151635.52981143817</v>
      </c>
      <c r="V50" s="21">
        <v>-193191.12</v>
      </c>
      <c r="W50" s="21">
        <v>-73977.12000000001</v>
      </c>
      <c r="X50" s="147">
        <f>P50</f>
        <v>-589073.88524401723</v>
      </c>
      <c r="Y50" s="15">
        <f>G50/$G$10*277000000</f>
        <v>320274.30736851174</v>
      </c>
      <c r="Z50" s="12">
        <f>SUM(T50:Y50)</f>
        <v>-81930.876052623207</v>
      </c>
      <c r="AA50" s="12"/>
      <c r="AB50" s="15">
        <v>302401.4120114441</v>
      </c>
      <c r="AC50" s="21">
        <v>39864.378232293006</v>
      </c>
      <c r="AD50" s="21">
        <v>-190749.80000000002</v>
      </c>
      <c r="AE50" s="21">
        <v>-73099.42</v>
      </c>
      <c r="AF50" s="134">
        <f>SUM(AB50:AE50)</f>
        <v>78416.570243737093</v>
      </c>
      <c r="AG50" s="167"/>
      <c r="AH50" s="15">
        <f>J50/E50</f>
        <v>-10.911210183987123</v>
      </c>
      <c r="AI50" s="15">
        <f>K50/E50</f>
        <v>21.480518121062914</v>
      </c>
      <c r="AJ50" s="15">
        <f>L50/E50</f>
        <v>10.569307937075793</v>
      </c>
      <c r="AL50" s="147">
        <f>N50/F50</f>
        <v>46.494682043579964</v>
      </c>
      <c r="AM50" s="147">
        <f>O50/F50</f>
        <v>40.815580374605496</v>
      </c>
      <c r="AN50" s="147">
        <f>P50/F50</f>
        <v>-90.571015566423313</v>
      </c>
      <c r="AO50" s="147">
        <f>Q50/F50</f>
        <v>34.69705405746808</v>
      </c>
      <c r="AP50" s="147">
        <f>R50/F50</f>
        <v>31.43630090923023</v>
      </c>
      <c r="AR50" s="147">
        <f>T50/$G50</f>
        <v>46.92759342201181</v>
      </c>
      <c r="AS50" s="147">
        <f>U50/$G50</f>
        <v>23.53127402412138</v>
      </c>
      <c r="AT50" s="147">
        <f>V50/$G50</f>
        <v>-29.98</v>
      </c>
      <c r="AU50" s="147">
        <f>W50/$G50</f>
        <v>-11.480000000000002</v>
      </c>
      <c r="AV50" s="147">
        <f>X50/$G50</f>
        <v>-91.414321111734523</v>
      </c>
      <c r="AW50" s="147">
        <f>Y50/$G50</f>
        <v>49.701165016839191</v>
      </c>
      <c r="AX50" s="147">
        <f>Z50/$G50</f>
        <v>-12.714288648762137</v>
      </c>
      <c r="AZ50" s="15">
        <f>AB50/$H50</f>
        <v>47.24283893320483</v>
      </c>
      <c r="BA50" s="15">
        <f>AC50/$H50</f>
        <v>6.227835999420873</v>
      </c>
      <c r="BB50" s="15">
        <f>AD50/$H50</f>
        <v>-29.800000000000004</v>
      </c>
      <c r="BC50" s="15">
        <f>AE50/$H50</f>
        <v>-11.42</v>
      </c>
      <c r="BD50" s="15">
        <f>AF50/$H50</f>
        <v>12.250674932625698</v>
      </c>
    </row>
    <row r="51" spans="1:56">
      <c r="A51" s="50">
        <v>143</v>
      </c>
      <c r="B51" s="55">
        <v>6</v>
      </c>
      <c r="C51" s="55">
        <v>6</v>
      </c>
      <c r="D51" s="11" t="s">
        <v>64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251739.65739487222</v>
      </c>
      <c r="L51" s="134">
        <f>SUM(J51:K51)</f>
        <v>75036.253983607836</v>
      </c>
      <c r="M51" s="134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f>SUM(N51:Q51)</f>
        <v>-946196.60425576568</v>
      </c>
      <c r="S51" s="15"/>
      <c r="T51" s="15">
        <v>-569157.69478586689</v>
      </c>
      <c r="U51" s="21">
        <v>-13891.895665204878</v>
      </c>
      <c r="V51" s="21">
        <v>-205363</v>
      </c>
      <c r="W51" s="21">
        <v>-78638</v>
      </c>
      <c r="X51" s="147">
        <f>P51</f>
        <v>-616245.18991394422</v>
      </c>
      <c r="Y51" s="15">
        <f>G51/$G$10*277000000</f>
        <v>340452.9803653484</v>
      </c>
      <c r="Z51" s="12">
        <f>SUM(T51:Y51)</f>
        <v>-1142842.7999996673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f>SUM(AB51:AE51)</f>
        <v>-876480.99795176426</v>
      </c>
      <c r="AG51" s="167"/>
      <c r="AH51" s="15">
        <f>J51/E51</f>
        <v>-25.69483836138787</v>
      </c>
      <c r="AI51" s="15">
        <f>K51/E51</f>
        <v>36.606028412806779</v>
      </c>
      <c r="AJ51" s="15">
        <f>L51/E51</f>
        <v>10.91119005141891</v>
      </c>
      <c r="AL51" s="147">
        <f>N51/F51</f>
        <v>-83.650454848011009</v>
      </c>
      <c r="AM51" s="147">
        <f>O51/F51</f>
        <v>0.45965970561914199</v>
      </c>
      <c r="AN51" s="147">
        <f>P51/F51</f>
        <v>-90.571015566423313</v>
      </c>
      <c r="AO51" s="147">
        <f>Q51/F51</f>
        <v>34.69705405746808</v>
      </c>
      <c r="AP51" s="147">
        <f>R51/F51</f>
        <v>-139.0647566513471</v>
      </c>
      <c r="AR51" s="147">
        <f>T51/$G51</f>
        <v>-83.088714567279837</v>
      </c>
      <c r="AS51" s="147">
        <f>U51/$G51</f>
        <v>-2.02801396572334</v>
      </c>
      <c r="AT51" s="147">
        <f>V51/$G51</f>
        <v>-29.98</v>
      </c>
      <c r="AU51" s="147">
        <f>W51/$G51</f>
        <v>-11.48</v>
      </c>
      <c r="AV51" s="147">
        <f>X51/$G51</f>
        <v>-89.962801447291127</v>
      </c>
      <c r="AW51" s="147">
        <f>Y51/$G51</f>
        <v>49.701165016839184</v>
      </c>
      <c r="AX51" s="147">
        <f>Z51/$G51</f>
        <v>-166.83836496345509</v>
      </c>
      <c r="AZ51" s="15">
        <f>AB51/$H51</f>
        <v>-84.219842377310869</v>
      </c>
      <c r="BA51" s="15">
        <f>AC51/$H51</f>
        <v>-4.2554813799788871</v>
      </c>
      <c r="BB51" s="15">
        <f>AD51/$H51</f>
        <v>-29.8</v>
      </c>
      <c r="BC51" s="15">
        <f>AE51/$H51</f>
        <v>-11.42</v>
      </c>
      <c r="BD51" s="15">
        <f>AF51/$H51</f>
        <v>-129.69532375728977</v>
      </c>
    </row>
    <row r="52" spans="1:56">
      <c r="A52" s="50">
        <v>145</v>
      </c>
      <c r="B52" s="55">
        <v>14</v>
      </c>
      <c r="C52" s="55">
        <v>14</v>
      </c>
      <c r="D52" s="11" t="s">
        <v>65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1593397.3832346916</v>
      </c>
      <c r="K52" s="21">
        <v>27999.957431392664</v>
      </c>
      <c r="L52" s="134">
        <f>SUM(J52:K52)</f>
        <v>1621397.3406660843</v>
      </c>
      <c r="M52" s="134"/>
      <c r="N52" s="21">
        <v>918783.69266658579</v>
      </c>
      <c r="O52" s="21">
        <v>-287397.89555781212</v>
      </c>
      <c r="P52" s="21">
        <v>-1120272.8915410899</v>
      </c>
      <c r="Q52" s="15">
        <v>429167.86163682269</v>
      </c>
      <c r="R52" s="12">
        <f>SUM(N52:Q52)</f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47">
        <f>P52</f>
        <v>-1120272.8915410899</v>
      </c>
      <c r="Y52" s="15">
        <f>G52/$G$10*277000000</f>
        <v>613461.47980284609</v>
      </c>
      <c r="Z52" s="12">
        <f>SUM(T52:Y52)</f>
        <v>-232571.01980853768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f>SUM(AB52:AE52)</f>
        <v>354180.12154092675</v>
      </c>
      <c r="AG52" s="167"/>
      <c r="AH52" s="15">
        <f>J52/E52</f>
        <v>128.8530958462471</v>
      </c>
      <c r="AI52" s="15">
        <f>K52/E52</f>
        <v>2.2642695642400668</v>
      </c>
      <c r="AJ52" s="15">
        <f>L52/E52</f>
        <v>131.11736541048717</v>
      </c>
      <c r="AL52" s="147">
        <f>N52/F52</f>
        <v>74.281161990992459</v>
      </c>
      <c r="AM52" s="147">
        <f>O52/F52</f>
        <v>-23.235337986725856</v>
      </c>
      <c r="AN52" s="147">
        <f>P52/F52</f>
        <v>-90.571015566423299</v>
      </c>
      <c r="AO52" s="147">
        <f>Q52/F52</f>
        <v>34.69705405746808</v>
      </c>
      <c r="AP52" s="147">
        <f>R52/F52</f>
        <v>-4.8281375046886215</v>
      </c>
      <c r="AR52" s="147">
        <f>T52/$G52</f>
        <v>74.437632072153107</v>
      </c>
      <c r="AS52" s="147">
        <f>U52/$G52</f>
        <v>-10.759338956240759</v>
      </c>
      <c r="AT52" s="147">
        <f>V52/$G52</f>
        <v>-29.98</v>
      </c>
      <c r="AU52" s="147">
        <f>W52/$G52</f>
        <v>-11.48</v>
      </c>
      <c r="AV52" s="147">
        <f>X52/$G52</f>
        <v>-90.761799525325273</v>
      </c>
      <c r="AW52" s="147">
        <f>Y52/$G52</f>
        <v>49.701165016839191</v>
      </c>
      <c r="AX52" s="147">
        <f>Z52/$G52</f>
        <v>-18.84234139257374</v>
      </c>
      <c r="AZ52" s="15">
        <f>AB52/$H52</f>
        <v>73.922575642978984</v>
      </c>
      <c r="BA52" s="15">
        <f>AC52/$H52</f>
        <v>-4.2063071144628701</v>
      </c>
      <c r="BB52" s="15">
        <f>AD52/$H52</f>
        <v>-29.8</v>
      </c>
      <c r="BC52" s="15">
        <f>AE52/$H52</f>
        <v>-11.42</v>
      </c>
      <c r="BD52" s="15">
        <f>AF52/$H52</f>
        <v>28.496268528516111</v>
      </c>
    </row>
    <row r="53" spans="1:56">
      <c r="A53" s="50">
        <v>146</v>
      </c>
      <c r="B53" s="55">
        <v>12</v>
      </c>
      <c r="C53" s="55">
        <v>12</v>
      </c>
      <c r="D53" s="11" t="s">
        <v>66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1279545.0623940355</v>
      </c>
      <c r="K53" s="21">
        <v>597398.68318906007</v>
      </c>
      <c r="L53" s="134">
        <f>SUM(J53:K53)</f>
        <v>1876943.7455830956</v>
      </c>
      <c r="M53" s="134"/>
      <c r="N53" s="21">
        <v>304573.67127162195</v>
      </c>
      <c r="O53" s="21">
        <v>-4492.9769673992305</v>
      </c>
      <c r="P53" s="21">
        <v>-406845.0019243735</v>
      </c>
      <c r="Q53" s="15">
        <v>155859.16682614663</v>
      </c>
      <c r="R53" s="12">
        <f>SUM(N53:Q53)</f>
        <v>49094.859205995832</v>
      </c>
      <c r="S53" s="15"/>
      <c r="T53" s="15">
        <v>304573.67127162195</v>
      </c>
      <c r="U53" s="21">
        <v>-9171.4278847884052</v>
      </c>
      <c r="V53" s="21">
        <v>-132091.88</v>
      </c>
      <c r="W53" s="21">
        <v>-50580.880000000005</v>
      </c>
      <c r="X53" s="147">
        <f>P53</f>
        <v>-406845.0019243735</v>
      </c>
      <c r="Y53" s="15">
        <f>G53/$G$10*277000000</f>
        <v>218983.33306419346</v>
      </c>
      <c r="Z53" s="12">
        <f>SUM(T53:Y53)</f>
        <v>-75132.18547334653</v>
      </c>
      <c r="AA53" s="12"/>
      <c r="AB53" s="15">
        <v>304573.67127162195</v>
      </c>
      <c r="AC53" s="21">
        <v>-18986.386816756432</v>
      </c>
      <c r="AD53" s="21">
        <v>-130583.6</v>
      </c>
      <c r="AE53" s="21">
        <v>-50042.44</v>
      </c>
      <c r="AF53" s="134">
        <f>SUM(AB53:AE53)</f>
        <v>104961.24445486549</v>
      </c>
      <c r="AG53" s="167"/>
      <c r="AH53" s="15">
        <f>J53/E53</f>
        <v>275.58584156666711</v>
      </c>
      <c r="AI53" s="15">
        <f>K53/E53</f>
        <v>128.66652663990095</v>
      </c>
      <c r="AJ53" s="15">
        <f>L53/E53</f>
        <v>404.25236820656806</v>
      </c>
      <c r="AL53" s="147">
        <f>N53/F53</f>
        <v>67.803577754145579</v>
      </c>
      <c r="AM53" s="147">
        <f>O53/F53</f>
        <v>-1.0002174905163024</v>
      </c>
      <c r="AN53" s="147">
        <f>P53/F53</f>
        <v>-90.571015566423313</v>
      </c>
      <c r="AO53" s="147">
        <f>Q53/F53</f>
        <v>34.69705405746808</v>
      </c>
      <c r="AP53" s="147">
        <f>R53/F53</f>
        <v>10.92939875467405</v>
      </c>
      <c r="AR53" s="147">
        <f>T53/$G53</f>
        <v>69.127024800640484</v>
      </c>
      <c r="AS53" s="147">
        <f>U53/$G53</f>
        <v>-2.0815769143868375</v>
      </c>
      <c r="AT53" s="147">
        <f>V53/$G53</f>
        <v>-29.98</v>
      </c>
      <c r="AU53" s="147">
        <f>W53/$G53</f>
        <v>-11.48</v>
      </c>
      <c r="AV53" s="147">
        <f>X53/$G53</f>
        <v>-92.338856542072975</v>
      </c>
      <c r="AW53" s="147">
        <f>Y53/$G53</f>
        <v>49.701165016839184</v>
      </c>
      <c r="AX53" s="147">
        <f>Z53/$G53</f>
        <v>-17.052243638980148</v>
      </c>
      <c r="AZ53" s="15">
        <f>AB53/$H53</f>
        <v>69.505630139575985</v>
      </c>
      <c r="BA53" s="15">
        <f>AC53/$H53</f>
        <v>-4.3328130572241976</v>
      </c>
      <c r="BB53" s="15">
        <f>AD53/$H53</f>
        <v>-29.8</v>
      </c>
      <c r="BC53" s="15">
        <f>AE53/$H53</f>
        <v>-11.42</v>
      </c>
      <c r="BD53" s="15">
        <f>AF53/$H53</f>
        <v>23.952817082351778</v>
      </c>
    </row>
    <row r="54" spans="1:56">
      <c r="A54" s="50">
        <v>148</v>
      </c>
      <c r="B54" s="55">
        <v>19</v>
      </c>
      <c r="C54" s="55">
        <v>19</v>
      </c>
      <c r="D54" s="11" t="s">
        <v>67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1965943.6151336934</v>
      </c>
      <c r="L54" s="134">
        <f>SUM(J54:K54)</f>
        <v>1909426.315602914</v>
      </c>
      <c r="M54" s="134"/>
      <c r="N54" s="21">
        <v>804492.87175756262</v>
      </c>
      <c r="O54" s="21">
        <v>2405251.4224724765</v>
      </c>
      <c r="P54" s="21">
        <v>-638253.94669658504</v>
      </c>
      <c r="Q54" s="15">
        <v>244510.13994297755</v>
      </c>
      <c r="R54" s="12">
        <f>SUM(N54:Q54)</f>
        <v>2816000.4874764318</v>
      </c>
      <c r="S54" s="15"/>
      <c r="T54" s="15">
        <v>804492.87175756262</v>
      </c>
      <c r="U54" s="21">
        <v>2281919.1657308736</v>
      </c>
      <c r="V54" s="21">
        <v>-213667.46</v>
      </c>
      <c r="W54" s="21">
        <v>-81817.960000000006</v>
      </c>
      <c r="X54" s="147">
        <f>P54</f>
        <v>-638253.94669658504</v>
      </c>
      <c r="Y54" s="15">
        <f>G54/$G$10*277000000</f>
        <v>354220.20307501289</v>
      </c>
      <c r="Z54" s="12">
        <f>SUM(T54:Y54)</f>
        <v>2506892.8738668645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f>SUM(AB54:AE54)</f>
        <v>2667536.1582912905</v>
      </c>
      <c r="AG54" s="167"/>
      <c r="AH54" s="15">
        <f>J54/E54</f>
        <v>-8.0646831522230897</v>
      </c>
      <c r="AI54" s="15">
        <f>K54/E54</f>
        <v>280.52848389464805</v>
      </c>
      <c r="AJ54" s="15">
        <f>L54/E54</f>
        <v>272.46380074242495</v>
      </c>
      <c r="AL54" s="147">
        <f>N54/F54</f>
        <v>114.16104324642581</v>
      </c>
      <c r="AM54" s="147">
        <f>O54/F54</f>
        <v>341.31565523946028</v>
      </c>
      <c r="AN54" s="147">
        <f>P54/F54</f>
        <v>-90.571015566423313</v>
      </c>
      <c r="AO54" s="147">
        <f>Q54/F54</f>
        <v>34.69705405746808</v>
      </c>
      <c r="AP54" s="147">
        <f>R54/F54</f>
        <v>399.60273697693088</v>
      </c>
      <c r="AR54" s="147">
        <f>T54/$G54</f>
        <v>112.87959474639577</v>
      </c>
      <c r="AS54" s="147">
        <f>U54/$G54</f>
        <v>320.17948165158884</v>
      </c>
      <c r="AT54" s="147">
        <f>V54/$G54</f>
        <v>-29.98</v>
      </c>
      <c r="AU54" s="147">
        <f>W54/$G54</f>
        <v>-11.48</v>
      </c>
      <c r="AV54" s="147">
        <f>X54/$G54</f>
        <v>-89.554363223878923</v>
      </c>
      <c r="AW54" s="147">
        <f>Y54/$G54</f>
        <v>49.701165016839191</v>
      </c>
      <c r="AX54" s="147">
        <f>Z54/$G54</f>
        <v>351.74587819094495</v>
      </c>
      <c r="AZ54" s="15">
        <f>AB54/$H54</f>
        <v>111.36390805060391</v>
      </c>
      <c r="BA54" s="15">
        <f>AC54/$H54</f>
        <v>299.11635749359471</v>
      </c>
      <c r="BB54" s="15">
        <f>AD54/$H54</f>
        <v>-29.8</v>
      </c>
      <c r="BC54" s="15">
        <f>AE54/$H54</f>
        <v>-11.42</v>
      </c>
      <c r="BD54" s="15">
        <f>AF54/$H54</f>
        <v>369.2602655441986</v>
      </c>
    </row>
    <row r="55" spans="1:56">
      <c r="A55" s="50">
        <v>149</v>
      </c>
      <c r="B55" s="55">
        <v>1</v>
      </c>
      <c r="C55" s="140">
        <v>34</v>
      </c>
      <c r="D55" s="11" t="s">
        <v>68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283177.42182702594</v>
      </c>
      <c r="K55" s="21">
        <v>264334.85681748344</v>
      </c>
      <c r="L55" s="134">
        <f>SUM(J55:K55)</f>
        <v>547512.27864450938</v>
      </c>
      <c r="M55" s="134"/>
      <c r="N55" s="21">
        <v>653747.95431239984</v>
      </c>
      <c r="O55" s="21">
        <v>408476.08550515637</v>
      </c>
      <c r="P55" s="21">
        <v>-487634.34780962311</v>
      </c>
      <c r="Q55" s="15">
        <v>186808.93904540813</v>
      </c>
      <c r="R55" s="12">
        <f>SUM(N55:Q55)</f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-61750.920000000006</v>
      </c>
      <c r="X55" s="147">
        <f>P55</f>
        <v>-487634.34780962311</v>
      </c>
      <c r="Y55" s="15">
        <f>G55/$G$10*277000000</f>
        <v>267342.56662557798</v>
      </c>
      <c r="Z55" s="12">
        <f>SUM(T55:Y55)</f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f>SUM(AB55:AE55)</f>
        <v>652802.17873422662</v>
      </c>
      <c r="AG55" s="167"/>
      <c r="AH55" s="15">
        <f>J55/E55</f>
        <v>52.900695278727056</v>
      </c>
      <c r="AI55" s="15">
        <f>K55/E55</f>
        <v>49.380694342888745</v>
      </c>
      <c r="AJ55" s="15">
        <f>L55/E55</f>
        <v>102.2813896216158</v>
      </c>
      <c r="AL55" s="147">
        <f>N55/F55</f>
        <v>121.42421142503711</v>
      </c>
      <c r="AM55" s="147">
        <f>O55/F55</f>
        <v>75.868515138402003</v>
      </c>
      <c r="AN55" s="147">
        <f>P55/F55</f>
        <v>-90.571015566423313</v>
      </c>
      <c r="AO55" s="147">
        <f>Q55/F55</f>
        <v>34.69705405746808</v>
      </c>
      <c r="AP55" s="147">
        <f>R55/F55</f>
        <v>141.41876505448391</v>
      </c>
      <c r="AR55" s="147">
        <f>T55/$G55</f>
        <v>121.53708018449522</v>
      </c>
      <c r="AS55" s="147">
        <f>U55/$G55</f>
        <v>58.421385243947817</v>
      </c>
      <c r="AT55" s="147">
        <f>V55/$G55</f>
        <v>-29.980000000000004</v>
      </c>
      <c r="AU55" s="147">
        <f>W55/$G55</f>
        <v>-11.48</v>
      </c>
      <c r="AV55" s="147">
        <f>X55/$G55</f>
        <v>-90.655205021309371</v>
      </c>
      <c r="AW55" s="147">
        <f>Y55/$G55</f>
        <v>49.701165016839184</v>
      </c>
      <c r="AX55" s="147">
        <f>Z55/$G55</f>
        <v>97.544425423972854</v>
      </c>
      <c r="AZ55" s="15">
        <f>AB55/$H55</f>
        <v>121.01961390455384</v>
      </c>
      <c r="BA55" s="15">
        <f>AC55/$H55</f>
        <v>41.044921218405534</v>
      </c>
      <c r="BB55" s="15">
        <f>AD55/$H55</f>
        <v>-29.8</v>
      </c>
      <c r="BC55" s="15">
        <f>AE55/$H55</f>
        <v>-11.42</v>
      </c>
      <c r="BD55" s="15">
        <f>AF55/$H55</f>
        <v>120.84453512295939</v>
      </c>
    </row>
    <row r="56" spans="1:56">
      <c r="A56" s="50">
        <v>151</v>
      </c>
      <c r="B56" s="55">
        <v>14</v>
      </c>
      <c r="C56" s="55">
        <v>14</v>
      </c>
      <c r="D56" s="11" t="s">
        <v>69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-123810.99685885971</v>
      </c>
      <c r="L56" s="134">
        <f>SUM(J56:K56)</f>
        <v>-88713.328334708611</v>
      </c>
      <c r="M56" s="134"/>
      <c r="N56" s="21">
        <v>-213180.22948828325</v>
      </c>
      <c r="O56" s="21">
        <v>-269395.92316733167</v>
      </c>
      <c r="P56" s="21">
        <v>-167737.52082901596</v>
      </c>
      <c r="Q56" s="15">
        <v>64258.94411443088</v>
      </c>
      <c r="R56" s="12">
        <f>SUM(N56:Q56)</f>
        <v>-586054.72937019996</v>
      </c>
      <c r="S56" s="15"/>
      <c r="T56" s="15">
        <v>-213180.22948828325</v>
      </c>
      <c r="U56" s="21">
        <v>-246248.487306036</v>
      </c>
      <c r="V56" s="21">
        <v>-54383.72</v>
      </c>
      <c r="W56" s="21">
        <v>-20824.72</v>
      </c>
      <c r="X56" s="147">
        <f>P56</f>
        <v>-167737.52082901596</v>
      </c>
      <c r="Y56" s="15">
        <f>G56/$G$10*277000000</f>
        <v>90157.913340546293</v>
      </c>
      <c r="Z56" s="12">
        <f>SUM(T56:Y56)</f>
        <v>-612216.76428278885</v>
      </c>
      <c r="AA56" s="12"/>
      <c r="AB56" s="15">
        <v>-213180.22948828325</v>
      </c>
      <c r="AC56" s="21">
        <v>-222515.08212838788</v>
      </c>
      <c r="AD56" s="21">
        <v>-53461.200000000004</v>
      </c>
      <c r="AE56" s="21">
        <v>-20487.48</v>
      </c>
      <c r="AF56" s="134">
        <f>SUM(AB56:AE56)</f>
        <v>-509643.99161667115</v>
      </c>
      <c r="AG56" s="167"/>
      <c r="AH56" s="15">
        <f>J56/E56</f>
        <v>18.560374682258651</v>
      </c>
      <c r="AI56" s="15">
        <f>K56/E56</f>
        <v>-65.473821712776157</v>
      </c>
      <c r="AJ56" s="15">
        <f>L56/E56</f>
        <v>-46.91344703051751</v>
      </c>
      <c r="AL56" s="147">
        <f>N56/F56</f>
        <v>-115.108115274451</v>
      </c>
      <c r="AM56" s="147">
        <f>O56/F56</f>
        <v>-145.46216153743612</v>
      </c>
      <c r="AN56" s="147">
        <f>P56/F56</f>
        <v>-90.571015566423313</v>
      </c>
      <c r="AO56" s="147">
        <f>Q56/F56</f>
        <v>34.69705405746808</v>
      </c>
      <c r="AP56" s="147">
        <f>R56/F56</f>
        <v>-316.44423832084232</v>
      </c>
      <c r="AR56" s="147">
        <f>T56/$G56</f>
        <v>-117.51942088659496</v>
      </c>
      <c r="AS56" s="147">
        <f>U56/$G56</f>
        <v>-135.74889046639251</v>
      </c>
      <c r="AT56" s="147">
        <f>V56/$G56</f>
        <v>-29.98</v>
      </c>
      <c r="AU56" s="147">
        <f>W56/$G56</f>
        <v>-11.48</v>
      </c>
      <c r="AV56" s="147">
        <f>X56/$G56</f>
        <v>-92.468313577186308</v>
      </c>
      <c r="AW56" s="147">
        <f>Y56/$G56</f>
        <v>49.701165016839191</v>
      </c>
      <c r="AX56" s="147">
        <f>Z56/$G56</f>
        <v>-337.49545991333451</v>
      </c>
      <c r="AZ56" s="15">
        <f>AB56/$H56</f>
        <v>-118.82955935801742</v>
      </c>
      <c r="BA56" s="15">
        <f>AC56/$H56</f>
        <v>-124.03293318193305</v>
      </c>
      <c r="BB56" s="15">
        <f>AD56/$H56</f>
        <v>-29.8</v>
      </c>
      <c r="BC56" s="15">
        <f>AE56/$H56</f>
        <v>-11.42</v>
      </c>
      <c r="BD56" s="15">
        <f>AF56/$H56</f>
        <v>-284.08249253995047</v>
      </c>
    </row>
    <row r="57" spans="1:56">
      <c r="A57" s="50">
        <v>152</v>
      </c>
      <c r="B57" s="55">
        <v>14</v>
      </c>
      <c r="C57" s="55">
        <v>14</v>
      </c>
      <c r="D57" s="11" t="s">
        <v>70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291295.78330893617</v>
      </c>
      <c r="K57" s="21">
        <v>-178928.31839623427</v>
      </c>
      <c r="L57" s="134">
        <f>SUM(J57:K57)</f>
        <v>112367.46491270189</v>
      </c>
      <c r="M57" s="134"/>
      <c r="N57" s="21">
        <v>225339.63208022303</v>
      </c>
      <c r="O57" s="21">
        <v>-175389.19659341511</v>
      </c>
      <c r="P57" s="21">
        <v>-399055.89458566112</v>
      </c>
      <c r="Q57" s="15">
        <v>152875.22017720435</v>
      </c>
      <c r="R57" s="12">
        <f>SUM(N57:Q57)</f>
        <v>-196230.23892164882</v>
      </c>
      <c r="S57" s="15"/>
      <c r="T57" s="15">
        <v>225339.63208022303</v>
      </c>
      <c r="U57" s="21">
        <v>-120320.29680676878</v>
      </c>
      <c r="V57" s="21">
        <v>-130622.86</v>
      </c>
      <c r="W57" s="21">
        <v>-50018.36</v>
      </c>
      <c r="X57" s="147">
        <f>P57</f>
        <v>-399055.89458566112</v>
      </c>
      <c r="Y57" s="15">
        <f>G57/$G$10*277000000</f>
        <v>216547.97597836834</v>
      </c>
      <c r="Z57" s="12">
        <f>SUM(T57:Y57)</f>
        <v>-258129.80333383856</v>
      </c>
      <c r="AA57" s="12"/>
      <c r="AB57" s="15">
        <v>225339.63208022303</v>
      </c>
      <c r="AC57" s="21">
        <v>-63857.346907893254</v>
      </c>
      <c r="AD57" s="21">
        <v>-128706.2</v>
      </c>
      <c r="AE57" s="21">
        <v>-49322.98</v>
      </c>
      <c r="AF57" s="134">
        <f>SUM(AB57:AE57)</f>
        <v>-16546.894827670221</v>
      </c>
      <c r="AG57" s="167"/>
      <c r="AH57" s="15">
        <f>J57/E57</f>
        <v>65.021380202887542</v>
      </c>
      <c r="AI57" s="15">
        <f>K57/E57</f>
        <v>-39.939356784873723</v>
      </c>
      <c r="AJ57" s="15">
        <f>L57/E57</f>
        <v>25.082023418013815</v>
      </c>
      <c r="AL57" s="147">
        <f>N57/F57</f>
        <v>51.143811184798693</v>
      </c>
      <c r="AM57" s="147">
        <f>O57/F57</f>
        <v>-39.806898909081958</v>
      </c>
      <c r="AN57" s="147">
        <f>P57/F57</f>
        <v>-90.571015566423313</v>
      </c>
      <c r="AO57" s="147">
        <f>Q57/F57</f>
        <v>34.69705405746808</v>
      </c>
      <c r="AP57" s="147">
        <f>R57/F57</f>
        <v>-44.537049233238498</v>
      </c>
      <c r="AR57" s="147">
        <f>T57/$G57</f>
        <v>51.718988313110636</v>
      </c>
      <c r="AS57" s="147">
        <f>U57/$G57</f>
        <v>-27.615399772037819</v>
      </c>
      <c r="AT57" s="147">
        <f>V57/$G57</f>
        <v>-29.98</v>
      </c>
      <c r="AU57" s="147">
        <f>W57/$G57</f>
        <v>-11.48</v>
      </c>
      <c r="AV57" s="147">
        <f>X57/$G57</f>
        <v>-91.589601695125339</v>
      </c>
      <c r="AW57" s="147">
        <f>Y57/$G57</f>
        <v>49.701165016839191</v>
      </c>
      <c r="AX57" s="147">
        <f>Z57/$G57</f>
        <v>-59.244848137213346</v>
      </c>
      <c r="AZ57" s="15">
        <f>AB57/$H57</f>
        <v>52.174029191994222</v>
      </c>
      <c r="BA57" s="15">
        <f>AC57/$H57</f>
        <v>-14.785215769366348</v>
      </c>
      <c r="BB57" s="15">
        <f>AD57/$H57</f>
        <v>-29.8</v>
      </c>
      <c r="BC57" s="15">
        <f>AE57/$H57</f>
        <v>-11.42</v>
      </c>
      <c r="BD57" s="15">
        <f>AF57/$H57</f>
        <v>-3.8311865773721281</v>
      </c>
    </row>
    <row r="58" spans="1:56">
      <c r="A58" s="50">
        <v>153</v>
      </c>
      <c r="B58" s="55">
        <v>9</v>
      </c>
      <c r="C58" s="55">
        <v>9</v>
      </c>
      <c r="D58" s="11" t="s">
        <v>71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34">
        <f>SUM(J58:K58)</f>
        <v>13629555.353272809</v>
      </c>
      <c r="M58" s="134"/>
      <c r="N58" s="21">
        <v>5223923.2469535852</v>
      </c>
      <c r="O58" s="21">
        <v>3966871.2202217714</v>
      </c>
      <c r="P58" s="21">
        <v>-2283114.160398399</v>
      </c>
      <c r="Q58" s="15">
        <v>874643.33868065535</v>
      </c>
      <c r="R58" s="12">
        <f>SUM(N58:Q58)</f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47">
        <f>P58</f>
        <v>-2283114.160398399</v>
      </c>
      <c r="Y58" s="15">
        <f>G58/$G$10*277000000</f>
        <v>1238503.3310546158</v>
      </c>
      <c r="Z58" s="12">
        <f>SUM(T58:Y58)</f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f>SUM(AB58:AE58)</f>
        <v>7297297.1487896629</v>
      </c>
      <c r="AG58" s="167"/>
      <c r="AH58" s="15">
        <f>J58/E58</f>
        <v>296.10057262857197</v>
      </c>
      <c r="AI58" s="15">
        <f>K58/E58</f>
        <v>235.16254774846212</v>
      </c>
      <c r="AJ58" s="15">
        <f>L58/E58</f>
        <v>531.26312037703406</v>
      </c>
      <c r="AL58" s="147">
        <f>N58/F58</f>
        <v>207.23275337010415</v>
      </c>
      <c r="AM58" s="147">
        <f>O58/F58</f>
        <v>157.36556728902616</v>
      </c>
      <c r="AN58" s="147">
        <f>P58/F58</f>
        <v>-90.571015566423313</v>
      </c>
      <c r="AO58" s="147">
        <f>Q58/F58</f>
        <v>34.69705405746808</v>
      </c>
      <c r="AP58" s="147">
        <f>R58/F58</f>
        <v>308.72435915017508</v>
      </c>
      <c r="AR58" s="147">
        <f>T58/$G58</f>
        <v>209.63615100740742</v>
      </c>
      <c r="AS58" s="147">
        <f>U58/$G58</f>
        <v>141.48626827470167</v>
      </c>
      <c r="AT58" s="147">
        <f>V58/$G58</f>
        <v>-29.98</v>
      </c>
      <c r="AU58" s="147">
        <f>W58/$G58</f>
        <v>-11.48</v>
      </c>
      <c r="AV58" s="147">
        <f>X58/$G58</f>
        <v>-91.621419816140261</v>
      </c>
      <c r="AW58" s="147">
        <f>Y58/$G58</f>
        <v>49.701165016839191</v>
      </c>
      <c r="AX58" s="147">
        <f>Z58/$G58</f>
        <v>267.74216448280799</v>
      </c>
      <c r="AZ58" s="15">
        <f>AB58/$H58</f>
        <v>211.28956669445014</v>
      </c>
      <c r="BA58" s="15">
        <f>AC58/$H58</f>
        <v>125.08077907442477</v>
      </c>
      <c r="BB58" s="15">
        <f>AD58/$H58</f>
        <v>-29.800000000000004</v>
      </c>
      <c r="BC58" s="15">
        <f>AE58/$H58</f>
        <v>-11.42</v>
      </c>
      <c r="BD58" s="15">
        <f>AF58/$H58</f>
        <v>295.1503457688749</v>
      </c>
    </row>
    <row r="59" spans="1:56">
      <c r="A59" s="50">
        <v>165</v>
      </c>
      <c r="B59" s="55">
        <v>5</v>
      </c>
      <c r="C59" s="55">
        <v>5</v>
      </c>
      <c r="D59" s="11" t="s">
        <v>72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1551576.2857019408</v>
      </c>
      <c r="K59" s="21">
        <v>605166.81359396363</v>
      </c>
      <c r="L59" s="134">
        <f>SUM(J59:K59)</f>
        <v>2156743.0992959044</v>
      </c>
      <c r="M59" s="134"/>
      <c r="N59" s="21">
        <v>696649.80188388797</v>
      </c>
      <c r="O59" s="21">
        <v>7483.2600074796319</v>
      </c>
      <c r="P59" s="21">
        <v>-1474496.1334213715</v>
      </c>
      <c r="Q59" s="15">
        <v>564868.04005558032</v>
      </c>
      <c r="R59" s="12">
        <f>SUM(N59:Q59)</f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47">
        <f>P59</f>
        <v>-1474496.1334213715</v>
      </c>
      <c r="Y59" s="15">
        <f>G59/$G$10*277000000</f>
        <v>801331.88356649829</v>
      </c>
      <c r="Z59" s="12">
        <f>SUM(T59:Y59)</f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f>SUM(AB59:AE59)</f>
        <v>-32299.356837571191</v>
      </c>
      <c r="AG59" s="167"/>
      <c r="AH59" s="15">
        <f>J59/E59</f>
        <v>94.955709039286461</v>
      </c>
      <c r="AI59" s="15">
        <f>K59/E59</f>
        <v>37.035912704648936</v>
      </c>
      <c r="AJ59" s="15">
        <f>L59/E59</f>
        <v>131.99162174393541</v>
      </c>
      <c r="AL59" s="147">
        <f>N59/F59</f>
        <v>42.791756872474693</v>
      </c>
      <c r="AM59" s="147">
        <f>O59/F59</f>
        <v>0.45965970561914199</v>
      </c>
      <c r="AN59" s="147">
        <f>P59/F59</f>
        <v>-90.571015566423313</v>
      </c>
      <c r="AO59" s="147">
        <f>Q59/F59</f>
        <v>34.69705405746808</v>
      </c>
      <c r="AP59" s="147">
        <f>R59/F59</f>
        <v>-12.6225449308614</v>
      </c>
      <c r="AR59" s="147">
        <f>T59/$G59</f>
        <v>43.208447676231962</v>
      </c>
      <c r="AS59" s="147">
        <f>U59/$G59</f>
        <v>-2.0616064036155275</v>
      </c>
      <c r="AT59" s="147">
        <f>V59/$G59</f>
        <v>-29.98</v>
      </c>
      <c r="AU59" s="147">
        <f>W59/$G59</f>
        <v>-11.48</v>
      </c>
      <c r="AV59" s="147">
        <f>X59/$G59</f>
        <v>-91.452963680541558</v>
      </c>
      <c r="AW59" s="147">
        <f>Y59/$G59</f>
        <v>49.701165016839191</v>
      </c>
      <c r="AX59" s="147">
        <f>Z59/$G59</f>
        <v>-42.064957391085919</v>
      </c>
      <c r="AZ59" s="15">
        <f>AB59/$H59</f>
        <v>43.499831525687668</v>
      </c>
      <c r="BA59" s="15">
        <f>AC59/$H59</f>
        <v>-4.2966505601910203</v>
      </c>
      <c r="BB59" s="15">
        <f>AD59/$H59</f>
        <v>-29.8</v>
      </c>
      <c r="BC59" s="15">
        <f>AE59/$H59</f>
        <v>-11.42</v>
      </c>
      <c r="BD59" s="15">
        <f>AF59/$H59</f>
        <v>-2.0168190345033525</v>
      </c>
    </row>
    <row r="60" spans="1:56">
      <c r="A60" s="50">
        <v>167</v>
      </c>
      <c r="B60" s="55">
        <v>12</v>
      </c>
      <c r="C60" s="55">
        <v>12</v>
      </c>
      <c r="D60" s="11" t="s">
        <v>73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34">
        <f>SUM(J60:K60)</f>
        <v>14314763.421877943</v>
      </c>
      <c r="M60" s="134"/>
      <c r="N60" s="21">
        <v>1010348.5497270249</v>
      </c>
      <c r="O60" s="21">
        <v>1485002.6978478441</v>
      </c>
      <c r="P60" s="21">
        <v>-7020431.1296001701</v>
      </c>
      <c r="Q60" s="15">
        <v>2689472.7511565234</v>
      </c>
      <c r="R60" s="12">
        <f>SUM(N60:Q60)</f>
        <v>-1835607.1308687781</v>
      </c>
      <c r="S60" s="15"/>
      <c r="T60" s="15">
        <v>1010348.5497270249</v>
      </c>
      <c r="U60" s="21">
        <v>128417.87922830612</v>
      </c>
      <c r="V60" s="21">
        <v>-2340298.7600000002</v>
      </c>
      <c r="W60" s="21">
        <v>-896151.76</v>
      </c>
      <c r="X60" s="147">
        <f>P60</f>
        <v>-7020431.1296001701</v>
      </c>
      <c r="Y60" s="15">
        <f>G60/$G$10*277000000</f>
        <v>3879772.3435445004</v>
      </c>
      <c r="Z60" s="12">
        <f>SUM(T60:Y60)</f>
        <v>-5238342.8771003392</v>
      </c>
      <c r="AA60" s="12"/>
      <c r="AB60" s="15">
        <v>1010348.5497270249</v>
      </c>
      <c r="AC60" s="21">
        <v>-327625.06708086404</v>
      </c>
      <c r="AD60" s="21">
        <v>-2346481.8000000003</v>
      </c>
      <c r="AE60" s="21">
        <v>-899222.22</v>
      </c>
      <c r="AF60" s="134">
        <f>SUM(AB60:AE60)</f>
        <v>-2562980.5373538397</v>
      </c>
      <c r="AG60" s="167"/>
      <c r="AH60" s="15">
        <f>J60/E60</f>
        <v>93.352924883661231</v>
      </c>
      <c r="AI60" s="15">
        <f>K60/E60</f>
        <v>91.925073354491801</v>
      </c>
      <c r="AJ60" s="15">
        <f>L60/E60</f>
        <v>185.27799823815306</v>
      </c>
      <c r="AL60" s="147">
        <f>N60/F60</f>
        <v>13.034569036510325</v>
      </c>
      <c r="AM60" s="147">
        <f>O60/F60</f>
        <v>19.158111514814859</v>
      </c>
      <c r="AN60" s="147">
        <f>P60/F60</f>
        <v>-90.571015566423313</v>
      </c>
      <c r="AO60" s="147">
        <f>Q60/F60</f>
        <v>34.69705405746808</v>
      </c>
      <c r="AP60" s="147">
        <f>R60/F60</f>
        <v>-23.681280957630051</v>
      </c>
      <c r="AR60" s="147">
        <f>T60/$G60</f>
        <v>12.942898589928836</v>
      </c>
      <c r="AS60" s="147">
        <f>U60/$G60</f>
        <v>1.6450754429595209</v>
      </c>
      <c r="AT60" s="147">
        <f>V60/$G60</f>
        <v>-29.980000000000004</v>
      </c>
      <c r="AU60" s="147">
        <f>W60/$G60</f>
        <v>-11.48</v>
      </c>
      <c r="AV60" s="147">
        <f>X60/$G60</f>
        <v>-89.934041269762119</v>
      </c>
      <c r="AW60" s="147">
        <f>Y60/$G60</f>
        <v>49.701165016839184</v>
      </c>
      <c r="AX60" s="147">
        <f>Z60/$G60</f>
        <v>-67.104902220034575</v>
      </c>
      <c r="AZ60" s="15">
        <f>AB60/$H60</f>
        <v>12.831289286737848</v>
      </c>
      <c r="BA60" s="15">
        <f>AC60/$H60</f>
        <v>-4.1607938314329767</v>
      </c>
      <c r="BB60" s="15">
        <f>AD60/$H60</f>
        <v>-29.800000000000004</v>
      </c>
      <c r="BC60" s="15">
        <f>AE60/$H60</f>
        <v>-11.42</v>
      </c>
      <c r="BD60" s="15">
        <f>AF60/$H60</f>
        <v>-32.549504544695139</v>
      </c>
    </row>
    <row r="61" spans="1:56">
      <c r="A61" s="50">
        <v>169</v>
      </c>
      <c r="B61" s="55">
        <v>5</v>
      </c>
      <c r="C61" s="55">
        <v>5</v>
      </c>
      <c r="D61" s="11" t="s">
        <v>74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294662.53420430375</v>
      </c>
      <c r="K61" s="21">
        <v>243093.74100410688</v>
      </c>
      <c r="L61" s="134">
        <f>SUM(J61:K61)</f>
        <v>537756.27520841057</v>
      </c>
      <c r="M61" s="134"/>
      <c r="N61" s="21">
        <v>348419.59021290694</v>
      </c>
      <c r="O61" s="21">
        <v>183166.76186588657</v>
      </c>
      <c r="P61" s="21">
        <v>-451949.36767645233</v>
      </c>
      <c r="Q61" s="15">
        <v>173138.29974676573</v>
      </c>
      <c r="R61" s="12">
        <f>SUM(N61:Q61)</f>
        <v>252775.28414910697</v>
      </c>
      <c r="S61" s="15"/>
      <c r="T61" s="15">
        <v>348419.59021290694</v>
      </c>
      <c r="U61" s="21">
        <v>95834.853090436067</v>
      </c>
      <c r="V61" s="21">
        <v>-147381.68</v>
      </c>
      <c r="W61" s="21">
        <v>-56435.68</v>
      </c>
      <c r="X61" s="147">
        <f>P61</f>
        <v>-451949.36767645233</v>
      </c>
      <c r="Y61" s="15">
        <f>G61/$G$10*277000000</f>
        <v>244330.92722278144</v>
      </c>
      <c r="Z61" s="12">
        <f>SUM(T61:Y61)</f>
        <v>32818.642849672149</v>
      </c>
      <c r="AA61" s="12"/>
      <c r="AB61" s="15">
        <v>348419.59021290694</v>
      </c>
      <c r="AC61" s="21">
        <v>10081.77092869955</v>
      </c>
      <c r="AD61" s="21">
        <v>-144470.39999999999</v>
      </c>
      <c r="AE61" s="21">
        <v>-55364.159999999996</v>
      </c>
      <c r="AF61" s="134">
        <f>SUM(AB61:AE61)</f>
        <v>158666.80114160647</v>
      </c>
      <c r="AG61" s="167"/>
      <c r="AH61" s="15">
        <f>J61/E61</f>
        <v>58.395270353607557</v>
      </c>
      <c r="AI61" s="15">
        <f>K61/E61</f>
        <v>48.175533294511865</v>
      </c>
      <c r="AJ61" s="15">
        <f>L61/E61</f>
        <v>106.57080364811942</v>
      </c>
      <c r="AL61" s="147">
        <f>N61/F61</f>
        <v>69.823565172927246</v>
      </c>
      <c r="AM61" s="147">
        <f>O61/F61</f>
        <v>36.706765904987286</v>
      </c>
      <c r="AN61" s="147">
        <f>P61/F61</f>
        <v>-90.571015566423313</v>
      </c>
      <c r="AO61" s="147">
        <f>Q61/F61</f>
        <v>34.69705405746808</v>
      </c>
      <c r="AP61" s="147">
        <f>R61/F61</f>
        <v>50.656369568959313</v>
      </c>
      <c r="AR61" s="147">
        <f>T61/$G61</f>
        <v>70.874611516051047</v>
      </c>
      <c r="AS61" s="147">
        <f>U61/$G61</f>
        <v>19.494477845898306</v>
      </c>
      <c r="AT61" s="147">
        <f>V61/$G61</f>
        <v>-29.979999999999997</v>
      </c>
      <c r="AU61" s="147">
        <f>W61/$G61</f>
        <v>-11.48</v>
      </c>
      <c r="AV61" s="147">
        <f>X61/$G61</f>
        <v>-91.93437096754522</v>
      </c>
      <c r="AW61" s="147">
        <f>Y61/$G61</f>
        <v>49.701165016839184</v>
      </c>
      <c r="AX61" s="147">
        <f>Z61/$G61</f>
        <v>6.6758834112433174</v>
      </c>
      <c r="AZ61" s="15">
        <f>AB61/$H61</f>
        <v>71.868727354147467</v>
      </c>
      <c r="BA61" s="15">
        <f>AC61/$H61</f>
        <v>2.0795732113654188</v>
      </c>
      <c r="BB61" s="15">
        <f>AD61/$H61</f>
        <v>-29.799999999999997</v>
      </c>
      <c r="BC61" s="15">
        <f>AE61/$H61</f>
        <v>-11.42</v>
      </c>
      <c r="BD61" s="15">
        <f>AF61/$H61</f>
        <v>32.728300565512889</v>
      </c>
    </row>
    <row r="62" spans="1:56">
      <c r="A62" s="50">
        <v>171</v>
      </c>
      <c r="B62" s="55">
        <v>11</v>
      </c>
      <c r="C62" s="55">
        <v>11</v>
      </c>
      <c r="D62" s="11" t="s">
        <v>75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236815.91370217776</v>
      </c>
      <c r="K62" s="21">
        <v>-21394.773749381366</v>
      </c>
      <c r="L62" s="134">
        <f>SUM(J62:K62)</f>
        <v>215421.13995279639</v>
      </c>
      <c r="M62" s="134"/>
      <c r="N62" s="21">
        <v>-11485.531544051584</v>
      </c>
      <c r="O62" s="21">
        <v>-138010.04351563024</v>
      </c>
      <c r="P62" s="21">
        <v>-411192.41067156184</v>
      </c>
      <c r="Q62" s="15">
        <v>157524.62542090507</v>
      </c>
      <c r="R62" s="12">
        <f>SUM(N62:Q62)</f>
        <v>-403163.36031033855</v>
      </c>
      <c r="S62" s="15"/>
      <c r="T62" s="15">
        <v>-11485.531544051584</v>
      </c>
      <c r="U62" s="21">
        <v>-81266.329255218458</v>
      </c>
      <c r="V62" s="21">
        <v>-137608.20000000001</v>
      </c>
      <c r="W62" s="21">
        <v>-52693.200000000004</v>
      </c>
      <c r="X62" s="147">
        <f>P62</f>
        <v>-411192.41067156184</v>
      </c>
      <c r="Y62" s="15">
        <f>G62/$G$10*277000000</f>
        <v>228128.34742729185</v>
      </c>
      <c r="Z62" s="12">
        <f>SUM(T62:Y62)</f>
        <v>-466117.32404353999</v>
      </c>
      <c r="AA62" s="12"/>
      <c r="AB62" s="15">
        <v>-11485.531544051584</v>
      </c>
      <c r="AC62" s="21">
        <v>-23086.167534634053</v>
      </c>
      <c r="AD62" s="21">
        <v>-135649.60000000001</v>
      </c>
      <c r="AE62" s="21">
        <v>-51983.839999999997</v>
      </c>
      <c r="AF62" s="134">
        <f>SUM(AB62:AE62)</f>
        <v>-222205.13907868564</v>
      </c>
      <c r="AG62" s="167"/>
      <c r="AH62" s="15">
        <f>J62/E62</f>
        <v>51.214514208948479</v>
      </c>
      <c r="AI62" s="15">
        <f>K62/E62</f>
        <v>-4.6268974371499496</v>
      </c>
      <c r="AJ62" s="15">
        <f>L62/E62</f>
        <v>46.58761677179853</v>
      </c>
      <c r="AL62" s="147">
        <f>N62/F62</f>
        <v>-2.5298527630069567</v>
      </c>
      <c r="AM62" s="147">
        <f>O62/F62</f>
        <v>-30.398687999037499</v>
      </c>
      <c r="AN62" s="147">
        <f>P62/F62</f>
        <v>-90.571015566423313</v>
      </c>
      <c r="AO62" s="147">
        <f>Q62/F62</f>
        <v>34.69705405746808</v>
      </c>
      <c r="AP62" s="147">
        <f>R62/F62</f>
        <v>-88.802502270999682</v>
      </c>
      <c r="AR62" s="147">
        <f>T62/$G62</f>
        <v>-2.5022944540417393</v>
      </c>
      <c r="AS62" s="147">
        <f>U62/$G62</f>
        <v>-17.705082626409251</v>
      </c>
      <c r="AT62" s="147">
        <f>V62/$G62</f>
        <v>-29.980000000000004</v>
      </c>
      <c r="AU62" s="147">
        <f>W62/$G62</f>
        <v>-11.48</v>
      </c>
      <c r="AV62" s="147">
        <f>X62/$G62</f>
        <v>-89.584403196418705</v>
      </c>
      <c r="AW62" s="147">
        <f>Y62/$G62</f>
        <v>49.701165016839184</v>
      </c>
      <c r="AX62" s="147">
        <f>Z62/$G62</f>
        <v>-101.5506152600305</v>
      </c>
      <c r="AZ62" s="15">
        <f>AB62/$H62</f>
        <v>-2.5231835553716135</v>
      </c>
      <c r="BA62" s="15">
        <f>AC62/$H62</f>
        <v>-5.0716536763255826</v>
      </c>
      <c r="BB62" s="15">
        <f>AD62/$H62</f>
        <v>-29.8</v>
      </c>
      <c r="BC62" s="15">
        <f>AE62/$H62</f>
        <v>-11.42</v>
      </c>
      <c r="BD62" s="15">
        <f>AF62/$H62</f>
        <v>-48.814837231697197</v>
      </c>
    </row>
    <row r="63" spans="1:56">
      <c r="A63" s="50">
        <v>172</v>
      </c>
      <c r="B63" s="55">
        <v>13</v>
      </c>
      <c r="C63" s="55">
        <v>13</v>
      </c>
      <c r="D63" s="11" t="s">
        <v>76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34">
        <f>SUM(J63:K63)</f>
        <v>-487808.92139519821</v>
      </c>
      <c r="M63" s="134"/>
      <c r="N63" s="21">
        <v>50478.673624909396</v>
      </c>
      <c r="O63" s="21">
        <v>-87108.356121454301</v>
      </c>
      <c r="P63" s="21">
        <v>-377771.70592755167</v>
      </c>
      <c r="Q63" s="15">
        <v>144721.41247369937</v>
      </c>
      <c r="R63" s="12">
        <f>SUM(N63:Q63)</f>
        <v>-269679.9759503972</v>
      </c>
      <c r="S63" s="15"/>
      <c r="T63" s="15">
        <v>50478.673624909396</v>
      </c>
      <c r="U63" s="21">
        <v>-34976.630971635466</v>
      </c>
      <c r="V63" s="21">
        <v>-122288.42</v>
      </c>
      <c r="W63" s="21">
        <v>-46826.92</v>
      </c>
      <c r="X63" s="147">
        <f>P63</f>
        <v>-377771.70592755167</v>
      </c>
      <c r="Y63" s="15">
        <f>G63/$G$10*277000000</f>
        <v>202731.05210368705</v>
      </c>
      <c r="Z63" s="12">
        <f>SUM(T63:Y63)</f>
        <v>-328653.95117059071</v>
      </c>
      <c r="AA63" s="12"/>
      <c r="AB63" s="15">
        <v>50478.673624909396</v>
      </c>
      <c r="AC63" s="21">
        <v>-17629.612513956163</v>
      </c>
      <c r="AD63" s="21">
        <v>-122150.2</v>
      </c>
      <c r="AE63" s="21">
        <v>-46810.58</v>
      </c>
      <c r="AF63" s="134">
        <f>SUM(AB63:AE63)</f>
        <v>-136111.71888904675</v>
      </c>
      <c r="AG63" s="167"/>
      <c r="AH63" s="15">
        <f>J63/E63</f>
        <v>-45.34461788688494</v>
      </c>
      <c r="AI63" s="15">
        <f>K63/E63</f>
        <v>-69.083935102840172</v>
      </c>
      <c r="AJ63" s="15">
        <f>L63/E63</f>
        <v>-114.42855298972512</v>
      </c>
      <c r="AL63" s="147">
        <f>N63/F63</f>
        <v>12.102295282884056</v>
      </c>
      <c r="AM63" s="147">
        <f>O63/F63</f>
        <v>-20.88428581190465</v>
      </c>
      <c r="AN63" s="147">
        <f>P63/F63</f>
        <v>-90.571015566423313</v>
      </c>
      <c r="AO63" s="147">
        <f>Q63/F63</f>
        <v>34.69705405746808</v>
      </c>
      <c r="AP63" s="147">
        <f>R63/F63</f>
        <v>-64.655952037975837</v>
      </c>
      <c r="AR63" s="147">
        <f>T63/$G63</f>
        <v>12.375257078918704</v>
      </c>
      <c r="AS63" s="147">
        <f>U63/$G63</f>
        <v>-8.5748053374933733</v>
      </c>
      <c r="AT63" s="147">
        <f>V63/$G63</f>
        <v>-29.98</v>
      </c>
      <c r="AU63" s="147">
        <f>W63/$G63</f>
        <v>-11.48</v>
      </c>
      <c r="AV63" s="147">
        <f>X63/$G63</f>
        <v>-92.613803855737103</v>
      </c>
      <c r="AW63" s="147">
        <f>Y63/$G63</f>
        <v>49.701165016839191</v>
      </c>
      <c r="AX63" s="147">
        <f>Z63/$G63</f>
        <v>-80.572187097472593</v>
      </c>
      <c r="AZ63" s="15">
        <f>AB63/$H63</f>
        <v>12.314875243939838</v>
      </c>
      <c r="BA63" s="15">
        <f>AC63/$H63</f>
        <v>-4.3009545045026014</v>
      </c>
      <c r="BB63" s="15">
        <f>AD63/$H63</f>
        <v>-29.8</v>
      </c>
      <c r="BC63" s="15">
        <f>AE63/$H63</f>
        <v>-11.42</v>
      </c>
      <c r="BD63" s="15">
        <f>AF63/$H63</f>
        <v>-33.20607926056276</v>
      </c>
    </row>
    <row r="64" spans="1:56">
      <c r="A64" s="50">
        <v>176</v>
      </c>
      <c r="B64" s="55">
        <v>12</v>
      </c>
      <c r="C64" s="55">
        <v>12</v>
      </c>
      <c r="D64" s="11" t="s">
        <v>77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-381170.26784384914</v>
      </c>
      <c r="K64" s="21">
        <v>-359656.37924106268</v>
      </c>
      <c r="L64" s="134">
        <f>SUM(J64:K64)</f>
        <v>-740826.64708491182</v>
      </c>
      <c r="M64" s="134"/>
      <c r="N64" s="21">
        <v>-1211231.1006262582</v>
      </c>
      <c r="O64" s="21">
        <v>-866190.05898060987</v>
      </c>
      <c r="P64" s="21">
        <v>-394165.05974507425</v>
      </c>
      <c r="Q64" s="15">
        <v>151001.57925810109</v>
      </c>
      <c r="R64" s="12">
        <f>SUM(N64:Q64)</f>
        <v>-2320584.6400938411</v>
      </c>
      <c r="S64" s="15"/>
      <c r="T64" s="15">
        <v>-1211231.1006262582</v>
      </c>
      <c r="U64" s="21">
        <v>-811796.08442966011</v>
      </c>
      <c r="V64" s="21">
        <v>-127684.82</v>
      </c>
      <c r="W64" s="21">
        <v>-48893.32</v>
      </c>
      <c r="X64" s="147">
        <f>P64</f>
        <v>-394165.05974507425</v>
      </c>
      <c r="Y64" s="15">
        <f>G64/$G$10*277000000</f>
        <v>211677.26180671807</v>
      </c>
      <c r="Z64" s="12">
        <f>SUM(T64:Y64)</f>
        <v>-2382093.1229942744</v>
      </c>
      <c r="AA64" s="12"/>
      <c r="AB64" s="15">
        <v>-1211231.1006262582</v>
      </c>
      <c r="AC64" s="21">
        <v>-756025.14526490611</v>
      </c>
      <c r="AD64" s="21">
        <v>-123968</v>
      </c>
      <c r="AE64" s="21">
        <v>-47507.199999999997</v>
      </c>
      <c r="AF64" s="134">
        <f>SUM(AB64:AE64)</f>
        <v>-2138731.4458911642</v>
      </c>
      <c r="AG64" s="167"/>
      <c r="AH64" s="15">
        <f>J64/E64</f>
        <v>-85.771887453611413</v>
      </c>
      <c r="AI64" s="15">
        <f>K64/E64</f>
        <v>-80.930778407079814</v>
      </c>
      <c r="AJ64" s="15">
        <f>L64/E64</f>
        <v>-166.70266586069124</v>
      </c>
      <c r="AL64" s="147">
        <f>N64/F64</f>
        <v>-278.31596981301891</v>
      </c>
      <c r="AM64" s="147">
        <f>O64/F64</f>
        <v>-199.03264222900043</v>
      </c>
      <c r="AN64" s="147">
        <f>P64/F64</f>
        <v>-90.571015566423313</v>
      </c>
      <c r="AO64" s="147">
        <f>Q64/F64</f>
        <v>34.69705405746808</v>
      </c>
      <c r="AP64" s="147">
        <f>R64/F64</f>
        <v>-533.22257355097452</v>
      </c>
      <c r="AR64" s="147">
        <f>T64/$G64</f>
        <v>-284.39330843537408</v>
      </c>
      <c r="AS64" s="147">
        <f>U64/$G64</f>
        <v>-190.60720460898335</v>
      </c>
      <c r="AT64" s="147">
        <f>V64/$G64</f>
        <v>-29.98</v>
      </c>
      <c r="AU64" s="147">
        <f>W64/$G64</f>
        <v>-11.48</v>
      </c>
      <c r="AV64" s="147">
        <f>X64/$G64</f>
        <v>-92.548734384849553</v>
      </c>
      <c r="AW64" s="147">
        <f>Y64/$G64</f>
        <v>49.701165016839184</v>
      </c>
      <c r="AX64" s="147">
        <f>Z64/$G64</f>
        <v>-559.30808241236775</v>
      </c>
      <c r="AZ64" s="15">
        <f>AB64/$H64</f>
        <v>-291.16132226592742</v>
      </c>
      <c r="BA64" s="15">
        <f>AC64/$H64</f>
        <v>-181.73681376560242</v>
      </c>
      <c r="BB64" s="15">
        <f>AD64/$H64</f>
        <v>-29.8</v>
      </c>
      <c r="BC64" s="15">
        <f>AE64/$H64</f>
        <v>-11.42</v>
      </c>
      <c r="BD64" s="15">
        <f>AF64/$H64</f>
        <v>-514.11813603152984</v>
      </c>
    </row>
    <row r="65" spans="1:56">
      <c r="A65" s="50">
        <v>177</v>
      </c>
      <c r="B65" s="55">
        <v>6</v>
      </c>
      <c r="C65" s="55">
        <v>6</v>
      </c>
      <c r="D65" s="11" t="s">
        <v>78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363469.13644535554</v>
      </c>
      <c r="L65" s="134">
        <f>SUM(J65:K65)</f>
        <v>721342.4825436566</v>
      </c>
      <c r="M65" s="134"/>
      <c r="N65" s="21">
        <v>360287.54861490434</v>
      </c>
      <c r="O65" s="21">
        <v>331156.68834590359</v>
      </c>
      <c r="P65" s="21">
        <v>-160129.55552143641</v>
      </c>
      <c r="Q65" s="15">
        <v>61344.391573603563</v>
      </c>
      <c r="R65" s="12">
        <f>SUM(N65:Q65)</f>
        <v>592659.07301297516</v>
      </c>
      <c r="S65" s="15"/>
      <c r="T65" s="15">
        <v>360287.54861490434</v>
      </c>
      <c r="U65" s="21">
        <v>300214.24050722696</v>
      </c>
      <c r="V65" s="21">
        <v>-51205.840000000004</v>
      </c>
      <c r="W65" s="21">
        <v>-19607.84</v>
      </c>
      <c r="X65" s="147">
        <f>P65</f>
        <v>-160129.55552143641</v>
      </c>
      <c r="Y65" s="15">
        <f>G65/$G$10*277000000</f>
        <v>84889.58984876133</v>
      </c>
      <c r="Z65" s="12">
        <f>SUM(T65:Y65)</f>
        <v>514448.14344945631</v>
      </c>
      <c r="AA65" s="12"/>
      <c r="AB65" s="15">
        <v>360287.54861490434</v>
      </c>
      <c r="AC65" s="21">
        <v>269831.18454290828</v>
      </c>
      <c r="AD65" s="21">
        <v>-49706.400000000001</v>
      </c>
      <c r="AE65" s="21">
        <v>-19048.560000000001</v>
      </c>
      <c r="AF65" s="134">
        <f>SUM(AB65:AE65)</f>
        <v>561363.77315781254</v>
      </c>
      <c r="AG65" s="167"/>
      <c r="AH65" s="15">
        <f>J65/E65</f>
        <v>200.37701349288977</v>
      </c>
      <c r="AI65" s="15">
        <f>K65/E65</f>
        <v>203.51015478463356</v>
      </c>
      <c r="AJ65" s="15">
        <f>L65/E65</f>
        <v>403.8871682775233</v>
      </c>
      <c r="AL65" s="147">
        <f>N65/F65</f>
        <v>203.78255012155222</v>
      </c>
      <c r="AM65" s="147">
        <f>O65/F65</f>
        <v>187.30581920017173</v>
      </c>
      <c r="AN65" s="147">
        <f>P65/F65</f>
        <v>-90.571015566423313</v>
      </c>
      <c r="AO65" s="147">
        <f>Q65/F65</f>
        <v>34.69705405746808</v>
      </c>
      <c r="AP65" s="147">
        <f>R65/F65</f>
        <v>335.21440781276874</v>
      </c>
      <c r="AR65" s="147">
        <f>T65/$G65</f>
        <v>210.94118771364424</v>
      </c>
      <c r="AS65" s="147">
        <f>U65/$G65</f>
        <v>175.76946165528511</v>
      </c>
      <c r="AT65" s="147">
        <f>V65/$G65</f>
        <v>-29.980000000000004</v>
      </c>
      <c r="AU65" s="147">
        <f>W65/$G65</f>
        <v>-11.48</v>
      </c>
      <c r="AV65" s="147">
        <f>X65/$G65</f>
        <v>-93.752667167117337</v>
      </c>
      <c r="AW65" s="147">
        <f>Y65/$G65</f>
        <v>49.701165016839184</v>
      </c>
      <c r="AX65" s="147">
        <f>Z65/$G65</f>
        <v>301.19914721865126</v>
      </c>
      <c r="AZ65" s="15">
        <f>AB65/$H65</f>
        <v>215.99972938543425</v>
      </c>
      <c r="BA65" s="15">
        <f>AC65/$H65</f>
        <v>161.76929528951337</v>
      </c>
      <c r="BB65" s="15">
        <f>AD65/$H65</f>
        <v>-29.8</v>
      </c>
      <c r="BC65" s="15">
        <f>AE65/$H65</f>
        <v>-11.42</v>
      </c>
      <c r="BD65" s="15">
        <f>AF65/$H65</f>
        <v>336.54902467494759</v>
      </c>
    </row>
    <row r="66" spans="1:56">
      <c r="A66" s="50">
        <v>178</v>
      </c>
      <c r="B66" s="55">
        <v>10</v>
      </c>
      <c r="C66" s="55">
        <v>10</v>
      </c>
      <c r="D66" s="11" t="s">
        <v>79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363905.56139458384</v>
      </c>
      <c r="L66" s="134">
        <f>SUM(J66:K66)</f>
        <v>1196434.7340025827</v>
      </c>
      <c r="M66" s="134"/>
      <c r="N66" s="21">
        <v>563572.22020073293</v>
      </c>
      <c r="O66" s="21">
        <v>73640.513815721468</v>
      </c>
      <c r="P66" s="21">
        <v>-522504.18880269607</v>
      </c>
      <c r="Q66" s="15">
        <v>200167.30485753334</v>
      </c>
      <c r="R66" s="12">
        <f>SUM(N66:Q66)</f>
        <v>314875.85007129167</v>
      </c>
      <c r="S66" s="15"/>
      <c r="T66" s="15">
        <v>563572.22020073293</v>
      </c>
      <c r="U66" s="21">
        <v>-11778.710478037468</v>
      </c>
      <c r="V66" s="21">
        <v>-171905.32</v>
      </c>
      <c r="W66" s="21">
        <v>-65826.320000000007</v>
      </c>
      <c r="X66" s="147">
        <f>P66</f>
        <v>-522504.18880269607</v>
      </c>
      <c r="Y66" s="15">
        <f>G66/$G$10*277000000</f>
        <v>284986.48020655586</v>
      </c>
      <c r="Z66" s="12">
        <f>SUM(T66:Y66)</f>
        <v>76544.161126555235</v>
      </c>
      <c r="AA66" s="12"/>
      <c r="AB66" s="15">
        <v>563572.22020073293</v>
      </c>
      <c r="AC66" s="21">
        <v>-24383.897049391773</v>
      </c>
      <c r="AD66" s="21">
        <v>-169085.2</v>
      </c>
      <c r="AE66" s="21">
        <v>-64797.08</v>
      </c>
      <c r="AF66" s="134">
        <f>SUM(AB66:AE66)</f>
        <v>305306.04315134115</v>
      </c>
      <c r="AG66" s="167"/>
      <c r="AH66" s="15">
        <f>J66/E66</f>
        <v>141.41823893460148</v>
      </c>
      <c r="AI66" s="15">
        <f>K66/E66</f>
        <v>61.815111498995044</v>
      </c>
      <c r="AJ66" s="15">
        <f>L66/E66</f>
        <v>203.23335043359651</v>
      </c>
      <c r="AL66" s="147">
        <f>N66/F66</f>
        <v>97.689759091824044</v>
      </c>
      <c r="AM66" s="147">
        <f>O66/F66</f>
        <v>12.764866322711296</v>
      </c>
      <c r="AN66" s="147">
        <f>P66/F66</f>
        <v>-90.571015566423313</v>
      </c>
      <c r="AO66" s="147">
        <f>Q66/F66</f>
        <v>34.69705405746808</v>
      </c>
      <c r="AP66" s="147">
        <f>R66/F66</f>
        <v>54.58066390558011</v>
      </c>
      <c r="AR66" s="147">
        <f>T66/$G66</f>
        <v>98.286051656911923</v>
      </c>
      <c r="AS66" s="147">
        <f>U66/$G66</f>
        <v>-2.0541873871708178</v>
      </c>
      <c r="AT66" s="147">
        <f>V66/$G66</f>
        <v>-29.98</v>
      </c>
      <c r="AU66" s="147">
        <f>W66/$G66</f>
        <v>-11.48</v>
      </c>
      <c r="AV66" s="147">
        <f>X66/$G66</f>
        <v>-91.123855738175109</v>
      </c>
      <c r="AW66" s="147">
        <f>Y66/$G66</f>
        <v>49.701165016839184</v>
      </c>
      <c r="AX66" s="147">
        <f>Z66/$G66</f>
        <v>13.349173548405169</v>
      </c>
      <c r="AZ66" s="15">
        <f>AB66/$H66</f>
        <v>99.325382481623706</v>
      </c>
      <c r="BA66" s="15">
        <f>AC66/$H66</f>
        <v>-4.2974792120887866</v>
      </c>
      <c r="BB66" s="15">
        <f>AD66/$H66</f>
        <v>-29.8</v>
      </c>
      <c r="BC66" s="15">
        <f>AE66/$H66</f>
        <v>-11.42</v>
      </c>
      <c r="BD66" s="15">
        <f>AF66/$H66</f>
        <v>53.807903269534918</v>
      </c>
    </row>
    <row r="67" spans="1:56">
      <c r="A67" s="50">
        <v>179</v>
      </c>
      <c r="B67" s="55">
        <v>13</v>
      </c>
      <c r="C67" s="55">
        <v>13</v>
      </c>
      <c r="D67" s="11" t="s">
        <v>80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1130494.3773779264</v>
      </c>
      <c r="L67" s="134">
        <f>SUM(J67:K67)</f>
        <v>-5961119.9167973949</v>
      </c>
      <c r="M67" s="134"/>
      <c r="N67" s="21">
        <v>-16953557.2812845</v>
      </c>
      <c r="O67" s="21">
        <v>-3853268.3305332852</v>
      </c>
      <c r="P67" s="21">
        <v>-13213133.747938799</v>
      </c>
      <c r="Q67" s="15">
        <v>5061849.1252818462</v>
      </c>
      <c r="R67" s="12">
        <f>SUM(N67:Q67)</f>
        <v>-28958110.234474733</v>
      </c>
      <c r="S67" s="15"/>
      <c r="T67" s="15">
        <v>-16953557.2812845</v>
      </c>
      <c r="U67" s="21">
        <v>-2029882.8146062607</v>
      </c>
      <c r="V67" s="21">
        <v>-4429425.08</v>
      </c>
      <c r="W67" s="21">
        <v>-1696124.08</v>
      </c>
      <c r="X67" s="147">
        <f>P67</f>
        <v>-13213133.747938799</v>
      </c>
      <c r="Y67" s="15">
        <f>G67/$G$10*277000000</f>
        <v>7343148.3265779223</v>
      </c>
      <c r="Z67" s="12">
        <f>SUM(T67:Y67)</f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f>SUM(AB67:AE67)</f>
        <v>-23719956.181573045</v>
      </c>
      <c r="AG67" s="167"/>
      <c r="AH67" s="15">
        <f>J67/E67</f>
        <v>-49.086087325488649</v>
      </c>
      <c r="AI67" s="15">
        <f>K67/E67</f>
        <v>7.8249526027557144</v>
      </c>
      <c r="AJ67" s="15">
        <f>L67/E67</f>
        <v>-41.261134722732933</v>
      </c>
      <c r="AL67" s="147">
        <f>N67/F67</f>
        <v>-116.21019886134131</v>
      </c>
      <c r="AM67" s="147">
        <f>O67/F67</f>
        <v>-26.41269153888479</v>
      </c>
      <c r="AN67" s="147">
        <f>P67/F67</f>
        <v>-90.571015566423313</v>
      </c>
      <c r="AO67" s="147">
        <f>Q67/F67</f>
        <v>34.69705405746808</v>
      </c>
      <c r="AP67" s="147">
        <f>R67/F67</f>
        <v>-198.49685190918132</v>
      </c>
      <c r="AR67" s="147">
        <f>T67/$G67</f>
        <v>-114.74799508131862</v>
      </c>
      <c r="AS67" s="147">
        <f>U67/$G67</f>
        <v>-13.739003523657228</v>
      </c>
      <c r="AT67" s="147">
        <f>V67/$G67</f>
        <v>-29.98</v>
      </c>
      <c r="AU67" s="147">
        <f>W67/$G67</f>
        <v>-11.48</v>
      </c>
      <c r="AV67" s="147">
        <f>X67/$G67</f>
        <v>-89.43141437290214</v>
      </c>
      <c r="AW67" s="147">
        <f>Y67/$G67</f>
        <v>49.701165016839184</v>
      </c>
      <c r="AX67" s="147">
        <f>Z67/$G67</f>
        <v>-209.67724796103874</v>
      </c>
      <c r="AZ67" s="15">
        <f>AB67/$H67</f>
        <v>-113.63431023556242</v>
      </c>
      <c r="BA67" s="15">
        <f>AC67/$H67</f>
        <v>-4.1330229117025175</v>
      </c>
      <c r="BB67" s="15">
        <f>AD67/$H67</f>
        <v>-29.8</v>
      </c>
      <c r="BC67" s="15">
        <f>AE67/$H67</f>
        <v>-11.42</v>
      </c>
      <c r="BD67" s="15">
        <f>AF67/$H67</f>
        <v>-158.98733314726493</v>
      </c>
    </row>
    <row r="68" spans="1:56">
      <c r="A68" s="50">
        <v>181</v>
      </c>
      <c r="B68" s="55">
        <v>4</v>
      </c>
      <c r="C68" s="55">
        <v>4</v>
      </c>
      <c r="D68" s="11" t="s">
        <v>81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34">
        <f>SUM(J68:K68)</f>
        <v>511628.7163159335</v>
      </c>
      <c r="M68" s="134"/>
      <c r="N68" s="21">
        <v>394555.77329883224</v>
      </c>
      <c r="O68" s="21">
        <v>245506.42988037129</v>
      </c>
      <c r="P68" s="21">
        <v>-152431.01919829042</v>
      </c>
      <c r="Q68" s="15">
        <v>58395.141978718777</v>
      </c>
      <c r="R68" s="12">
        <f>SUM(N68:Q68)</f>
        <v>546026.32595963194</v>
      </c>
      <c r="S68" s="15"/>
      <c r="T68" s="15">
        <v>394555.77329883224</v>
      </c>
      <c r="U68" s="21">
        <v>216051.59972624638</v>
      </c>
      <c r="V68" s="21">
        <v>-50426.36</v>
      </c>
      <c r="W68" s="21">
        <v>-19309.36</v>
      </c>
      <c r="X68" s="147">
        <f>P68</f>
        <v>-152431.01919829042</v>
      </c>
      <c r="Y68" s="15">
        <f>G68/$G$10*277000000</f>
        <v>83597.359558323515</v>
      </c>
      <c r="Z68" s="12">
        <f>SUM(T68:Y68)</f>
        <v>472037.99338511168</v>
      </c>
      <c r="AA68" s="12"/>
      <c r="AB68" s="15">
        <v>394555.77329883224</v>
      </c>
      <c r="AC68" s="21">
        <v>187129.26760636611</v>
      </c>
      <c r="AD68" s="21">
        <v>-49408.4</v>
      </c>
      <c r="AE68" s="21">
        <v>-18934.36</v>
      </c>
      <c r="AF68" s="134">
        <f>SUM(AB68:AE68)</f>
        <v>513342.28090519831</v>
      </c>
      <c r="AG68" s="167"/>
      <c r="AH68" s="15">
        <f>J68/E68</f>
        <v>176.95123299681612</v>
      </c>
      <c r="AI68" s="15">
        <f>K68/E68</f>
        <v>126.68598736872303</v>
      </c>
      <c r="AJ68" s="15">
        <f>L68/E68</f>
        <v>303.63722036553918</v>
      </c>
      <c r="AL68" s="147">
        <f>N68/F68</f>
        <v>234.43599126490329</v>
      </c>
      <c r="AM68" s="147">
        <f>O68/F68</f>
        <v>145.87428988732697</v>
      </c>
      <c r="AN68" s="147">
        <f>P68/F68</f>
        <v>-90.571015566423299</v>
      </c>
      <c r="AO68" s="147">
        <f>Q68/F68</f>
        <v>34.69705405746808</v>
      </c>
      <c r="AP68" s="147">
        <f>R68/F68</f>
        <v>324.43631964327506</v>
      </c>
      <c r="AR68" s="147">
        <f>T68/$G68</f>
        <v>234.57537057005484</v>
      </c>
      <c r="AS68" s="147">
        <f>U68/$G68</f>
        <v>128.44922694782781</v>
      </c>
      <c r="AT68" s="147">
        <f>V68/$G68</f>
        <v>-29.98</v>
      </c>
      <c r="AU68" s="147">
        <f>W68/$G68</f>
        <v>-11.48</v>
      </c>
      <c r="AV68" s="147">
        <f>X68/$G68</f>
        <v>-90.624862781385502</v>
      </c>
      <c r="AW68" s="147">
        <f>Y68/$G68</f>
        <v>49.701165016839191</v>
      </c>
      <c r="AX68" s="147">
        <f>Z68/$G68</f>
        <v>280.64089975333633</v>
      </c>
      <c r="AZ68" s="15">
        <f>AB68/$H68</f>
        <v>237.97091272547181</v>
      </c>
      <c r="BA68" s="15">
        <f>AC68/$H68</f>
        <v>112.86445573363456</v>
      </c>
      <c r="BB68" s="15">
        <f>AD68/$H68</f>
        <v>-29.8</v>
      </c>
      <c r="BC68" s="15">
        <f>AE68/$H68</f>
        <v>-11.42</v>
      </c>
      <c r="BD68" s="15">
        <f>AF68/$H68</f>
        <v>309.61536845910632</v>
      </c>
    </row>
    <row r="69" spans="1:56">
      <c r="A69" s="50">
        <v>182</v>
      </c>
      <c r="B69" s="55">
        <v>13</v>
      </c>
      <c r="C69" s="55">
        <v>13</v>
      </c>
      <c r="D69" s="11" t="s">
        <v>82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1666777.3868203121</v>
      </c>
      <c r="K69" s="21">
        <v>2026097.030260168</v>
      </c>
      <c r="L69" s="134">
        <f>SUM(J69:K69)</f>
        <v>3692874.4170804801</v>
      </c>
      <c r="M69" s="134"/>
      <c r="N69" s="21">
        <v>-1698618.1868244917</v>
      </c>
      <c r="O69" s="21">
        <v>-9319.5581072418336</v>
      </c>
      <c r="P69" s="21">
        <v>-1752277.4381635918</v>
      </c>
      <c r="Q69" s="15">
        <v>671283.90484983497</v>
      </c>
      <c r="R69" s="12">
        <f>SUM(N69:Q69)</f>
        <v>-2788931.27824549</v>
      </c>
      <c r="S69" s="15"/>
      <c r="T69" s="15">
        <v>-1698618.1868244917</v>
      </c>
      <c r="U69" s="21">
        <v>-39501.250063891646</v>
      </c>
      <c r="V69" s="21">
        <v>-575076.36</v>
      </c>
      <c r="W69" s="21">
        <v>-220209.36000000002</v>
      </c>
      <c r="X69" s="147">
        <f>P69</f>
        <v>-1752277.4381635918</v>
      </c>
      <c r="Y69" s="15">
        <f>G69/$G$10*277000000</f>
        <v>953367.7473530093</v>
      </c>
      <c r="Z69" s="12">
        <f>SUM(T69:Y69)</f>
        <v>-3332314.8476989656</v>
      </c>
      <c r="AA69" s="12"/>
      <c r="AB69" s="15">
        <v>-1698618.1868244917</v>
      </c>
      <c r="AC69" s="21">
        <v>-81774.182044476111</v>
      </c>
      <c r="AD69" s="21">
        <v>-569656.80000000005</v>
      </c>
      <c r="AE69" s="21">
        <v>-218304.72</v>
      </c>
      <c r="AF69" s="134">
        <f>SUM(AB69:AE69)</f>
        <v>-2568353.888868968</v>
      </c>
      <c r="AG69" s="167"/>
      <c r="AH69" s="15">
        <f>J69/E69</f>
        <v>84.321211454460069</v>
      </c>
      <c r="AI69" s="15">
        <f>K69/E69</f>
        <v>102.49896444883736</v>
      </c>
      <c r="AJ69" s="15">
        <f>L69/E69</f>
        <v>186.82017590329741</v>
      </c>
      <c r="AL69" s="147">
        <f>N69/F69</f>
        <v>-87.797497639142591</v>
      </c>
      <c r="AM69" s="147">
        <f>O69/F69</f>
        <v>-0.48170559297264864</v>
      </c>
      <c r="AN69" s="147">
        <f>P69/F69</f>
        <v>-90.571015566423313</v>
      </c>
      <c r="AO69" s="147">
        <f>Q69/F69</f>
        <v>34.69705405746808</v>
      </c>
      <c r="AP69" s="147">
        <f>R69/F69</f>
        <v>-144.15316474107044</v>
      </c>
      <c r="AR69" s="147">
        <f>T69/$G69</f>
        <v>-88.55271540113084</v>
      </c>
      <c r="AS69" s="147">
        <f>U69/$G69</f>
        <v>-2.059287356057327</v>
      </c>
      <c r="AT69" s="147">
        <f>V69/$G69</f>
        <v>-29.98</v>
      </c>
      <c r="AU69" s="147">
        <f>W69/$G69</f>
        <v>-11.48</v>
      </c>
      <c r="AV69" s="147">
        <f>X69/$G69</f>
        <v>-91.350090614304648</v>
      </c>
      <c r="AW69" s="147">
        <f>Y69/$G69</f>
        <v>49.701165016839191</v>
      </c>
      <c r="AX69" s="147">
        <f>Z69/$G69</f>
        <v>-173.72092835465361</v>
      </c>
      <c r="AZ69" s="15">
        <f>AB69/$H69</f>
        <v>-88.858452962151688</v>
      </c>
      <c r="BA69" s="15">
        <f>AC69/$H69</f>
        <v>-4.2777873009246763</v>
      </c>
      <c r="BB69" s="15">
        <f>AD69/$H69</f>
        <v>-29.8</v>
      </c>
      <c r="BC69" s="15">
        <f>AE69/$H69</f>
        <v>-11.42</v>
      </c>
      <c r="BD69" s="15">
        <f>AF69/$H69</f>
        <v>-134.35624026307639</v>
      </c>
    </row>
    <row r="70" spans="1:56">
      <c r="A70" s="50">
        <v>186</v>
      </c>
      <c r="B70" s="55">
        <v>1</v>
      </c>
      <c r="C70" s="140">
        <v>33</v>
      </c>
      <c r="D70" s="11" t="s">
        <v>83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34">
        <f>SUM(J70:K70)</f>
        <v>-4320041.1550279064</v>
      </c>
      <c r="M70" s="134"/>
      <c r="N70" s="21">
        <v>-5507718.4701112546</v>
      </c>
      <c r="O70" s="21">
        <v>-1811716.4953633861</v>
      </c>
      <c r="P70" s="21">
        <v>-4132755.4402958956</v>
      </c>
      <c r="Q70" s="15">
        <v>1583226.5766422686</v>
      </c>
      <c r="R70" s="12">
        <f>SUM(N70:Q70)</f>
        <v>-9868963.8291282672</v>
      </c>
      <c r="S70" s="15"/>
      <c r="T70" s="15">
        <v>-5507718.4701112546</v>
      </c>
      <c r="U70" s="21">
        <v>-1241404.6711998202</v>
      </c>
      <c r="V70" s="21">
        <v>-1393770.2</v>
      </c>
      <c r="W70" s="21">
        <v>-533705.20000000007</v>
      </c>
      <c r="X70" s="147">
        <f>P70</f>
        <v>-4132755.4402958956</v>
      </c>
      <c r="Y70" s="15">
        <f>G70/$G$10*277000000</f>
        <v>2310607.161632854</v>
      </c>
      <c r="Z70" s="12">
        <f>SUM(T70:Y70)</f>
        <v>-10498746.819974115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f>SUM(AB70:AE70)</f>
        <v>-8096396.6909784172</v>
      </c>
      <c r="AG70" s="167"/>
      <c r="AH70" s="15">
        <f>J70/E70</f>
        <v>-75.39104709309855</v>
      </c>
      <c r="AI70" s="15">
        <f>K70/E70</f>
        <v>-20.130138840388966</v>
      </c>
      <c r="AJ70" s="15">
        <f>L70/E70</f>
        <v>-95.521185933487516</v>
      </c>
      <c r="AL70" s="147">
        <f>N70/F70</f>
        <v>-120.7038893296352</v>
      </c>
      <c r="AM70" s="147">
        <f>O70/F70</f>
        <v>-39.704503514428801</v>
      </c>
      <c r="AN70" s="147">
        <f>P70/F70</f>
        <v>-90.571015566423313</v>
      </c>
      <c r="AO70" s="147">
        <f>Q70/F70</f>
        <v>34.69705405746808</v>
      </c>
      <c r="AP70" s="147">
        <f>R70/F70</f>
        <v>-216.28235435301923</v>
      </c>
      <c r="AR70" s="147">
        <f>T70/$G70</f>
        <v>-118.4710361391967</v>
      </c>
      <c r="AS70" s="147">
        <f>U70/$G70</f>
        <v>-26.70261714776985</v>
      </c>
      <c r="AT70" s="147">
        <f>V70/$G70</f>
        <v>-29.98</v>
      </c>
      <c r="AU70" s="147">
        <f>W70/$G70</f>
        <v>-11.480000000000002</v>
      </c>
      <c r="AV70" s="147">
        <f>X70/$G70</f>
        <v>-88.895578410322557</v>
      </c>
      <c r="AW70" s="147">
        <f>Y70/$G70</f>
        <v>49.701165016839191</v>
      </c>
      <c r="AX70" s="147">
        <f>Z70/$G70</f>
        <v>-225.82806668044989</v>
      </c>
      <c r="AZ70" s="15">
        <f>AB70/$H70</f>
        <v>-117.50802138019787</v>
      </c>
      <c r="BA70" s="15">
        <f>AC70/$H70</f>
        <v>-14.009848325556577</v>
      </c>
      <c r="BB70" s="15">
        <f>AD70/$H70</f>
        <v>-29.8</v>
      </c>
      <c r="BC70" s="15">
        <f>AE70/$H70</f>
        <v>-11.419999999999998</v>
      </c>
      <c r="BD70" s="15">
        <f>AF70/$H70</f>
        <v>-172.73786970575446</v>
      </c>
    </row>
    <row r="71" spans="1:56">
      <c r="A71" s="50">
        <v>202</v>
      </c>
      <c r="B71" s="55">
        <v>2</v>
      </c>
      <c r="C71" s="55">
        <v>2</v>
      </c>
      <c r="D71" s="11" t="s">
        <v>84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1455677.5783048854</v>
      </c>
      <c r="L71" s="134">
        <f>SUM(J71:K71)</f>
        <v>4495555.2473724075</v>
      </c>
      <c r="M71" s="134"/>
      <c r="N71" s="21">
        <v>5611023.2644015951</v>
      </c>
      <c r="O71" s="21">
        <v>2485267.7389891795</v>
      </c>
      <c r="P71" s="21">
        <v>-3246789.7660251427</v>
      </c>
      <c r="Q71" s="15">
        <v>1243819.9938521157</v>
      </c>
      <c r="R71" s="12">
        <f>SUM(N71:Q71)</f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-417171.72000000003</v>
      </c>
      <c r="X71" s="147">
        <f>P71</f>
        <v>-3246789.7660251427</v>
      </c>
      <c r="Y71" s="15">
        <f>G71/$G$10*277000000</f>
        <v>1806090.6355469192</v>
      </c>
      <c r="Z71" s="12">
        <f>SUM(T71:Y71)</f>
        <v>4521587.3004912389</v>
      </c>
      <c r="AA71" s="12"/>
      <c r="AB71" s="15">
        <v>5611023.2644015951</v>
      </c>
      <c r="AC71" s="21">
        <v>1241830.7139157765</v>
      </c>
      <c r="AD71" s="21">
        <v>-1089219.8</v>
      </c>
      <c r="AE71" s="21">
        <v>-417412.42</v>
      </c>
      <c r="AF71" s="134">
        <f>SUM(AB71:AE71)</f>
        <v>5346221.7583173718</v>
      </c>
      <c r="AG71" s="167"/>
      <c r="AH71" s="15">
        <f>J71/E71</f>
        <v>85.637593854903855</v>
      </c>
      <c r="AI71" s="15">
        <f>K71/E71</f>
        <v>41.00846771008495</v>
      </c>
      <c r="AJ71" s="15">
        <f>L71/E71</f>
        <v>126.6460615649888</v>
      </c>
      <c r="AL71" s="147">
        <f>N71/F71</f>
        <v>156.52263067400119</v>
      </c>
      <c r="AM71" s="147">
        <f>O71/F71</f>
        <v>69.327932910878701</v>
      </c>
      <c r="AN71" s="147">
        <f>P71/F71</f>
        <v>-90.571015566423313</v>
      </c>
      <c r="AO71" s="147">
        <f>Q71/F71</f>
        <v>34.69705405746808</v>
      </c>
      <c r="AP71" s="147">
        <f>R71/F71</f>
        <v>169.97660207592466</v>
      </c>
      <c r="AR71" s="147">
        <f>T71/$G71</f>
        <v>154.40775102236151</v>
      </c>
      <c r="AS71" s="147">
        <f>U71/$G71</f>
        <v>51.126285989374146</v>
      </c>
      <c r="AT71" s="147">
        <f>V71/$G71</f>
        <v>-29.98</v>
      </c>
      <c r="AU71" s="147">
        <f>W71/$G71</f>
        <v>-11.48</v>
      </c>
      <c r="AV71" s="147">
        <f>X71/$G71</f>
        <v>-89.347251328466456</v>
      </c>
      <c r="AW71" s="147">
        <f>Y71/$G71</f>
        <v>49.701165016839184</v>
      </c>
      <c r="AX71" s="147">
        <f>Z71/$G71</f>
        <v>124.4279507001084</v>
      </c>
      <c r="AZ71" s="15">
        <f>AB71/$H71</f>
        <v>153.5121683237557</v>
      </c>
      <c r="BA71" s="15">
        <f>AC71/$H71</f>
        <v>33.975286966588506</v>
      </c>
      <c r="BB71" s="15">
        <f>AD71/$H71</f>
        <v>-29.8</v>
      </c>
      <c r="BC71" s="15">
        <f>AE71/$H71</f>
        <v>-11.42</v>
      </c>
      <c r="BD71" s="15">
        <f>AF71/$H71</f>
        <v>146.26745529034423</v>
      </c>
    </row>
    <row r="72" spans="1:56">
      <c r="A72" s="50">
        <v>204</v>
      </c>
      <c r="B72" s="55">
        <v>11</v>
      </c>
      <c r="C72" s="55">
        <v>11</v>
      </c>
      <c r="D72" s="11" t="s">
        <v>85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-472564.01996446296</v>
      </c>
      <c r="K72" s="21">
        <v>-725824.72209087736</v>
      </c>
      <c r="L72" s="134">
        <f>SUM(J72:K72)</f>
        <v>-1198388.7420553402</v>
      </c>
      <c r="M72" s="134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f>SUM(N72:Q72)</f>
        <v>-1835391.3986043683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-30169.440000000002</v>
      </c>
      <c r="X72" s="147">
        <f>P72</f>
        <v>-243545.46085811229</v>
      </c>
      <c r="Y72" s="15">
        <f>G72/$G$10*277000000</f>
        <v>130614.66166425338</v>
      </c>
      <c r="Z72" s="12">
        <f>SUM(T72:Y72)</f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f>SUM(AB72:AE72)</f>
        <v>-1723796.5475356646</v>
      </c>
      <c r="AG72" s="167"/>
      <c r="AH72" s="15">
        <f>J72/E72</f>
        <v>-170.10943843213209</v>
      </c>
      <c r="AI72" s="15">
        <f>K72/E72</f>
        <v>-261.27599787288602</v>
      </c>
      <c r="AJ72" s="15">
        <f>L72/E72</f>
        <v>-431.38543630501806</v>
      </c>
      <c r="AL72" s="147">
        <f>N72/F72</f>
        <v>-290.77529383277306</v>
      </c>
      <c r="AM72" s="147">
        <f>O72/F72</f>
        <v>-335.90611788414327</v>
      </c>
      <c r="AN72" s="147">
        <f>P72/F72</f>
        <v>-90.571015566423313</v>
      </c>
      <c r="AO72" s="147">
        <f>Q72/F72</f>
        <v>34.69705405746808</v>
      </c>
      <c r="AP72" s="147">
        <f>R72/F72</f>
        <v>-682.55537322587145</v>
      </c>
      <c r="AR72" s="147">
        <f>T72/$G72</f>
        <v>-297.5246442603983</v>
      </c>
      <c r="AS72" s="147">
        <f>U72/$G72</f>
        <v>-330.91429755550581</v>
      </c>
      <c r="AT72" s="147">
        <f>V72/$G72</f>
        <v>-29.98</v>
      </c>
      <c r="AU72" s="147">
        <f>W72/$G72</f>
        <v>-11.48</v>
      </c>
      <c r="AV72" s="147">
        <f>X72/$G72</f>
        <v>-92.673310828809846</v>
      </c>
      <c r="AW72" s="147">
        <f>Y72/$G72</f>
        <v>49.701165016839184</v>
      </c>
      <c r="AX72" s="147">
        <f>Z72/$G72</f>
        <v>-712.87108762787477</v>
      </c>
      <c r="AZ72" s="15">
        <f>AB72/$H72</f>
        <v>-302.0064755180868</v>
      </c>
      <c r="BA72" s="15">
        <f>AC72/$H72</f>
        <v>-322.58910869808346</v>
      </c>
      <c r="BB72" s="15">
        <f>AD72/$H72</f>
        <v>-29.799999999999997</v>
      </c>
      <c r="BC72" s="15">
        <f>AE72/$H72</f>
        <v>-11.42</v>
      </c>
      <c r="BD72" s="15">
        <f>AF72/$H72</f>
        <v>-665.81558421617024</v>
      </c>
    </row>
    <row r="73" spans="1:56">
      <c r="A73" s="50">
        <v>205</v>
      </c>
      <c r="B73" s="55">
        <v>18</v>
      </c>
      <c r="C73" s="55">
        <v>18</v>
      </c>
      <c r="D73" s="11" t="s">
        <v>86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34">
        <f>SUM(J73:K73)</f>
        <v>-12651740.446135432</v>
      </c>
      <c r="M73" s="134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f>SUM(N73:Q73)</f>
        <v>-10541161.24399966</v>
      </c>
      <c r="S73" s="15"/>
      <c r="T73" s="15">
        <v>-5505661.1376929609</v>
      </c>
      <c r="U73" s="21">
        <v>-2553780.6794888005</v>
      </c>
      <c r="V73" s="21">
        <v>-1094659.74</v>
      </c>
      <c r="W73" s="21">
        <v>-419169.24</v>
      </c>
      <c r="X73" s="147">
        <f>P73</f>
        <v>-3287456.1520144669</v>
      </c>
      <c r="Y73" s="15">
        <f>G73/$G$10*277000000</f>
        <v>1814738.638259849</v>
      </c>
      <c r="Z73" s="12">
        <f>SUM(T73:Y73)</f>
        <v>-11045988.310936378</v>
      </c>
      <c r="AA73" s="12"/>
      <c r="AB73" s="15">
        <v>-5505661.1376929609</v>
      </c>
      <c r="AC73" s="21">
        <v>-2088634.1310368064</v>
      </c>
      <c r="AD73" s="21">
        <v>-1085703.4000000001</v>
      </c>
      <c r="AE73" s="21">
        <v>-416064.86</v>
      </c>
      <c r="AF73" s="134">
        <f>SUM(AB73:AE73)</f>
        <v>-9096063.5287297666</v>
      </c>
      <c r="AG73" s="167"/>
      <c r="AH73" s="15">
        <f>J73/E73</f>
        <v>-212.44808194708619</v>
      </c>
      <c r="AI73" s="15">
        <f>K73/E73</f>
        <v>-134.24143237443931</v>
      </c>
      <c r="AJ73" s="15">
        <f>L73/E73</f>
        <v>-346.68951432152556</v>
      </c>
      <c r="AL73" s="147">
        <f>N73/F73</f>
        <v>-151.6836415597146</v>
      </c>
      <c r="AM73" s="147">
        <f>O73/F73</f>
        <v>-82.85651501270489</v>
      </c>
      <c r="AN73" s="147">
        <f>P73/F73</f>
        <v>-90.571015566423313</v>
      </c>
      <c r="AO73" s="147">
        <f>Q73/F73</f>
        <v>34.69705405746808</v>
      </c>
      <c r="AP73" s="147">
        <f>R73/F73</f>
        <v>-290.4141180813748</v>
      </c>
      <c r="AR73" s="147">
        <f>T73/$G73</f>
        <v>-150.78632645066034</v>
      </c>
      <c r="AS73" s="147">
        <f>U73/$G73</f>
        <v>-69.941683222107201</v>
      </c>
      <c r="AT73" s="147">
        <f>V73/$G73</f>
        <v>-29.98</v>
      </c>
      <c r="AU73" s="147">
        <f>W73/$G73</f>
        <v>-11.48</v>
      </c>
      <c r="AV73" s="147">
        <f>X73/$G73</f>
        <v>-90.035224495781421</v>
      </c>
      <c r="AW73" s="147">
        <f>Y73/$G73</f>
        <v>49.701165016839184</v>
      </c>
      <c r="AX73" s="147">
        <f>Z73/$G73</f>
        <v>-302.52206915170973</v>
      </c>
      <c r="AZ73" s="15">
        <f>AB73/$H73</f>
        <v>-151.11742479875281</v>
      </c>
      <c r="BA73" s="15">
        <f>AC73/$H73</f>
        <v>-57.328085280838977</v>
      </c>
      <c r="BB73" s="15">
        <f>AD73/$H73</f>
        <v>-29.800000000000004</v>
      </c>
      <c r="BC73" s="15">
        <f>AE73/$H73</f>
        <v>-11.42</v>
      </c>
      <c r="BD73" s="15">
        <f>AF73/$H73</f>
        <v>-249.66551007959177</v>
      </c>
    </row>
    <row r="74" spans="1:56">
      <c r="A74" s="50">
        <v>208</v>
      </c>
      <c r="B74" s="55">
        <v>17</v>
      </c>
      <c r="C74" s="55">
        <v>17</v>
      </c>
      <c r="D74" s="11" t="s">
        <v>87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34">
        <f>SUM(J74:K74)</f>
        <v>2305859.6369288228</v>
      </c>
      <c r="M74" s="134"/>
      <c r="N74" s="21">
        <v>1090660.0327865274</v>
      </c>
      <c r="O74" s="21">
        <v>144666.13464401322</v>
      </c>
      <c r="P74" s="21">
        <v>-1117193.4770118315</v>
      </c>
      <c r="Q74" s="15">
        <v>427988.16179886874</v>
      </c>
      <c r="R74" s="12">
        <f>SUM(N74:Q74)</f>
        <v>546120.85221757786</v>
      </c>
      <c r="S74" s="15"/>
      <c r="T74" s="15">
        <v>1090660.0327865274</v>
      </c>
      <c r="U74" s="21">
        <v>-25184.675636434768</v>
      </c>
      <c r="V74" s="21">
        <v>-370912.56</v>
      </c>
      <c r="W74" s="21">
        <v>-142030.56</v>
      </c>
      <c r="X74" s="147">
        <f>P74</f>
        <v>-1117193.4770118315</v>
      </c>
      <c r="Y74" s="15">
        <f>G74/$G$10*277000000</f>
        <v>614902.81358833448</v>
      </c>
      <c r="Z74" s="12">
        <f>SUM(T74:Y74)</f>
        <v>50241.573726595612</v>
      </c>
      <c r="AA74" s="12"/>
      <c r="AB74" s="15">
        <v>1090660.0327865274</v>
      </c>
      <c r="AC74" s="21">
        <v>-52136.482944054005</v>
      </c>
      <c r="AD74" s="21">
        <v>-365675.8</v>
      </c>
      <c r="AE74" s="21">
        <v>-140134.82</v>
      </c>
      <c r="AF74" s="134">
        <f>SUM(AB74:AE74)</f>
        <v>532712.92984247324</v>
      </c>
      <c r="AG74" s="167"/>
      <c r="AH74" s="15">
        <f>J74/E74</f>
        <v>128.19161537523098</v>
      </c>
      <c r="AI74" s="15">
        <f>K74/E74</f>
        <v>57.585023114039302</v>
      </c>
      <c r="AJ74" s="15">
        <f>L74/E74</f>
        <v>185.77663848927028</v>
      </c>
      <c r="AL74" s="147">
        <f>N74/F74</f>
        <v>88.419945908919942</v>
      </c>
      <c r="AM74" s="147">
        <f>O74/F74</f>
        <v>11.728101714147808</v>
      </c>
      <c r="AN74" s="147">
        <f>P74/F74</f>
        <v>-90.571015566423313</v>
      </c>
      <c r="AO74" s="147">
        <f>Q74/F74</f>
        <v>34.69705405746808</v>
      </c>
      <c r="AP74" s="147">
        <f>R74/F74</f>
        <v>44.274086114112514</v>
      </c>
      <c r="AR74" s="147">
        <f>T74/$G74</f>
        <v>88.155515097520805</v>
      </c>
      <c r="AS74" s="147">
        <f>U74/$G74</f>
        <v>-2.0356187872966998</v>
      </c>
      <c r="AT74" s="147">
        <f>V74/$G74</f>
        <v>-29.98</v>
      </c>
      <c r="AU74" s="147">
        <f>W74/$G74</f>
        <v>-11.48</v>
      </c>
      <c r="AV74" s="147">
        <f>X74/$G74</f>
        <v>-90.300151714503031</v>
      </c>
      <c r="AW74" s="147">
        <f>Y74/$G74</f>
        <v>49.701165016839191</v>
      </c>
      <c r="AX74" s="147">
        <f>Z74/$G74</f>
        <v>4.0609096125602662</v>
      </c>
      <c r="AZ74" s="15">
        <f>AB74/$H74</f>
        <v>88.88110445656649</v>
      </c>
      <c r="BA74" s="15">
        <f>AC74/$H74</f>
        <v>-4.24875584256002</v>
      </c>
      <c r="BB74" s="15">
        <f>AD74/$H74</f>
        <v>-29.8</v>
      </c>
      <c r="BC74" s="15">
        <f>AE74/$H74</f>
        <v>-11.42</v>
      </c>
      <c r="BD74" s="15">
        <f>AF74/$H74</f>
        <v>43.412348614006454</v>
      </c>
    </row>
    <row r="75" spans="1:56">
      <c r="A75" s="50">
        <v>211</v>
      </c>
      <c r="B75" s="55">
        <v>6</v>
      </c>
      <c r="C75" s="55">
        <v>6</v>
      </c>
      <c r="D75" s="11" t="s">
        <v>88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280472.81638252817</v>
      </c>
      <c r="L75" s="134">
        <f>SUM(J75:K75)</f>
        <v>965404.73361425067</v>
      </c>
      <c r="M75" s="134"/>
      <c r="N75" s="21">
        <v>227491.82921693509</v>
      </c>
      <c r="O75" s="21">
        <v>15149.9242375013</v>
      </c>
      <c r="P75" s="21">
        <v>-2985130.1020537461</v>
      </c>
      <c r="Q75" s="15">
        <v>1143580.2046800905</v>
      </c>
      <c r="R75" s="12">
        <f>SUM(N75:Q75)</f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-384270.04000000004</v>
      </c>
      <c r="X75" s="147">
        <f>P75</f>
        <v>-2985130.1020537461</v>
      </c>
      <c r="Y75" s="15">
        <f>G75/$G$10*277000000</f>
        <v>1663647.0966086581</v>
      </c>
      <c r="Z75" s="12">
        <f>SUM(T75:Y75)</f>
        <v>-2549074.9645217285</v>
      </c>
      <c r="AA75" s="12"/>
      <c r="AB75" s="15">
        <v>227491.82921693509</v>
      </c>
      <c r="AC75" s="21">
        <v>-139308.17522116547</v>
      </c>
      <c r="AD75" s="21">
        <v>-1011739.8</v>
      </c>
      <c r="AE75" s="21">
        <v>-387720.42</v>
      </c>
      <c r="AF75" s="134">
        <f>SUM(AB75:AE75)</f>
        <v>-1311276.5660042304</v>
      </c>
      <c r="AG75" s="167"/>
      <c r="AH75" s="15">
        <f>J75/E75</f>
        <v>20.996012422037964</v>
      </c>
      <c r="AI75" s="15">
        <f>K75/E75</f>
        <v>8.5976585243862473</v>
      </c>
      <c r="AJ75" s="15">
        <f>L75/E75</f>
        <v>29.593670946424211</v>
      </c>
      <c r="AL75" s="147">
        <f>N75/F75</f>
        <v>6.9022673387218996</v>
      </c>
      <c r="AM75" s="147">
        <f>O75/F75</f>
        <v>0.45965970561914199</v>
      </c>
      <c r="AN75" s="147">
        <f>P75/F75</f>
        <v>-90.571015566423313</v>
      </c>
      <c r="AO75" s="147">
        <f>Q75/F75</f>
        <v>34.69705405746808</v>
      </c>
      <c r="AP75" s="147">
        <f>R75/F75</f>
        <v>-48.512034464614189</v>
      </c>
      <c r="AR75" s="147">
        <f>T75/$G75</f>
        <v>6.7962784697199261</v>
      </c>
      <c r="AS75" s="147">
        <f>U75/$G75</f>
        <v>-2.0103727868304446</v>
      </c>
      <c r="AT75" s="147">
        <f>V75/$G75</f>
        <v>-29.98</v>
      </c>
      <c r="AU75" s="147">
        <f>W75/$G75</f>
        <v>-11.48</v>
      </c>
      <c r="AV75" s="147">
        <f>X75/$G75</f>
        <v>-89.180237864958215</v>
      </c>
      <c r="AW75" s="147">
        <f>Y75/$G75</f>
        <v>49.701165016839184</v>
      </c>
      <c r="AX75" s="147">
        <f>Z75/$G75</f>
        <v>-76.153167165229547</v>
      </c>
      <c r="AZ75" s="15">
        <f>AB75/$H75</f>
        <v>6.7005928902516887</v>
      </c>
      <c r="BA75" s="15">
        <f>AC75/$H75</f>
        <v>-4.1032127248436119</v>
      </c>
      <c r="BB75" s="15">
        <f>AD75/$H75</f>
        <v>-29.8</v>
      </c>
      <c r="BC75" s="15">
        <f>AE75/$H75</f>
        <v>-11.42</v>
      </c>
      <c r="BD75" s="15">
        <f>AF75/$H75</f>
        <v>-38.622619834591923</v>
      </c>
    </row>
    <row r="76" spans="1:56">
      <c r="A76" s="50">
        <v>213</v>
      </c>
      <c r="B76" s="55">
        <v>10</v>
      </c>
      <c r="C76" s="55">
        <v>10</v>
      </c>
      <c r="D76" s="11" t="s">
        <v>89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34">
        <f>SUM(J76:K76)</f>
        <v>-68717.453878098357</v>
      </c>
      <c r="M76" s="134"/>
      <c r="N76" s="21">
        <v>-469288.93150539533</v>
      </c>
      <c r="O76" s="21">
        <v>-99885.930040019972</v>
      </c>
      <c r="P76" s="21">
        <v>-466803.01422934578</v>
      </c>
      <c r="Q76" s="15">
        <v>178828.6166121905</v>
      </c>
      <c r="R76" s="12">
        <f>SUM(N76:Q76)</f>
        <v>-857149.2591625707</v>
      </c>
      <c r="S76" s="15"/>
      <c r="T76" s="15">
        <v>-469288.93150539533</v>
      </c>
      <c r="U76" s="21">
        <v>-35468.065877429173</v>
      </c>
      <c r="V76" s="21">
        <v>-153317.72</v>
      </c>
      <c r="W76" s="21">
        <v>-58708.72</v>
      </c>
      <c r="X76" s="147">
        <f>P76</f>
        <v>-466803.01422934578</v>
      </c>
      <c r="Y76" s="15">
        <f>G76/$G$10*277000000</f>
        <v>254171.7578961156</v>
      </c>
      <c r="Z76" s="12">
        <f>SUM(T76:Y76)</f>
        <v>-929414.69371605478</v>
      </c>
      <c r="AA76" s="12"/>
      <c r="AB76" s="15">
        <v>-469288.93150539533</v>
      </c>
      <c r="AC76" s="21">
        <v>-21784.469646830508</v>
      </c>
      <c r="AD76" s="21">
        <v>-150847.6</v>
      </c>
      <c r="AE76" s="21">
        <v>-57808.04</v>
      </c>
      <c r="AF76" s="134">
        <f>SUM(AB76:AE76)</f>
        <v>-699729.04115222592</v>
      </c>
      <c r="AG76" s="167"/>
      <c r="AH76" s="15">
        <f>J76/E76</f>
        <v>-25.935024882287397</v>
      </c>
      <c r="AI76" s="15">
        <f>K76/E76</f>
        <v>12.79593236257452</v>
      </c>
      <c r="AJ76" s="15">
        <f>L76/E76</f>
        <v>-13.139092519712879</v>
      </c>
      <c r="AL76" s="147">
        <f>N76/F76</f>
        <v>-91.053343326619199</v>
      </c>
      <c r="AM76" s="147">
        <f>O76/F76</f>
        <v>-19.380273581688005</v>
      </c>
      <c r="AN76" s="147">
        <f>P76/F76</f>
        <v>-90.571015566423313</v>
      </c>
      <c r="AO76" s="147">
        <f>Q76/F76</f>
        <v>34.69705405746808</v>
      </c>
      <c r="AP76" s="147">
        <f>R76/F76</f>
        <v>-166.30757841726245</v>
      </c>
      <c r="AR76" s="147">
        <f>T76/$G76</f>
        <v>-91.765532167656502</v>
      </c>
      <c r="AS76" s="147">
        <f>U76/$G76</f>
        <v>-6.9354841371586184</v>
      </c>
      <c r="AT76" s="147">
        <f>V76/$G76</f>
        <v>-29.98</v>
      </c>
      <c r="AU76" s="147">
        <f>W76/$G76</f>
        <v>-11.48</v>
      </c>
      <c r="AV76" s="147">
        <f>X76/$G76</f>
        <v>-91.27943180081067</v>
      </c>
      <c r="AW76" s="147">
        <f>Y76/$G76</f>
        <v>49.701165016839184</v>
      </c>
      <c r="AX76" s="147">
        <f>Z76/$G76</f>
        <v>-181.73928308878664</v>
      </c>
      <c r="AZ76" s="15">
        <f>AB76/$H76</f>
        <v>-92.708204564479516</v>
      </c>
      <c r="BA76" s="15">
        <f>AC76/$H76</f>
        <v>-4.3035301554386622</v>
      </c>
      <c r="BB76" s="15">
        <f>AD76/$H76</f>
        <v>-29.8</v>
      </c>
      <c r="BC76" s="15">
        <f>AE76/$H76</f>
        <v>-11.42</v>
      </c>
      <c r="BD76" s="15">
        <f>AF76/$H76</f>
        <v>-138.23173471991819</v>
      </c>
    </row>
    <row r="77" spans="1:56">
      <c r="A77" s="50">
        <v>214</v>
      </c>
      <c r="B77" s="55">
        <v>4</v>
      </c>
      <c r="C77" s="55">
        <v>4</v>
      </c>
      <c r="D77" s="11" t="s">
        <v>90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218342.51649319506</v>
      </c>
      <c r="K77" s="21">
        <v>823608.0857681433</v>
      </c>
      <c r="L77" s="134">
        <f>SUM(J77:K77)</f>
        <v>1041950.6022613384</v>
      </c>
      <c r="M77" s="134"/>
      <c r="N77" s="21">
        <v>-359613.47144234675</v>
      </c>
      <c r="O77" s="21">
        <v>197904.26069341192</v>
      </c>
      <c r="P77" s="21">
        <v>-1134673.6830161512</v>
      </c>
      <c r="Q77" s="15">
        <v>434684.69323196012</v>
      </c>
      <c r="R77" s="12">
        <f>SUM(N77:Q77)</f>
        <v>-861698.20053312602</v>
      </c>
      <c r="S77" s="15"/>
      <c r="T77" s="15">
        <v>-359613.47144234675</v>
      </c>
      <c r="U77" s="21">
        <v>-21353.084624993669</v>
      </c>
      <c r="V77" s="21">
        <v>-371572.12</v>
      </c>
      <c r="W77" s="21">
        <v>-142283.12</v>
      </c>
      <c r="X77" s="147">
        <f>P77</f>
        <v>-1134673.6830161512</v>
      </c>
      <c r="Y77" s="15">
        <f>G77/$G$10*277000000</f>
        <v>615996.23921870487</v>
      </c>
      <c r="Z77" s="12">
        <f>SUM(T77:Y77)</f>
        <v>-1413499.2398647866</v>
      </c>
      <c r="AA77" s="12"/>
      <c r="AB77" s="15">
        <v>-359613.47144234675</v>
      </c>
      <c r="AC77" s="21">
        <v>-52952.238210223637</v>
      </c>
      <c r="AD77" s="21">
        <v>-371844.4</v>
      </c>
      <c r="AE77" s="21">
        <v>-142498.76</v>
      </c>
      <c r="AF77" s="134">
        <f>SUM(AB77:AE77)</f>
        <v>-926908.86965257046</v>
      </c>
      <c r="AG77" s="167"/>
      <c r="AH77" s="15">
        <f>J77/E77</f>
        <v>17.243920114768208</v>
      </c>
      <c r="AI77" s="15">
        <f>K77/E77</f>
        <v>65.045655170442529</v>
      </c>
      <c r="AJ77" s="15">
        <f>L77/E77</f>
        <v>82.289575285210745</v>
      </c>
      <c r="AL77" s="147">
        <f>N77/F77</f>
        <v>-28.704779010404433</v>
      </c>
      <c r="AM77" s="147">
        <f>O77/F77</f>
        <v>15.796955674761488</v>
      </c>
      <c r="AN77" s="147">
        <f>P77/F77</f>
        <v>-90.571015566423313</v>
      </c>
      <c r="AO77" s="147">
        <f>Q77/F77</f>
        <v>34.69705405746808</v>
      </c>
      <c r="AP77" s="147">
        <f>R77/F77</f>
        <v>-68.781784844598178</v>
      </c>
      <c r="AR77" s="147">
        <f>T77/$G77</f>
        <v>-29.015125983729767</v>
      </c>
      <c r="AS77" s="147">
        <f>U77/$G77</f>
        <v>-1.7228565939159004</v>
      </c>
      <c r="AT77" s="147">
        <f>V77/$G77</f>
        <v>-29.98</v>
      </c>
      <c r="AU77" s="147">
        <f>W77/$G77</f>
        <v>-11.48</v>
      </c>
      <c r="AV77" s="147">
        <f>X77/$G77</f>
        <v>-91.550240682277817</v>
      </c>
      <c r="AW77" s="147">
        <f>Y77/$G77</f>
        <v>49.701165016839184</v>
      </c>
      <c r="AX77" s="147">
        <f>Z77/$G77</f>
        <v>-114.04705824308428</v>
      </c>
      <c r="AZ77" s="15">
        <f>AB77/$H77</f>
        <v>-28.819800564381051</v>
      </c>
      <c r="BA77" s="15">
        <f>AC77/$H77</f>
        <v>-4.2436478770815542</v>
      </c>
      <c r="BB77" s="15">
        <f>AD77/$H77</f>
        <v>-29.8</v>
      </c>
      <c r="BC77" s="15">
        <f>AE77/$H77</f>
        <v>-11.42</v>
      </c>
      <c r="BD77" s="15">
        <f>AF77/$H77</f>
        <v>-74.28344844146261</v>
      </c>
    </row>
    <row r="78" spans="1:56">
      <c r="A78" s="50">
        <v>216</v>
      </c>
      <c r="B78" s="55">
        <v>13</v>
      </c>
      <c r="C78" s="55">
        <v>13</v>
      </c>
      <c r="D78" s="11" t="s">
        <v>91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114357.02483967174</v>
      </c>
      <c r="K78" s="21">
        <v>-4523.8032819577911</v>
      </c>
      <c r="L78" s="134">
        <f>SUM(J78:K78)</f>
        <v>109833.22155771394</v>
      </c>
      <c r="M78" s="134"/>
      <c r="N78" s="21">
        <v>82910.212932417213</v>
      </c>
      <c r="O78" s="21">
        <v>-11899.924942034795</v>
      </c>
      <c r="P78" s="21">
        <v>-114934.61875379119</v>
      </c>
      <c r="Q78" s="15">
        <v>44030.561598926994</v>
      </c>
      <c r="R78" s="12">
        <f>SUM(N78:Q78)</f>
        <v>106.23083551822492</v>
      </c>
      <c r="S78" s="15"/>
      <c r="T78" s="15">
        <v>82910.212932417213</v>
      </c>
      <c r="U78" s="21">
        <v>-2590.9487947009097</v>
      </c>
      <c r="V78" s="21">
        <v>-36485.660000000003</v>
      </c>
      <c r="W78" s="21">
        <v>-13971.16</v>
      </c>
      <c r="X78" s="147">
        <f>P78</f>
        <v>-114934.61875379119</v>
      </c>
      <c r="Y78" s="15">
        <f>G78/$G$10*277000000</f>
        <v>60486.317825493286</v>
      </c>
      <c r="Z78" s="12">
        <f>SUM(T78:Y78)</f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f>SUM(AB78:AE78)</f>
        <v>28659.596389571285</v>
      </c>
      <c r="AG78" s="167"/>
      <c r="AH78" s="15">
        <f>J78/E78</f>
        <v>87.228851899063116</v>
      </c>
      <c r="AI78" s="15">
        <f>K78/E78</f>
        <v>-3.4506508634308095</v>
      </c>
      <c r="AJ78" s="15">
        <f>L78/E78</f>
        <v>83.778201035632293</v>
      </c>
      <c r="AL78" s="147">
        <f>N78/F78</f>
        <v>65.335077172905599</v>
      </c>
      <c r="AM78" s="147">
        <f>O78/F78</f>
        <v>-9.3774034216192241</v>
      </c>
      <c r="AN78" s="147">
        <f>P78/F78</f>
        <v>-90.571015566423313</v>
      </c>
      <c r="AO78" s="147">
        <f>Q78/F78</f>
        <v>34.69705405746808</v>
      </c>
      <c r="AP78" s="147">
        <f>R78/F78</f>
        <v>8.3712242331146505E-2</v>
      </c>
      <c r="AR78" s="147">
        <f>T78/$G78</f>
        <v>68.126715638798032</v>
      </c>
      <c r="AS78" s="147">
        <f>U78/$G78</f>
        <v>-2.1289636768290139</v>
      </c>
      <c r="AT78" s="147">
        <f>V78/$G78</f>
        <v>-29.980000000000004</v>
      </c>
      <c r="AU78" s="147">
        <f>W78/$G78</f>
        <v>-11.48</v>
      </c>
      <c r="AV78" s="147">
        <f>X78/$G78</f>
        <v>-94.44093570566244</v>
      </c>
      <c r="AW78" s="147">
        <f>Y78/$G78</f>
        <v>49.701165016839184</v>
      </c>
      <c r="AX78" s="147">
        <f>Z78/$G78</f>
        <v>-20.202018726854234</v>
      </c>
      <c r="AZ78" s="15">
        <f>AB78/$H78</f>
        <v>69.90743080304992</v>
      </c>
      <c r="BA78" s="15">
        <f>AC78/$H78</f>
        <v>-4.5225097325851005</v>
      </c>
      <c r="BB78" s="15">
        <f>AD78/$H78</f>
        <v>-29.8</v>
      </c>
      <c r="BC78" s="15">
        <f>AE78/$H78</f>
        <v>-11.42</v>
      </c>
      <c r="BD78" s="15">
        <f>AF78/$H78</f>
        <v>24.164921070464828</v>
      </c>
    </row>
    <row r="79" spans="1:56">
      <c r="A79" s="50">
        <v>217</v>
      </c>
      <c r="B79" s="55">
        <v>16</v>
      </c>
      <c r="C79" s="55">
        <v>16</v>
      </c>
      <c r="D79" s="11" t="s">
        <v>92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34">
        <f>SUM(J79:K79)</f>
        <v>-1333588.0710589029</v>
      </c>
      <c r="M79" s="134"/>
      <c r="N79" s="21">
        <v>-723950.50658415561</v>
      </c>
      <c r="O79" s="21">
        <v>-823094.38315052423</v>
      </c>
      <c r="P79" s="21">
        <v>-484736.07531149755</v>
      </c>
      <c r="Q79" s="15">
        <v>185698.63331556917</v>
      </c>
      <c r="R79" s="12">
        <f>SUM(N79:Q79)</f>
        <v>-1846082.3317306081</v>
      </c>
      <c r="S79" s="15"/>
      <c r="T79" s="15">
        <v>-723950.50658415561</v>
      </c>
      <c r="U79" s="21">
        <v>-756201.79312371288</v>
      </c>
      <c r="V79" s="21">
        <v>-157275.08000000002</v>
      </c>
      <c r="W79" s="21">
        <v>-60224.08</v>
      </c>
      <c r="X79" s="147">
        <f>P79</f>
        <v>-484736.07531149755</v>
      </c>
      <c r="Y79" s="15">
        <f>G79/$G$10*277000000</f>
        <v>260732.31167833836</v>
      </c>
      <c r="Z79" s="12">
        <f>SUM(T79:Y79)</f>
        <v>-1921655.2233410277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f>SUM(AB79:AE79)</f>
        <v>-1628548.4269482719</v>
      </c>
      <c r="AG79" s="167"/>
      <c r="AH79" s="15">
        <f>J79/E79</f>
        <v>-104.10146016226396</v>
      </c>
      <c r="AI79" s="15">
        <f>K79/E79</f>
        <v>-143.31747695441558</v>
      </c>
      <c r="AJ79" s="15">
        <f>L79/E79</f>
        <v>-247.41893711667956</v>
      </c>
      <c r="AL79" s="147">
        <f>N79/F79</f>
        <v>-135.26728448881832</v>
      </c>
      <c r="AM79" s="147">
        <f>O79/F79</f>
        <v>-153.79192510286327</v>
      </c>
      <c r="AN79" s="147">
        <f>P79/F79</f>
        <v>-90.571015566423313</v>
      </c>
      <c r="AO79" s="147">
        <f>Q79/F79</f>
        <v>34.69705405746808</v>
      </c>
      <c r="AP79" s="147">
        <f>R79/F79</f>
        <v>-344.9331711006368</v>
      </c>
      <c r="AR79" s="147">
        <f>T79/$G79</f>
        <v>-138.00047780864574</v>
      </c>
      <c r="AS79" s="147">
        <f>U79/$G79</f>
        <v>-144.14826403425712</v>
      </c>
      <c r="AT79" s="147">
        <f>V79/$G79</f>
        <v>-29.980000000000004</v>
      </c>
      <c r="AU79" s="147">
        <f>W79/$G79</f>
        <v>-11.48</v>
      </c>
      <c r="AV79" s="147">
        <f>X79/$G79</f>
        <v>-92.401081835969791</v>
      </c>
      <c r="AW79" s="147">
        <f>Y79/$G79</f>
        <v>49.701165016839184</v>
      </c>
      <c r="AX79" s="147">
        <f>Z79/$G79</f>
        <v>-366.30865866203351</v>
      </c>
      <c r="AZ79" s="15">
        <f>AB79/$H79</f>
        <v>-137.52859167632135</v>
      </c>
      <c r="BA79" s="15">
        <f>AC79/$H79</f>
        <v>-130.62610949166347</v>
      </c>
      <c r="BB79" s="15">
        <f>AD79/$H79</f>
        <v>-29.8</v>
      </c>
      <c r="BC79" s="15">
        <f>AE79/$H79</f>
        <v>-11.42</v>
      </c>
      <c r="BD79" s="15">
        <f>AF79/$H79</f>
        <v>-309.37470116798477</v>
      </c>
    </row>
    <row r="80" spans="1:56">
      <c r="A80" s="50">
        <v>218</v>
      </c>
      <c r="B80" s="55">
        <v>14</v>
      </c>
      <c r="C80" s="55">
        <v>14</v>
      </c>
      <c r="D80" s="11" t="s">
        <v>93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241440.92076209918</v>
      </c>
      <c r="L80" s="134">
        <f>SUM(J80:K80)</f>
        <v>664411.96837034263</v>
      </c>
      <c r="M80" s="134"/>
      <c r="N80" s="21">
        <v>331647.56100849988</v>
      </c>
      <c r="O80" s="21">
        <v>157627.60735726121</v>
      </c>
      <c r="P80" s="21">
        <v>-108685.21867970798</v>
      </c>
      <c r="Q80" s="15">
        <v>41636.464868961695</v>
      </c>
      <c r="R80" s="12">
        <f>SUM(N80:Q80)</f>
        <v>422226.41455501481</v>
      </c>
      <c r="S80" s="15"/>
      <c r="T80" s="15">
        <v>331647.56100849988</v>
      </c>
      <c r="U80" s="21">
        <v>136625.94592829514</v>
      </c>
      <c r="V80" s="21">
        <v>-35616.239999999998</v>
      </c>
      <c r="W80" s="21">
        <v>-13638.24</v>
      </c>
      <c r="X80" s="147">
        <f>P80</f>
        <v>-108685.21867970798</v>
      </c>
      <c r="Y80" s="15">
        <f>G80/$G$10*277000000</f>
        <v>59044.984040004951</v>
      </c>
      <c r="Z80" s="12">
        <f>SUM(T80:Y80)</f>
        <v>369378.79229709203</v>
      </c>
      <c r="AA80" s="12"/>
      <c r="AB80" s="15">
        <v>331647.56100849988</v>
      </c>
      <c r="AC80" s="21">
        <v>116003.96224210602</v>
      </c>
      <c r="AD80" s="21">
        <v>-34538.200000000004</v>
      </c>
      <c r="AE80" s="21">
        <v>-13235.78</v>
      </c>
      <c r="AF80" s="134">
        <f>SUM(AB80:AE80)</f>
        <v>399877.54325060587</v>
      </c>
      <c r="AG80" s="167"/>
      <c r="AH80" s="15">
        <f>J80/E80</f>
        <v>354.84148289282172</v>
      </c>
      <c r="AI80" s="15">
        <f>K80/E80</f>
        <v>202.55110802189529</v>
      </c>
      <c r="AJ80" s="15">
        <f>L80/E80</f>
        <v>557.39259091471695</v>
      </c>
      <c r="AL80" s="147">
        <f>N80/F80</f>
        <v>276.37296750708322</v>
      </c>
      <c r="AM80" s="147">
        <f>O80/F80</f>
        <v>131.35633946438435</v>
      </c>
      <c r="AN80" s="147">
        <f>P80/F80</f>
        <v>-90.571015566423313</v>
      </c>
      <c r="AO80" s="147">
        <f>Q80/F80</f>
        <v>34.69705405746808</v>
      </c>
      <c r="AP80" s="147">
        <f>R80/F80</f>
        <v>351.85534546251233</v>
      </c>
      <c r="AR80" s="147">
        <f>T80/$G80</f>
        <v>279.16461364351841</v>
      </c>
      <c r="AS80" s="147">
        <f>U80/$G80</f>
        <v>115.00500499014743</v>
      </c>
      <c r="AT80" s="147">
        <f>V80/$G80</f>
        <v>-29.979999999999997</v>
      </c>
      <c r="AU80" s="147">
        <f>W80/$G80</f>
        <v>-11.48</v>
      </c>
      <c r="AV80" s="147">
        <f>X80/$G80</f>
        <v>-91.485874309518493</v>
      </c>
      <c r="AW80" s="147">
        <f>Y80/$G80</f>
        <v>49.701165016839184</v>
      </c>
      <c r="AX80" s="147">
        <f>Z80/$G80</f>
        <v>310.92490934098657</v>
      </c>
      <c r="AZ80" s="15">
        <f>AB80/$H80</f>
        <v>286.14975065444338</v>
      </c>
      <c r="BA80" s="15">
        <f>AC80/$H80</f>
        <v>100.08969995004833</v>
      </c>
      <c r="BB80" s="15">
        <f>AD80/$H80</f>
        <v>-29.800000000000004</v>
      </c>
      <c r="BC80" s="15">
        <f>AE80/$H80</f>
        <v>-11.42</v>
      </c>
      <c r="BD80" s="15">
        <f>AF80/$H80</f>
        <v>345.01945060449168</v>
      </c>
    </row>
    <row r="81" spans="1:56">
      <c r="A81" s="50">
        <v>224</v>
      </c>
      <c r="B81" s="55">
        <v>1</v>
      </c>
      <c r="C81" s="140">
        <v>34</v>
      </c>
      <c r="D81" s="11" t="s">
        <v>94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34">
        <f>SUM(J81:K81)</f>
        <v>-1366723.1024756429</v>
      </c>
      <c r="M81" s="134"/>
      <c r="N81" s="21">
        <v>-207149.17075832974</v>
      </c>
      <c r="O81" s="21">
        <v>-179086.34596851381</v>
      </c>
      <c r="P81" s="21">
        <v>-779182.44691793981</v>
      </c>
      <c r="Q81" s="15">
        <v>298498.75605639786</v>
      </c>
      <c r="R81" s="12">
        <f>SUM(N81:Q81)</f>
        <v>-866919.20758838556</v>
      </c>
      <c r="S81" s="15"/>
      <c r="T81" s="15">
        <v>-207149.17075832974</v>
      </c>
      <c r="U81" s="21">
        <v>-71560.757029676271</v>
      </c>
      <c r="V81" s="21">
        <v>-257258.38</v>
      </c>
      <c r="W81" s="21">
        <v>-98509.88</v>
      </c>
      <c r="X81" s="147">
        <f>P81</f>
        <v>-779182.44691793981</v>
      </c>
      <c r="Y81" s="15">
        <f>G81/$G$10*277000000</f>
        <v>426485.69700949703</v>
      </c>
      <c r="Z81" s="12">
        <f>SUM(T81:Y81)</f>
        <v>-987174.93769644876</v>
      </c>
      <c r="AA81" s="12"/>
      <c r="AB81" s="15">
        <v>-207149.17075832974</v>
      </c>
      <c r="AC81" s="21">
        <v>-36362.396657291982</v>
      </c>
      <c r="AD81" s="21">
        <v>-251512</v>
      </c>
      <c r="AE81" s="21">
        <v>-96384.8</v>
      </c>
      <c r="AF81" s="134">
        <f>SUM(AB81:AE81)</f>
        <v>-591408.36741562176</v>
      </c>
      <c r="AG81" s="167"/>
      <c r="AH81" s="15">
        <f>J81/E81</f>
        <v>-84.85694152872135</v>
      </c>
      <c r="AI81" s="15">
        <f>K81/E81</f>
        <v>-71.931300122723286</v>
      </c>
      <c r="AJ81" s="15">
        <f>L81/E81</f>
        <v>-156.78824165144465</v>
      </c>
      <c r="AL81" s="147">
        <f>N81/F81</f>
        <v>-24.07871332771472</v>
      </c>
      <c r="AM81" s="147">
        <f>O81/F81</f>
        <v>-20.816732066548159</v>
      </c>
      <c r="AN81" s="147">
        <f>P81/F81</f>
        <v>-90.571015566423313</v>
      </c>
      <c r="AO81" s="147">
        <f>Q81/F81</f>
        <v>34.69705405746808</v>
      </c>
      <c r="AP81" s="147">
        <f>R81/F81</f>
        <v>-100.76940690321813</v>
      </c>
      <c r="AR81" s="147">
        <f>T81/$G81</f>
        <v>-24.140446423299117</v>
      </c>
      <c r="AS81" s="147">
        <f>U81/$G81</f>
        <v>-8.3394426092152738</v>
      </c>
      <c r="AT81" s="147">
        <f>V81/$G81</f>
        <v>-29.98</v>
      </c>
      <c r="AU81" s="147">
        <f>W81/$G81</f>
        <v>-11.48</v>
      </c>
      <c r="AV81" s="147">
        <f>X81/$G81</f>
        <v>-90.803221875998119</v>
      </c>
      <c r="AW81" s="147">
        <f>Y81/$G81</f>
        <v>49.701165016839184</v>
      </c>
      <c r="AX81" s="147">
        <f>Z81/$G81</f>
        <v>-115.04194589167332</v>
      </c>
      <c r="AZ81" s="15">
        <f>AB81/$H81</f>
        <v>-24.54374061117651</v>
      </c>
      <c r="BA81" s="15">
        <f>AC81/$H81</f>
        <v>-4.3083408361720359</v>
      </c>
      <c r="BB81" s="15">
        <f>AD81/$H81</f>
        <v>-29.8</v>
      </c>
      <c r="BC81" s="15">
        <f>AE81/$H81</f>
        <v>-11.42</v>
      </c>
      <c r="BD81" s="15">
        <f>AF81/$H81</f>
        <v>-70.072081447348552</v>
      </c>
    </row>
    <row r="82" spans="1:56">
      <c r="A82" s="50">
        <v>226</v>
      </c>
      <c r="B82" s="55">
        <v>13</v>
      </c>
      <c r="C82" s="55">
        <v>13</v>
      </c>
      <c r="D82" s="11" t="s">
        <v>95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34">
        <f>SUM(J82:K82)</f>
        <v>1319991.3878936353</v>
      </c>
      <c r="M82" s="134"/>
      <c r="N82" s="21">
        <v>391817.80303608027</v>
      </c>
      <c r="O82" s="21">
        <v>202829.45514954472</v>
      </c>
      <c r="P82" s="21">
        <v>-331942.77205094142</v>
      </c>
      <c r="Q82" s="15">
        <v>127164.70312062051</v>
      </c>
      <c r="R82" s="12">
        <f>SUM(N82:Q82)</f>
        <v>389869.18925530405</v>
      </c>
      <c r="S82" s="15"/>
      <c r="T82" s="15">
        <v>391817.80303608027</v>
      </c>
      <c r="U82" s="21">
        <v>138686.8808685776</v>
      </c>
      <c r="V82" s="21">
        <v>-108677.5</v>
      </c>
      <c r="W82" s="21">
        <v>-41615</v>
      </c>
      <c r="X82" s="147">
        <f>P82</f>
        <v>-331942.77205094142</v>
      </c>
      <c r="Y82" s="15">
        <f>G82/$G$10*277000000</f>
        <v>180166.72318604204</v>
      </c>
      <c r="Z82" s="12">
        <f>SUM(T82:Y82)</f>
        <v>228436.13503975846</v>
      </c>
      <c r="AA82" s="12"/>
      <c r="AB82" s="15">
        <v>391817.80303608027</v>
      </c>
      <c r="AC82" s="21">
        <v>75703.905693674926</v>
      </c>
      <c r="AD82" s="21">
        <v>-106475.40000000001</v>
      </c>
      <c r="AE82" s="21">
        <v>-40803.659999999996</v>
      </c>
      <c r="AF82" s="134">
        <f>SUM(AB82:AE82)</f>
        <v>320242.64872975519</v>
      </c>
      <c r="AG82" s="167"/>
      <c r="AH82" s="15">
        <f>J82/E82</f>
        <v>207.90541068193215</v>
      </c>
      <c r="AI82" s="15">
        <f>K82/E82</f>
        <v>141.85383359301096</v>
      </c>
      <c r="AJ82" s="15">
        <f>L82/E82</f>
        <v>349.75924427494311</v>
      </c>
      <c r="AL82" s="147">
        <f>N82/F82</f>
        <v>106.90799537137251</v>
      </c>
      <c r="AM82" s="147">
        <f>O82/F82</f>
        <v>55.342279713381913</v>
      </c>
      <c r="AN82" s="147">
        <f>P82/F82</f>
        <v>-90.571015566423313</v>
      </c>
      <c r="AO82" s="147">
        <f>Q82/F82</f>
        <v>34.69705405746808</v>
      </c>
      <c r="AP82" s="147">
        <f>R82/F82</f>
        <v>106.3763135757992</v>
      </c>
      <c r="AR82" s="147">
        <f>T82/$G82</f>
        <v>108.08766980305663</v>
      </c>
      <c r="AS82" s="147">
        <f>U82/$G82</f>
        <v>38.258449894780028</v>
      </c>
      <c r="AT82" s="147">
        <f>V82/$G82</f>
        <v>-29.98</v>
      </c>
      <c r="AU82" s="147">
        <f>W82/$G82</f>
        <v>-11.48</v>
      </c>
      <c r="AV82" s="147">
        <f>X82/$G82</f>
        <v>-91.570419876121775</v>
      </c>
      <c r="AW82" s="147">
        <f>Y82/$G82</f>
        <v>49.701165016839184</v>
      </c>
      <c r="AX82" s="147">
        <f>Z82/$G82</f>
        <v>63.016864838554056</v>
      </c>
      <c r="AZ82" s="15">
        <f>AB82/$H82</f>
        <v>109.66073412708656</v>
      </c>
      <c r="BA82" s="15">
        <f>AC82/$H82</f>
        <v>21.187770974999978</v>
      </c>
      <c r="BB82" s="15">
        <f>AD82/$H82</f>
        <v>-29.8</v>
      </c>
      <c r="BC82" s="15">
        <f>AE82/$H82</f>
        <v>-11.419999999999998</v>
      </c>
      <c r="BD82" s="15">
        <f>AF82/$H82</f>
        <v>89.628505102086535</v>
      </c>
    </row>
    <row r="83" spans="1:56">
      <c r="A83" s="50">
        <v>230</v>
      </c>
      <c r="B83" s="55">
        <v>4</v>
      </c>
      <c r="C83" s="55">
        <v>4</v>
      </c>
      <c r="D83" s="11" t="s">
        <v>96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-109857.50508823193</v>
      </c>
      <c r="K83" s="21">
        <v>-115270.02687541254</v>
      </c>
      <c r="L83" s="134">
        <f>SUM(J83:K83)</f>
        <v>-225127.53196364449</v>
      </c>
      <c r="M83" s="134"/>
      <c r="N83" s="21">
        <v>27730.53614179519</v>
      </c>
      <c r="O83" s="21">
        <v>552.14725966003346</v>
      </c>
      <c r="P83" s="21">
        <v>-202879.07486878822</v>
      </c>
      <c r="Q83" s="15">
        <v>77721.401088728497</v>
      </c>
      <c r="R83" s="12">
        <f>SUM(N83:Q83)</f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47">
        <f>P83</f>
        <v>-202879.07486878822</v>
      </c>
      <c r="Y83" s="15">
        <f>G83/$G$10*277000000</f>
        <v>110137.78167731564</v>
      </c>
      <c r="Z83" s="12">
        <f>SUM(T83:Y83)</f>
        <v>-161459.58064316044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f>SUM(AB83:AE83)</f>
        <v>-71184.696999240958</v>
      </c>
      <c r="AG83" s="167"/>
      <c r="AH83" s="15">
        <f>J83/E83</f>
        <v>-47.972709645516126</v>
      </c>
      <c r="AI83" s="15">
        <f>K83/E83</f>
        <v>-50.336256277472728</v>
      </c>
      <c r="AJ83" s="15">
        <f>L83/E83</f>
        <v>-98.308965922988861</v>
      </c>
      <c r="AL83" s="147">
        <f>N83/F83</f>
        <v>12.379703634729996</v>
      </c>
      <c r="AM83" s="147">
        <f>O83/F83</f>
        <v>0.24649431234822922</v>
      </c>
      <c r="AN83" s="147">
        <f>P83/F83</f>
        <v>-90.571015566423313</v>
      </c>
      <c r="AO83" s="147">
        <f>Q83/F83</f>
        <v>34.69705405746808</v>
      </c>
      <c r="AP83" s="147">
        <f>R83/F83</f>
        <v>-43.247763561877001</v>
      </c>
      <c r="AR83" s="147">
        <f>T83/$G83</f>
        <v>12.513779847380501</v>
      </c>
      <c r="AS83" s="147">
        <f>U83/$G83</f>
        <v>-2.0638373616800938</v>
      </c>
      <c r="AT83" s="147">
        <f>V83/$G83</f>
        <v>-29.980000000000004</v>
      </c>
      <c r="AU83" s="147">
        <f>W83/$G83</f>
        <v>-11.48</v>
      </c>
      <c r="AV83" s="147">
        <f>X83/$G83</f>
        <v>-91.551929092413459</v>
      </c>
      <c r="AW83" s="147">
        <f>Y83/$G83</f>
        <v>49.701165016839184</v>
      </c>
      <c r="AX83" s="147">
        <f>Z83/$G83</f>
        <v>-72.860821589873851</v>
      </c>
      <c r="AZ83" s="15">
        <f>AB83/$H83</f>
        <v>12.779048913269673</v>
      </c>
      <c r="BA83" s="15">
        <f>AC83/$H83</f>
        <v>-4.36305674702127</v>
      </c>
      <c r="BB83" s="15">
        <f>AD83/$H83</f>
        <v>-29.8</v>
      </c>
      <c r="BC83" s="15">
        <f>AE83/$H83</f>
        <v>-11.42</v>
      </c>
      <c r="BD83" s="15">
        <f>AF83/$H83</f>
        <v>-32.804007833751591</v>
      </c>
    </row>
    <row r="84" spans="1:56">
      <c r="A84" s="50">
        <v>231</v>
      </c>
      <c r="B84" s="55">
        <v>15</v>
      </c>
      <c r="C84" s="55">
        <v>15</v>
      </c>
      <c r="D84" s="11" t="s">
        <v>97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34">
        <f>SUM(J84:K84)</f>
        <v>-1398355.9720205297</v>
      </c>
      <c r="M84" s="134"/>
      <c r="N84" s="21">
        <v>-858317.88405327871</v>
      </c>
      <c r="O84" s="21">
        <v>-517631.27852162166</v>
      </c>
      <c r="P84" s="21">
        <v>-113757.19555142768</v>
      </c>
      <c r="Q84" s="15">
        <v>43579.499896179907</v>
      </c>
      <c r="R84" s="12">
        <f>SUM(N84:Q84)</f>
        <v>-1446126.8582301482</v>
      </c>
      <c r="S84" s="15"/>
      <c r="T84" s="15">
        <v>-858317.88405327871</v>
      </c>
      <c r="U84" s="21">
        <v>-501933.01748393947</v>
      </c>
      <c r="V84" s="21">
        <v>-36215.840000000004</v>
      </c>
      <c r="W84" s="21">
        <v>-13867.84</v>
      </c>
      <c r="X84" s="147">
        <f>P84</f>
        <v>-113757.19555142768</v>
      </c>
      <c r="Y84" s="15">
        <f>G84/$G$10*277000000</f>
        <v>60039.007340341741</v>
      </c>
      <c r="Z84" s="12">
        <f>SUM(T84:Y84)</f>
        <v>-1464052.7697483043</v>
      </c>
      <c r="AA84" s="12"/>
      <c r="AB84" s="15">
        <v>-858317.88405327871</v>
      </c>
      <c r="AC84" s="21">
        <v>-485837.36040881736</v>
      </c>
      <c r="AD84" s="21">
        <v>-36981.800000000003</v>
      </c>
      <c r="AE84" s="21">
        <v>-14172.22</v>
      </c>
      <c r="AF84" s="134">
        <f>SUM(AB84:AE84)</f>
        <v>-1395309.2644620962</v>
      </c>
      <c r="AG84" s="167"/>
      <c r="AH84" s="15">
        <f>J84/E84</f>
        <v>-670.03012975748072</v>
      </c>
      <c r="AI84" s="15">
        <f>K84/E84</f>
        <v>-414.80770734145614</v>
      </c>
      <c r="AJ84" s="15">
        <f>L84/E84</f>
        <v>-1084.8378370989369</v>
      </c>
      <c r="AL84" s="147">
        <f>N84/F84</f>
        <v>-683.37411150738751</v>
      </c>
      <c r="AM84" s="147">
        <f>O84/F84</f>
        <v>-412.1268141095714</v>
      </c>
      <c r="AN84" s="147">
        <f>P84/F84</f>
        <v>-90.571015566423313</v>
      </c>
      <c r="AO84" s="147">
        <f>Q84/F84</f>
        <v>34.69705405746808</v>
      </c>
      <c r="AP84" s="147">
        <f>R84/F84</f>
        <v>-1151.3748871259143</v>
      </c>
      <c r="AR84" s="147">
        <f>T84/$G84</f>
        <v>-710.52804971297905</v>
      </c>
      <c r="AS84" s="147">
        <f>U84/$G84</f>
        <v>-415.50746480458565</v>
      </c>
      <c r="AT84" s="147">
        <f>V84/$G84</f>
        <v>-29.980000000000004</v>
      </c>
      <c r="AU84" s="147">
        <f>W84/$G84</f>
        <v>-11.48</v>
      </c>
      <c r="AV84" s="147">
        <f>X84/$G84</f>
        <v>-94.16986386707589</v>
      </c>
      <c r="AW84" s="147">
        <f>Y84/$G84</f>
        <v>49.701165016839191</v>
      </c>
      <c r="AX84" s="147">
        <f>Z84/$G84</f>
        <v>-1211.9642133678014</v>
      </c>
      <c r="AZ84" s="15">
        <f>AB84/$H84</f>
        <v>-691.63407256509163</v>
      </c>
      <c r="BA84" s="15">
        <f>AC84/$H84</f>
        <v>-391.4886062923589</v>
      </c>
      <c r="BB84" s="15">
        <f>AD84/$H84</f>
        <v>-29.8</v>
      </c>
      <c r="BC84" s="15">
        <f>AE84/$H84</f>
        <v>-11.42</v>
      </c>
      <c r="BD84" s="15">
        <f>AF84/$H84</f>
        <v>-1124.3426788574507</v>
      </c>
    </row>
    <row r="85" spans="1:56">
      <c r="A85" s="50">
        <v>232</v>
      </c>
      <c r="B85" s="55">
        <v>14</v>
      </c>
      <c r="C85" s="55">
        <v>14</v>
      </c>
      <c r="D85" s="11" t="s">
        <v>98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17854.550463376247</v>
      </c>
      <c r="K85" s="21">
        <v>-280201.83115556929</v>
      </c>
      <c r="L85" s="134">
        <f>SUM(J85:K85)</f>
        <v>-262347.28069219308</v>
      </c>
      <c r="M85" s="134"/>
      <c r="N85" s="21">
        <v>-22726.03907395744</v>
      </c>
      <c r="O85" s="21">
        <v>-169431.76101604686</v>
      </c>
      <c r="P85" s="21">
        <v>-1154780.4484718973</v>
      </c>
      <c r="Q85" s="15">
        <v>442387.43923271802</v>
      </c>
      <c r="R85" s="12">
        <f>SUM(N85:Q85)</f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47">
        <f>P85</f>
        <v>-1154780.4484718973</v>
      </c>
      <c r="Y85" s="15">
        <f>G85/$G$10*277000000</f>
        <v>627129.30018247687</v>
      </c>
      <c r="Z85" s="12">
        <f>SUM(T85:Y85)</f>
        <v>-1099551.4587994982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f>SUM(AB85:AE85)</f>
        <v>-592608.56717583735</v>
      </c>
      <c r="AG85" s="167"/>
      <c r="AH85" s="15">
        <f>J85/E85</f>
        <v>1.3851474370346195</v>
      </c>
      <c r="AI85" s="15">
        <f>K85/E85</f>
        <v>-21.737923285924694</v>
      </c>
      <c r="AJ85" s="15">
        <f>L85/E85</f>
        <v>-20.352775848890076</v>
      </c>
      <c r="AL85" s="147">
        <f>N85/F85</f>
        <v>-1.7824344371731324</v>
      </c>
      <c r="AM85" s="147">
        <f>O85/F85</f>
        <v>-13.288765569886028</v>
      </c>
      <c r="AN85" s="147">
        <f>P85/F85</f>
        <v>-90.571015566423313</v>
      </c>
      <c r="AO85" s="147">
        <f>Q85/F85</f>
        <v>34.69705405746808</v>
      </c>
      <c r="AP85" s="147">
        <f>R85/F85</f>
        <v>-70.945161516014394</v>
      </c>
      <c r="AR85" s="147">
        <f>T85/$G85</f>
        <v>-1.8010809220127943</v>
      </c>
      <c r="AS85" s="147">
        <f>U85/$G85</f>
        <v>-2.0630838037819186</v>
      </c>
      <c r="AT85" s="147">
        <f>V85/$G85</f>
        <v>-29.98</v>
      </c>
      <c r="AU85" s="147">
        <f>W85/$G85</f>
        <v>-11.48</v>
      </c>
      <c r="AV85" s="147">
        <f>X85/$G85</f>
        <v>-91.518501226176681</v>
      </c>
      <c r="AW85" s="147">
        <f>Y85/$G85</f>
        <v>49.701165016839191</v>
      </c>
      <c r="AX85" s="147">
        <f>Z85/$G85</f>
        <v>-87.1415009351322</v>
      </c>
      <c r="AZ85" s="15">
        <f>AB85/$H85</f>
        <v>-1.8154688507714842</v>
      </c>
      <c r="BA85" s="15">
        <f>AC85/$H85</f>
        <v>-4.3050461816488177</v>
      </c>
      <c r="BB85" s="15">
        <f>AD85/$H85</f>
        <v>-29.8</v>
      </c>
      <c r="BC85" s="15">
        <f>AE85/$H85</f>
        <v>-11.42</v>
      </c>
      <c r="BD85" s="15">
        <f>AF85/$H85</f>
        <v>-47.340515032420299</v>
      </c>
    </row>
    <row r="86" spans="1:56">
      <c r="A86" s="50">
        <v>233</v>
      </c>
      <c r="B86" s="55">
        <v>14</v>
      </c>
      <c r="C86" s="55">
        <v>14</v>
      </c>
      <c r="D86" s="11" t="s">
        <v>99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2494170.1595986546</v>
      </c>
      <c r="K86" s="21">
        <v>786129.06680846412</v>
      </c>
      <c r="L86" s="134">
        <f>SUM(J86:K86)</f>
        <v>3280299.2264071186</v>
      </c>
      <c r="M86" s="134"/>
      <c r="N86" s="21">
        <v>2114932.4284441913</v>
      </c>
      <c r="O86" s="21">
        <v>243085.5265643512</v>
      </c>
      <c r="P86" s="21">
        <v>-1369071.4713020548</v>
      </c>
      <c r="Q86" s="15">
        <v>524480.6691326875</v>
      </c>
      <c r="R86" s="12">
        <f>SUM(N86:Q86)</f>
        <v>1513427.1528391754</v>
      </c>
      <c r="S86" s="15"/>
      <c r="T86" s="15">
        <v>2114932.4284441913</v>
      </c>
      <c r="U86" s="21">
        <v>-21465.401902524529</v>
      </c>
      <c r="V86" s="21">
        <v>-454646.7</v>
      </c>
      <c r="W86" s="21">
        <v>-174094.2</v>
      </c>
      <c r="X86" s="147">
        <f>P86</f>
        <v>-1369071.4713020548</v>
      </c>
      <c r="Y86" s="15">
        <f>G86/$G$10*277000000</f>
        <v>753718.16748036619</v>
      </c>
      <c r="Z86" s="12">
        <f>SUM(T86:Y86)</f>
        <v>849372.82271997829</v>
      </c>
      <c r="AA86" s="12"/>
      <c r="AB86" s="15">
        <v>2114932.4284441913</v>
      </c>
      <c r="AC86" s="21">
        <v>-63890.966857099338</v>
      </c>
      <c r="AD86" s="21">
        <v>-448490</v>
      </c>
      <c r="AE86" s="21">
        <v>-171871</v>
      </c>
      <c r="AF86" s="134">
        <f>SUM(AB86:AE86)</f>
        <v>1430680.4615870919</v>
      </c>
      <c r="AG86" s="167"/>
      <c r="AH86" s="15">
        <f>J86/E86</f>
        <v>162.88990070524127</v>
      </c>
      <c r="AI86" s="15">
        <f>K86/E86</f>
        <v>51.340717529288412</v>
      </c>
      <c r="AJ86" s="15">
        <f>L86/E86</f>
        <v>214.23061823452969</v>
      </c>
      <c r="AL86" s="147">
        <f>N86/F86</f>
        <v>139.91349751549294</v>
      </c>
      <c r="AM86" s="147">
        <f>O86/F86</f>
        <v>16.081339412830854</v>
      </c>
      <c r="AN86" s="147">
        <f>P86/F86</f>
        <v>-90.571015566423313</v>
      </c>
      <c r="AO86" s="147">
        <f>Q86/F86</f>
        <v>34.69705405746808</v>
      </c>
      <c r="AP86" s="147">
        <f>R86/F86</f>
        <v>100.12087541936857</v>
      </c>
      <c r="AR86" s="147">
        <f>T86/$G86</f>
        <v>139.4614196138603</v>
      </c>
      <c r="AS86" s="147">
        <f>U86/$G86</f>
        <v>-1.4154567690421713</v>
      </c>
      <c r="AT86" s="147">
        <f>V86/$G86</f>
        <v>-29.98</v>
      </c>
      <c r="AU86" s="147">
        <f>W86/$G86</f>
        <v>-11.48</v>
      </c>
      <c r="AV86" s="147">
        <f>X86/$G86</f>
        <v>-90.278369357207708</v>
      </c>
      <c r="AW86" s="147">
        <f>Y86/$G86</f>
        <v>49.701165016839184</v>
      </c>
      <c r="AX86" s="147">
        <f>Z86/$G86</f>
        <v>56.008758504449609</v>
      </c>
      <c r="AZ86" s="15">
        <f>AB86/$H86</f>
        <v>140.52707165742135</v>
      </c>
      <c r="BA86" s="15">
        <f>AC86/$H86</f>
        <v>-4.2452469672491251</v>
      </c>
      <c r="BB86" s="15">
        <f>AD86/$H86</f>
        <v>-29.8</v>
      </c>
      <c r="BC86" s="15">
        <f>AE86/$H86</f>
        <v>-11.42</v>
      </c>
      <c r="BD86" s="15">
        <f>AF86/$H86</f>
        <v>95.061824690172216</v>
      </c>
    </row>
    <row r="87" spans="1:56">
      <c r="A87" s="50">
        <v>235</v>
      </c>
      <c r="B87" s="55">
        <v>1</v>
      </c>
      <c r="C87" s="140">
        <v>34</v>
      </c>
      <c r="D87" s="11" t="s">
        <v>100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7363193.4739771765</v>
      </c>
      <c r="K87" s="21">
        <v>1488070.7429396594</v>
      </c>
      <c r="L87" s="134">
        <f>SUM(J87:K87)</f>
        <v>8851264.2169168368</v>
      </c>
      <c r="M87" s="134"/>
      <c r="N87" s="21">
        <v>9961261.5929752979</v>
      </c>
      <c r="O87" s="21">
        <v>3022768.0780440816</v>
      </c>
      <c r="P87" s="21">
        <v>-931432.32408509729</v>
      </c>
      <c r="Q87" s="15">
        <v>356824.50392700173</v>
      </c>
      <c r="R87" s="12">
        <f>SUM(N87:Q87)</f>
        <v>12409421.850861283</v>
      </c>
      <c r="S87" s="15"/>
      <c r="T87" s="15">
        <v>9961261.5929752979</v>
      </c>
      <c r="U87" s="21">
        <v>2842783.8395978427</v>
      </c>
      <c r="V87" s="21">
        <v>-307894.59999999998</v>
      </c>
      <c r="W87" s="21">
        <v>-117899.6</v>
      </c>
      <c r="X87" s="147">
        <f>P87</f>
        <v>-931432.32408509729</v>
      </c>
      <c r="Y87" s="15">
        <f>G87/$G$10*277000000</f>
        <v>510430.96472293843</v>
      </c>
      <c r="Z87" s="12">
        <f>SUM(T87:Y87)</f>
        <v>11957249.873210981</v>
      </c>
      <c r="AA87" s="12"/>
      <c r="AB87" s="15">
        <v>9961261.5929752979</v>
      </c>
      <c r="AC87" s="21">
        <v>2666053.4394072024</v>
      </c>
      <c r="AD87" s="21">
        <v>-305539.40000000002</v>
      </c>
      <c r="AE87" s="21">
        <v>-117089.26</v>
      </c>
      <c r="AF87" s="134">
        <f>SUM(AB87:AE87)</f>
        <v>12204686.372382499</v>
      </c>
      <c r="AG87" s="167"/>
      <c r="AH87" s="15">
        <f>J87/E87</f>
        <v>708.27178472269873</v>
      </c>
      <c r="AI87" s="15">
        <f>K87/E87</f>
        <v>143.1387786590669</v>
      </c>
      <c r="AJ87" s="15">
        <f>L87/E87</f>
        <v>851.41056338176577</v>
      </c>
      <c r="AL87" s="147">
        <f>N87/F87</f>
        <v>968.61742444333902</v>
      </c>
      <c r="AM87" s="147">
        <f>O87/F87</f>
        <v>293.92921801284342</v>
      </c>
      <c r="AN87" s="147">
        <f>P87/F87</f>
        <v>-90.571015566423313</v>
      </c>
      <c r="AO87" s="147">
        <f>Q87/F87</f>
        <v>34.69705405746808</v>
      </c>
      <c r="AP87" s="147">
        <f>R87/F87</f>
        <v>1206.672680947227</v>
      </c>
      <c r="AR87" s="147">
        <f>T87/$G87</f>
        <v>969.93783768016533</v>
      </c>
      <c r="AS87" s="147">
        <f>U87/$G87</f>
        <v>276.80465818868964</v>
      </c>
      <c r="AT87" s="147">
        <f>V87/$G87</f>
        <v>-29.979999999999997</v>
      </c>
      <c r="AU87" s="147">
        <f>W87/$G87</f>
        <v>-11.48</v>
      </c>
      <c r="AV87" s="147">
        <f>X87/$G87</f>
        <v>-90.694481410428168</v>
      </c>
      <c r="AW87" s="147">
        <f>Y87/$G87</f>
        <v>49.701165016839184</v>
      </c>
      <c r="AX87" s="147">
        <f>Z87/$G87</f>
        <v>1164.2891794752659</v>
      </c>
      <c r="AZ87" s="15">
        <f>AB87/$H87</f>
        <v>971.54604437484613</v>
      </c>
      <c r="BA87" s="15">
        <f>AC87/$H87</f>
        <v>260.02666920971444</v>
      </c>
      <c r="BB87" s="15">
        <f>AD87/$H87</f>
        <v>-29.8</v>
      </c>
      <c r="BC87" s="15">
        <f>AE87/$H87</f>
        <v>-11.42</v>
      </c>
      <c r="BD87" s="15">
        <f>AF87/$H87</f>
        <v>1190.3527135845604</v>
      </c>
    </row>
    <row r="88" spans="1:56">
      <c r="A88" s="50">
        <v>236</v>
      </c>
      <c r="B88" s="55">
        <v>16</v>
      </c>
      <c r="C88" s="55">
        <v>16</v>
      </c>
      <c r="D88" s="11" t="s">
        <v>101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-104928.87593170683</v>
      </c>
      <c r="K88" s="21">
        <v>-423861.78708387644</v>
      </c>
      <c r="L88" s="134">
        <f>SUM(J88:K88)</f>
        <v>-528790.6630155833</v>
      </c>
      <c r="M88" s="134"/>
      <c r="N88" s="21">
        <v>68777.110937036647</v>
      </c>
      <c r="O88" s="21">
        <v>-262457.19877307885</v>
      </c>
      <c r="P88" s="21">
        <v>-380217.12334784504</v>
      </c>
      <c r="Q88" s="15">
        <v>145658.23293325101</v>
      </c>
      <c r="R88" s="12">
        <f>SUM(N88:Q88)</f>
        <v>-428238.9782506362</v>
      </c>
      <c r="S88" s="15"/>
      <c r="T88" s="15">
        <v>68777.110937036647</v>
      </c>
      <c r="U88" s="21">
        <v>-209988.01100541174</v>
      </c>
      <c r="V88" s="21">
        <v>-124027.26</v>
      </c>
      <c r="W88" s="21">
        <v>-47492.76</v>
      </c>
      <c r="X88" s="147">
        <f>P88</f>
        <v>-380217.12334784504</v>
      </c>
      <c r="Y88" s="15">
        <f>G88/$G$10*277000000</f>
        <v>205613.71967466371</v>
      </c>
      <c r="Z88" s="12">
        <f>SUM(T88:Y88)</f>
        <v>-487334.32374155649</v>
      </c>
      <c r="AA88" s="12"/>
      <c r="AB88" s="15">
        <v>68777.110937036647</v>
      </c>
      <c r="AC88" s="21">
        <v>-156190.58393426344</v>
      </c>
      <c r="AD88" s="21">
        <v>-122716.40000000001</v>
      </c>
      <c r="AE88" s="21">
        <v>-47027.56</v>
      </c>
      <c r="AF88" s="134">
        <f>SUM(AB88:AE88)</f>
        <v>-257157.4329972268</v>
      </c>
      <c r="AG88" s="167"/>
      <c r="AH88" s="15">
        <f>J88/E88</f>
        <v>-25.006881775907253</v>
      </c>
      <c r="AI88" s="15">
        <f>K88/E88</f>
        <v>-101.01567852332613</v>
      </c>
      <c r="AJ88" s="15">
        <f>L88/E88</f>
        <v>-126.02256029923339</v>
      </c>
      <c r="AL88" s="147">
        <f>N88/F88</f>
        <v>16.383304177474191</v>
      </c>
      <c r="AM88" s="147">
        <f>O88/F88</f>
        <v>-62.519580460476142</v>
      </c>
      <c r="AN88" s="147">
        <f>P88/F88</f>
        <v>-90.571015566423313</v>
      </c>
      <c r="AO88" s="147">
        <f>Q88/F88</f>
        <v>34.69705405746808</v>
      </c>
      <c r="AP88" s="147">
        <f>R88/F88</f>
        <v>-102.01023779195717</v>
      </c>
      <c r="AR88" s="147">
        <f>T88/$G88</f>
        <v>16.624875740158725</v>
      </c>
      <c r="AS88" s="147">
        <f>U88/$G88</f>
        <v>-50.758523327389831</v>
      </c>
      <c r="AT88" s="147">
        <f>V88/$G88</f>
        <v>-29.98</v>
      </c>
      <c r="AU88" s="147">
        <f>W88/$G88</f>
        <v>-11.48</v>
      </c>
      <c r="AV88" s="147">
        <f>X88/$G88</f>
        <v>-91.906483767910331</v>
      </c>
      <c r="AW88" s="147">
        <f>Y88/$G88</f>
        <v>49.701165016839184</v>
      </c>
      <c r="AX88" s="147">
        <f>Z88/$G88</f>
        <v>-117.79896633830226</v>
      </c>
      <c r="AZ88" s="15">
        <f>AB88/$H88</f>
        <v>16.701581092043867</v>
      </c>
      <c r="BA88" s="15">
        <f>AC88/$H88</f>
        <v>-37.928747919927986</v>
      </c>
      <c r="BB88" s="15">
        <f>AD88/$H88</f>
        <v>-29.8</v>
      </c>
      <c r="BC88" s="15">
        <f>AE88/$H88</f>
        <v>-11.42</v>
      </c>
      <c r="BD88" s="15">
        <f>AF88/$H88</f>
        <v>-62.447166827884118</v>
      </c>
    </row>
    <row r="89" spans="1:56">
      <c r="A89" s="50">
        <v>239</v>
      </c>
      <c r="B89" s="55">
        <v>11</v>
      </c>
      <c r="C89" s="55">
        <v>11</v>
      </c>
      <c r="D89" s="11" t="s">
        <v>102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34">
        <f>SUM(J89:K89)</f>
        <v>-91989.468654343393</v>
      </c>
      <c r="M89" s="134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f>SUM(N89:Q89)</f>
        <v>-50367.681525223335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47">
        <f>P89</f>
        <v>-183768.5905842729</v>
      </c>
      <c r="Y89" s="15">
        <f>G89/$G$10*277000000</f>
        <v>101141.87080926774</v>
      </c>
      <c r="Z89" s="12">
        <f>SUM(T89:Y89)</f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f>SUM(AB89:AE89)</f>
        <v>32540.239760905224</v>
      </c>
      <c r="AG89" s="167"/>
      <c r="AH89" s="15">
        <f>J89/E89</f>
        <v>93.316840429599523</v>
      </c>
      <c r="AI89" s="15">
        <f>K89/E89</f>
        <v>-137.22589467988277</v>
      </c>
      <c r="AJ89" s="15">
        <f>L89/E89</f>
        <v>-43.909054250283241</v>
      </c>
      <c r="AL89" s="147">
        <f>N89/F89</f>
        <v>135.7584051847968</v>
      </c>
      <c r="AM89" s="147">
        <f>O89/F89</f>
        <v>-104.70833797117098</v>
      </c>
      <c r="AN89" s="147">
        <f>P89/F89</f>
        <v>-90.571015566423313</v>
      </c>
      <c r="AO89" s="147">
        <f>Q89/F89</f>
        <v>34.69705405746808</v>
      </c>
      <c r="AP89" s="147">
        <f>R89/F89</f>
        <v>-24.823894295329392</v>
      </c>
      <c r="AR89" s="147">
        <f>T89/$G89</f>
        <v>135.35813470267948</v>
      </c>
      <c r="AS89" s="147">
        <f>U89/$G89</f>
        <v>-91.937851077632772</v>
      </c>
      <c r="AT89" s="147">
        <f>V89/$G89</f>
        <v>-29.98</v>
      </c>
      <c r="AU89" s="147">
        <f>W89/$G89</f>
        <v>-11.48</v>
      </c>
      <c r="AV89" s="147">
        <f>X89/$G89</f>
        <v>-90.303975717087425</v>
      </c>
      <c r="AW89" s="147">
        <f>Y89/$G89</f>
        <v>49.701165016839184</v>
      </c>
      <c r="AX89" s="147">
        <f>Z89/$G89</f>
        <v>-38.642527075201535</v>
      </c>
      <c r="AZ89" s="15">
        <f>AB89/$H89</f>
        <v>138.76765950627342</v>
      </c>
      <c r="BA89" s="15">
        <f>AC89/$H89</f>
        <v>-81.154591616648617</v>
      </c>
      <c r="BB89" s="15">
        <f>AD89/$H89</f>
        <v>-29.8</v>
      </c>
      <c r="BC89" s="15">
        <f>AE89/$H89</f>
        <v>-11.42</v>
      </c>
      <c r="BD89" s="15">
        <f>AF89/$H89</f>
        <v>16.393067889624799</v>
      </c>
    </row>
    <row r="90" spans="1:56">
      <c r="A90" s="50">
        <v>240</v>
      </c>
      <c r="B90" s="55">
        <v>19</v>
      </c>
      <c r="C90" s="55">
        <v>19</v>
      </c>
      <c r="D90" s="11" t="s">
        <v>103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-3736384.6645788797</v>
      </c>
      <c r="L90" s="134">
        <f>SUM(J90:K90)</f>
        <v>-9844742.2890711352</v>
      </c>
      <c r="M90" s="134"/>
      <c r="N90" s="21">
        <v>-7918485.2210957278</v>
      </c>
      <c r="O90" s="21">
        <v>-4733594.9750452265</v>
      </c>
      <c r="P90" s="21">
        <v>-1766044.2325296882</v>
      </c>
      <c r="Q90" s="15">
        <v>676557.85706657008</v>
      </c>
      <c r="R90" s="12">
        <f>SUM(N90:Q90)</f>
        <v>-13741566.571604073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-222379.08000000002</v>
      </c>
      <c r="X90" s="147">
        <f>P90</f>
        <v>-1766044.2325296882</v>
      </c>
      <c r="Y90" s="15">
        <f>G90/$G$10*277000000</f>
        <v>962761.26754119189</v>
      </c>
      <c r="Z90" s="12">
        <f>SUM(T90:Y90)</f>
        <v>-14014774.317965625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f>SUM(AB90:AE90)</f>
        <v>-12958240.182891296</v>
      </c>
      <c r="AG90" s="167"/>
      <c r="AH90" s="15">
        <f>J90/E90</f>
        <v>-305.69300492904893</v>
      </c>
      <c r="AI90" s="15">
        <f>K90/E90</f>
        <v>-186.98752199874286</v>
      </c>
      <c r="AJ90" s="15">
        <f>L90/E90</f>
        <v>-492.68052692779179</v>
      </c>
      <c r="AL90" s="147">
        <f>N90/F90</f>
        <v>-406.09699067109739</v>
      </c>
      <c r="AM90" s="147">
        <f>O90/F90</f>
        <v>-242.76090953614167</v>
      </c>
      <c r="AN90" s="147">
        <f>P90/F90</f>
        <v>-90.571015566423313</v>
      </c>
      <c r="AO90" s="147">
        <f>Q90/F90</f>
        <v>34.69705405746808</v>
      </c>
      <c r="AP90" s="147">
        <f>R90/F90</f>
        <v>-704.73186171619432</v>
      </c>
      <c r="AR90" s="147">
        <f>T90/$G90</f>
        <v>-408.78040478528357</v>
      </c>
      <c r="AS90" s="147">
        <f>U90/$G90</f>
        <v>-231.78382488675859</v>
      </c>
      <c r="AT90" s="147">
        <f>V90/$G90</f>
        <v>-29.979999999999997</v>
      </c>
      <c r="AU90" s="147">
        <f>W90/$G90</f>
        <v>-11.48</v>
      </c>
      <c r="AV90" s="147">
        <f>X90/$G90</f>
        <v>-91.169492154751339</v>
      </c>
      <c r="AW90" s="147">
        <f>Y90/$G90</f>
        <v>49.701165016839184</v>
      </c>
      <c r="AX90" s="147">
        <f>Z90/$G90</f>
        <v>-723.49255680995429</v>
      </c>
      <c r="AZ90" s="15">
        <f>AB90/$H90</f>
        <v>-408.12726631768516</v>
      </c>
      <c r="BA90" s="15">
        <f>AC90/$H90</f>
        <v>-218.53440479309191</v>
      </c>
      <c r="BB90" s="15">
        <f>AD90/$H90</f>
        <v>-29.799999999999997</v>
      </c>
      <c r="BC90" s="15">
        <f>AE90/$H90</f>
        <v>-11.42</v>
      </c>
      <c r="BD90" s="15">
        <f>AF90/$H90</f>
        <v>-667.88167111077701</v>
      </c>
    </row>
    <row r="91" spans="1:56">
      <c r="A91" s="50">
        <v>241</v>
      </c>
      <c r="B91" s="55">
        <v>19</v>
      </c>
      <c r="C91" s="55">
        <v>19</v>
      </c>
      <c r="D91" s="11" t="s">
        <v>104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-1201596.3587326356</v>
      </c>
      <c r="K91" s="21">
        <v>-845189.54189871054</v>
      </c>
      <c r="L91" s="134">
        <f>SUM(J91:K91)</f>
        <v>-2046785.9006313463</v>
      </c>
      <c r="M91" s="134"/>
      <c r="N91" s="21">
        <v>-1733822.0016617521</v>
      </c>
      <c r="O91" s="21">
        <v>-1116223.3567776668</v>
      </c>
      <c r="P91" s="21">
        <v>-703827.36196667561</v>
      </c>
      <c r="Q91" s="15">
        <v>269630.80708058446</v>
      </c>
      <c r="R91" s="12">
        <f>SUM(N91:Q91)</f>
        <v>-3284241.91332551</v>
      </c>
      <c r="S91" s="15"/>
      <c r="T91" s="15">
        <v>-1733822.0016617521</v>
      </c>
      <c r="U91" s="21">
        <v>-1019096.6159147463</v>
      </c>
      <c r="V91" s="21">
        <v>-230576.18</v>
      </c>
      <c r="W91" s="21">
        <v>-88292.680000000008</v>
      </c>
      <c r="X91" s="147">
        <f>P91</f>
        <v>-703827.36196667561</v>
      </c>
      <c r="Y91" s="15">
        <f>G91/$G$10*277000000</f>
        <v>382251.66014451016</v>
      </c>
      <c r="Z91" s="12">
        <f>SUM(T91:Y91)</f>
        <v>-3393363.1793986643</v>
      </c>
      <c r="AA91" s="12"/>
      <c r="AB91" s="15">
        <v>-1733822.0016617521</v>
      </c>
      <c r="AC91" s="21">
        <v>-919511.14526922605</v>
      </c>
      <c r="AD91" s="21">
        <v>-226599.2</v>
      </c>
      <c r="AE91" s="21">
        <v>-86837.68</v>
      </c>
      <c r="AF91" s="134">
        <f>SUM(AB91:AE91)</f>
        <v>-2966770.0269309785</v>
      </c>
      <c r="AG91" s="167"/>
      <c r="AH91" s="15">
        <f>J91/E91</f>
        <v>-152.02383081131524</v>
      </c>
      <c r="AI91" s="15">
        <f>K91/E91</f>
        <v>-106.93187524022147</v>
      </c>
      <c r="AJ91" s="15">
        <f>L91/E91</f>
        <v>-258.95570605153671</v>
      </c>
      <c r="AL91" s="147">
        <f>N91/F91</f>
        <v>-223.11439990499963</v>
      </c>
      <c r="AM91" s="147">
        <f>O91/F91</f>
        <v>-143.63960323995198</v>
      </c>
      <c r="AN91" s="147">
        <f>P91/F91</f>
        <v>-90.571015566423313</v>
      </c>
      <c r="AO91" s="147">
        <f>Q91/F91</f>
        <v>34.69705405746808</v>
      </c>
      <c r="AP91" s="147">
        <f>R91/F91</f>
        <v>-422.62796465390682</v>
      </c>
      <c r="AR91" s="147">
        <f>T91/$G91</f>
        <v>-225.43518419734133</v>
      </c>
      <c r="AS91" s="147">
        <f>U91/$G91</f>
        <v>-132.50508593352572</v>
      </c>
      <c r="AT91" s="147">
        <f>V91/$G91</f>
        <v>-29.98</v>
      </c>
      <c r="AU91" s="147">
        <f>W91/$G91</f>
        <v>-11.48</v>
      </c>
      <c r="AV91" s="147">
        <f>X91/$G91</f>
        <v>-91.513114285096293</v>
      </c>
      <c r="AW91" s="147">
        <f>Y91/$G91</f>
        <v>49.701165016839184</v>
      </c>
      <c r="AX91" s="147">
        <f>Z91/$G91</f>
        <v>-441.21221939912419</v>
      </c>
      <c r="AZ91" s="15">
        <f>AB91/$H91</f>
        <v>-228.01446628902579</v>
      </c>
      <c r="BA91" s="15">
        <f>AC91/$H91</f>
        <v>-120.92466402804131</v>
      </c>
      <c r="BB91" s="15">
        <f>AD91/$H91</f>
        <v>-29.8</v>
      </c>
      <c r="BC91" s="15">
        <f>AE91/$H91</f>
        <v>-11.42</v>
      </c>
      <c r="BD91" s="15">
        <f>AF91/$H91</f>
        <v>-390.15913031706714</v>
      </c>
    </row>
    <row r="92" spans="1:56">
      <c r="A92" s="50">
        <v>244</v>
      </c>
      <c r="B92" s="55">
        <v>17</v>
      </c>
      <c r="C92" s="55">
        <v>17</v>
      </c>
      <c r="D92" s="11" t="s">
        <v>105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-1572961.3445982235</v>
      </c>
      <c r="L92" s="134">
        <f>SUM(J92:K92)</f>
        <v>-2416938.8521082466</v>
      </c>
      <c r="M92" s="134"/>
      <c r="N92" s="21">
        <v>565142.12860777462</v>
      </c>
      <c r="O92" s="21">
        <v>-423097.89233809686</v>
      </c>
      <c r="P92" s="21">
        <v>-1748020.6004319699</v>
      </c>
      <c r="Q92" s="15">
        <v>669653.14330913394</v>
      </c>
      <c r="R92" s="12">
        <f>SUM(N92:Q92)</f>
        <v>-936323.22085315816</v>
      </c>
      <c r="S92" s="15"/>
      <c r="T92" s="15">
        <v>565142.12860777462</v>
      </c>
      <c r="U92" s="21">
        <v>-181874.61365396754</v>
      </c>
      <c r="V92" s="21">
        <v>-585029.72</v>
      </c>
      <c r="W92" s="21">
        <v>-224020.72</v>
      </c>
      <c r="X92" s="147">
        <f>P92</f>
        <v>-1748020.6004319699</v>
      </c>
      <c r="Y92" s="15">
        <f>G92/$G$10*277000000</f>
        <v>969868.53413859988</v>
      </c>
      <c r="Z92" s="12">
        <f>SUM(T92:Y92)</f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f>SUM(AB92:AE92)</f>
        <v>-326694.93800918869</v>
      </c>
      <c r="AG92" s="167"/>
      <c r="AH92" s="15">
        <f>J92/E92</f>
        <v>-44.150319497280982</v>
      </c>
      <c r="AI92" s="15">
        <f>K92/E92</f>
        <v>-82.285067200158167</v>
      </c>
      <c r="AJ92" s="15">
        <f>L92/E92</f>
        <v>-126.43538669743914</v>
      </c>
      <c r="AL92" s="147">
        <f>N92/F92</f>
        <v>29.281975575532364</v>
      </c>
      <c r="AM92" s="147">
        <f>O92/F92</f>
        <v>-21.922170587466159</v>
      </c>
      <c r="AN92" s="147">
        <f>P92/F92</f>
        <v>-90.571015566423313</v>
      </c>
      <c r="AO92" s="147">
        <f>Q92/F92</f>
        <v>34.69705405746808</v>
      </c>
      <c r="AP92" s="147">
        <f>R92/F92</f>
        <v>-48.514156520889024</v>
      </c>
      <c r="AR92" s="147">
        <f>T92/$G92</f>
        <v>28.960855212041334</v>
      </c>
      <c r="AS92" s="147">
        <f>U92/$G92</f>
        <v>-9.3202118301715462</v>
      </c>
      <c r="AT92" s="147">
        <f>V92/$G92</f>
        <v>-29.979999999999997</v>
      </c>
      <c r="AU92" s="147">
        <f>W92/$G92</f>
        <v>-11.48</v>
      </c>
      <c r="AV92" s="147">
        <f>X92/$G92</f>
        <v>-89.577769828429325</v>
      </c>
      <c r="AW92" s="147">
        <f>Y92/$G92</f>
        <v>49.701165016839184</v>
      </c>
      <c r="AX92" s="147">
        <f>Z92/$G92</f>
        <v>-61.695961429720349</v>
      </c>
      <c r="AZ92" s="15">
        <f>AB92/$H92</f>
        <v>28.750171878098115</v>
      </c>
      <c r="BA92" s="15">
        <f>AC92/$H92</f>
        <v>-4.1499479379846003</v>
      </c>
      <c r="BB92" s="15">
        <f>AD92/$H92</f>
        <v>-29.799999999999997</v>
      </c>
      <c r="BC92" s="15">
        <f>AE92/$H92</f>
        <v>-11.42</v>
      </c>
      <c r="BD92" s="15">
        <f>AF92/$H92</f>
        <v>-16.619776059886487</v>
      </c>
    </row>
    <row r="93" spans="1:56">
      <c r="A93" s="50">
        <v>245</v>
      </c>
      <c r="B93" s="55">
        <v>1</v>
      </c>
      <c r="C93" s="140">
        <v>35</v>
      </c>
      <c r="D93" s="11" t="s">
        <v>106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-1124612.8536957274</v>
      </c>
      <c r="K93" s="21">
        <v>422657.58740302263</v>
      </c>
      <c r="L93" s="134">
        <f>SUM(J93:K93)</f>
        <v>-701955.26629270473</v>
      </c>
      <c r="M93" s="134"/>
      <c r="N93" s="21">
        <v>-2323876.9373060782</v>
      </c>
      <c r="O93" s="21">
        <v>17318.139068906792</v>
      </c>
      <c r="P93" s="21">
        <v>-3412353.5824805647</v>
      </c>
      <c r="Q93" s="15">
        <v>1307246.2086691675</v>
      </c>
      <c r="R93" s="12">
        <f>SUM(N93:Q93)</f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47">
        <f>P93</f>
        <v>-3412353.5824805647</v>
      </c>
      <c r="Y93" s="15">
        <f>G93/$G$10*277000000</f>
        <v>1899131.2164584422</v>
      </c>
      <c r="Z93" s="12">
        <f>SUM(T93:Y93)</f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f>SUM(AB93:AE93)</f>
        <v>-4068484.9293693276</v>
      </c>
      <c r="AG93" s="167"/>
      <c r="AH93" s="15">
        <f>J93/E93</f>
        <v>-30.205545060585717</v>
      </c>
      <c r="AI93" s="15">
        <f>K93/E93</f>
        <v>11.351997942711179</v>
      </c>
      <c r="AJ93" s="15">
        <f>L93/E93</f>
        <v>-18.853547117874538</v>
      </c>
      <c r="AL93" s="147">
        <f>N93/F93</f>
        <v>-61.680564213453607</v>
      </c>
      <c r="AM93" s="147">
        <f>O93/F93</f>
        <v>0.45965970561914193</v>
      </c>
      <c r="AN93" s="147">
        <f>P93/F93</f>
        <v>-90.571015566423313</v>
      </c>
      <c r="AO93" s="147">
        <f>Q93/F93</f>
        <v>34.69705405746808</v>
      </c>
      <c r="AP93" s="147">
        <f>R93/F93</f>
        <v>-117.09486601678969</v>
      </c>
      <c r="AR93" s="147">
        <f>T93/$G93</f>
        <v>-60.816962060822227</v>
      </c>
      <c r="AS93" s="147">
        <f>U93/$G93</f>
        <v>-2.0131382131462332</v>
      </c>
      <c r="AT93" s="147">
        <f>V93/$G93</f>
        <v>-29.98</v>
      </c>
      <c r="AU93" s="147">
        <f>W93/$G93</f>
        <v>-11.48</v>
      </c>
      <c r="AV93" s="147">
        <f>X93/$G93</f>
        <v>-89.302912315316661</v>
      </c>
      <c r="AW93" s="147">
        <f>Y93/$G93</f>
        <v>49.701165016839184</v>
      </c>
      <c r="AX93" s="147">
        <f>Z93/$G93</f>
        <v>-143.89184757244595</v>
      </c>
      <c r="AZ93" s="15">
        <f>AB93/$H93</f>
        <v>-60.421646273005855</v>
      </c>
      <c r="BA93" s="15">
        <f>AC93/$H93</f>
        <v>-4.140442839844237</v>
      </c>
      <c r="BB93" s="15">
        <f>AD93/$H93</f>
        <v>-29.8</v>
      </c>
      <c r="BC93" s="15">
        <f>AE93/$H93</f>
        <v>-11.42</v>
      </c>
      <c r="BD93" s="15">
        <f>AF93/$H93</f>
        <v>-105.7820891128501</v>
      </c>
    </row>
    <row r="94" spans="1:56">
      <c r="A94" s="50">
        <v>249</v>
      </c>
      <c r="B94" s="55">
        <v>13</v>
      </c>
      <c r="C94" s="55">
        <v>13</v>
      </c>
      <c r="D94" s="11" t="s">
        <v>107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34">
        <f>SUM(J94:K94)</f>
        <v>1231278.0322409854</v>
      </c>
      <c r="M94" s="134"/>
      <c r="N94" s="21">
        <v>321804.04423444072</v>
      </c>
      <c r="O94" s="21">
        <v>672971.99838957563</v>
      </c>
      <c r="P94" s="21">
        <v>-837781.89398941561</v>
      </c>
      <c r="Q94" s="15">
        <v>320947.75003157975</v>
      </c>
      <c r="R94" s="12">
        <f>SUM(N94:Q94)</f>
        <v>477941.89866618044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47">
        <f>P94</f>
        <v>-837781.89398941561</v>
      </c>
      <c r="Y94" s="15">
        <f>G94/$G$10*277000000</f>
        <v>456455.49951465108</v>
      </c>
      <c r="Z94" s="12">
        <f>SUM(T94:Y94)</f>
        <v>70793.201300971792</v>
      </c>
      <c r="AA94" s="12"/>
      <c r="AB94" s="15">
        <v>321804.04423444072</v>
      </c>
      <c r="AC94" s="21">
        <v>352123.06729358766</v>
      </c>
      <c r="AD94" s="21">
        <v>-272014.40000000002</v>
      </c>
      <c r="AE94" s="21">
        <v>-104241.76</v>
      </c>
      <c r="AF94" s="134">
        <f>SUM(AB94:AE94)</f>
        <v>297670.95152802835</v>
      </c>
      <c r="AG94" s="167"/>
      <c r="AH94" s="15">
        <f>J94/E94</f>
        <v>37.800141493575758</v>
      </c>
      <c r="AI94" s="15">
        <f>K94/E94</f>
        <v>92.590415770110084</v>
      </c>
      <c r="AJ94" s="15">
        <f>L94/E94</f>
        <v>130.39055726368585</v>
      </c>
      <c r="AL94" s="147">
        <f>N94/F94</f>
        <v>34.789626403723318</v>
      </c>
      <c r="AM94" s="147">
        <f>O94/F94</f>
        <v>72.753729555629803</v>
      </c>
      <c r="AN94" s="147">
        <f>P94/F94</f>
        <v>-90.571015566423313</v>
      </c>
      <c r="AO94" s="147">
        <f>Q94/F94</f>
        <v>34.69705405746808</v>
      </c>
      <c r="AP94" s="147">
        <f>R94/F94</f>
        <v>51.669394450397888</v>
      </c>
      <c r="AR94" s="147">
        <f>T94/$G94</f>
        <v>35.039638962809313</v>
      </c>
      <c r="AS94" s="147">
        <f>U94/$G94</f>
        <v>55.649411099879757</v>
      </c>
      <c r="AT94" s="147">
        <f>V94/$G94</f>
        <v>-29.98</v>
      </c>
      <c r="AU94" s="147">
        <f>W94/$G94</f>
        <v>-11.48</v>
      </c>
      <c r="AV94" s="147">
        <f>X94/$G94</f>
        <v>-91.221896122540898</v>
      </c>
      <c r="AW94" s="147">
        <f>Y94/$G94</f>
        <v>49.701165016839184</v>
      </c>
      <c r="AX94" s="147">
        <f>Z94/$G94</f>
        <v>7.7083189569873465</v>
      </c>
      <c r="AZ94" s="15">
        <f>AB94/$H94</f>
        <v>35.254606073010599</v>
      </c>
      <c r="BA94" s="15">
        <f>AC94/$H94</f>
        <v>38.576146723662099</v>
      </c>
      <c r="BB94" s="15">
        <f>AD94/$H94</f>
        <v>-29.800000000000004</v>
      </c>
      <c r="BC94" s="15">
        <f>AE94/$H94</f>
        <v>-11.42</v>
      </c>
      <c r="BD94" s="15">
        <f>AF94/$H94</f>
        <v>32.610752796672692</v>
      </c>
    </row>
    <row r="95" spans="1:56">
      <c r="A95" s="50">
        <v>250</v>
      </c>
      <c r="B95" s="55">
        <v>6</v>
      </c>
      <c r="C95" s="55">
        <v>6</v>
      </c>
      <c r="D95" s="11" t="s">
        <v>108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197920.72461793592</v>
      </c>
      <c r="K95" s="21">
        <v>71980.811857818</v>
      </c>
      <c r="L95" s="134">
        <f>SUM(J95:K95)</f>
        <v>269901.53647575394</v>
      </c>
      <c r="M95" s="134"/>
      <c r="N95" s="21">
        <v>-33912.46675835787</v>
      </c>
      <c r="O95" s="21">
        <v>-63511.40975548212</v>
      </c>
      <c r="P95" s="21">
        <v>-160401.26856813568</v>
      </c>
      <c r="Q95" s="15">
        <v>61448.482735775971</v>
      </c>
      <c r="R95" s="12">
        <f>SUM(N95:Q95)</f>
        <v>-196376.66234619971</v>
      </c>
      <c r="S95" s="15"/>
      <c r="T95" s="15">
        <v>-33912.46675835787</v>
      </c>
      <c r="U95" s="21">
        <v>-41376.361747731185</v>
      </c>
      <c r="V95" s="21">
        <v>-52435.020000000004</v>
      </c>
      <c r="W95" s="21">
        <v>-20078.52</v>
      </c>
      <c r="X95" s="147">
        <f>P95</f>
        <v>-160401.26856813568</v>
      </c>
      <c r="Y95" s="15">
        <f>G95/$G$10*277000000</f>
        <v>86927.337614451739</v>
      </c>
      <c r="Z95" s="12">
        <f>SUM(T95:Y95)</f>
        <v>-221276.29945977303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f>SUM(AB95:AE95)</f>
        <v>-122791.09942962319</v>
      </c>
      <c r="AG95" s="167"/>
      <c r="AH95" s="15">
        <f>J95/E95</f>
        <v>109.46942733292916</v>
      </c>
      <c r="AI95" s="15">
        <f>K95/E95</f>
        <v>39.812395939058625</v>
      </c>
      <c r="AJ95" s="15">
        <f>L95/E95</f>
        <v>149.2818232719878</v>
      </c>
      <c r="AL95" s="147">
        <f>N95/F95</f>
        <v>-19.148767226627822</v>
      </c>
      <c r="AM95" s="147">
        <f>O95/F95</f>
        <v>-35.861891448606507</v>
      </c>
      <c r="AN95" s="147">
        <f>P95/F95</f>
        <v>-90.571015566423313</v>
      </c>
      <c r="AO95" s="147">
        <f>Q95/F95</f>
        <v>34.69705405746808</v>
      </c>
      <c r="AP95" s="147">
        <f>R95/F95</f>
        <v>-110.88462018418956</v>
      </c>
      <c r="AR95" s="147">
        <f>T95/$G95</f>
        <v>-19.389632223189178</v>
      </c>
      <c r="AS95" s="147">
        <f>U95/$G95</f>
        <v>-23.657153657936639</v>
      </c>
      <c r="AT95" s="147">
        <f>V95/$G95</f>
        <v>-29.980000000000004</v>
      </c>
      <c r="AU95" s="147">
        <f>W95/$G95</f>
        <v>-11.48</v>
      </c>
      <c r="AV95" s="147">
        <f>X95/$G95</f>
        <v>-91.710273623862591</v>
      </c>
      <c r="AW95" s="147">
        <f>Y95/$G95</f>
        <v>49.701165016839184</v>
      </c>
      <c r="AX95" s="147">
        <f>Z95/$G95</f>
        <v>-126.51589448814924</v>
      </c>
      <c r="AZ95" s="15">
        <f>AB95/$H95</f>
        <v>-19.91336861911795</v>
      </c>
      <c r="BA95" s="15">
        <f>AC95/$H95</f>
        <v>-10.969449601447639</v>
      </c>
      <c r="BB95" s="15">
        <f>AD95/$H95</f>
        <v>-29.8</v>
      </c>
      <c r="BC95" s="15">
        <f>AE95/$H95</f>
        <v>-11.42</v>
      </c>
      <c r="BD95" s="15">
        <f>AF95/$H95</f>
        <v>-72.102818220565581</v>
      </c>
    </row>
    <row r="96" spans="1:56">
      <c r="A96" s="50">
        <v>256</v>
      </c>
      <c r="B96" s="55">
        <v>13</v>
      </c>
      <c r="C96" s="55">
        <v>13</v>
      </c>
      <c r="D96" s="11" t="s">
        <v>109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-388370.03901993233</v>
      </c>
      <c r="L96" s="134">
        <f>SUM(J96:K96)</f>
        <v>-656061.37770001881</v>
      </c>
      <c r="M96" s="134"/>
      <c r="N96" s="21">
        <v>-362507.93580721266</v>
      </c>
      <c r="O96" s="21">
        <v>-434828.50645918527</v>
      </c>
      <c r="P96" s="21">
        <v>-140747.35819022183</v>
      </c>
      <c r="Q96" s="15">
        <v>53919.222005305397</v>
      </c>
      <c r="R96" s="12">
        <f>SUM(N96:Q96)</f>
        <v>-884164.57845131436</v>
      </c>
      <c r="S96" s="15"/>
      <c r="T96" s="15">
        <v>-362507.93580721266</v>
      </c>
      <c r="U96" s="21">
        <v>-415405.65800969629</v>
      </c>
      <c r="V96" s="21">
        <v>-45659.54</v>
      </c>
      <c r="W96" s="21">
        <v>-17484.04</v>
      </c>
      <c r="X96" s="147">
        <f>P96</f>
        <v>-140747.35819022183</v>
      </c>
      <c r="Y96" s="15">
        <f>G96/$G$10*277000000</f>
        <v>75694.874320646079</v>
      </c>
      <c r="Z96" s="12">
        <f>SUM(T96:Y96)</f>
        <v>-906109.65768648486</v>
      </c>
      <c r="AA96" s="12"/>
      <c r="AB96" s="15">
        <v>-362507.93580721266</v>
      </c>
      <c r="AC96" s="21">
        <v>-395491.1268833112</v>
      </c>
      <c r="AD96" s="21">
        <v>-44461.599999999999</v>
      </c>
      <c r="AE96" s="21">
        <v>-17038.64</v>
      </c>
      <c r="AF96" s="134">
        <f>SUM(AB96:AE96)</f>
        <v>-819499.30269052391</v>
      </c>
      <c r="AG96" s="167"/>
      <c r="AH96" s="15">
        <f>J96/E96</f>
        <v>-169.31773477551326</v>
      </c>
      <c r="AI96" s="15">
        <f>K96/E96</f>
        <v>-245.64834852620641</v>
      </c>
      <c r="AJ96" s="15">
        <f>L96/E96</f>
        <v>-414.96608330171966</v>
      </c>
      <c r="AL96" s="147">
        <f>N96/F96</f>
        <v>-233.27408996603131</v>
      </c>
      <c r="AM96" s="147">
        <f>O96/F96</f>
        <v>-279.81242371890943</v>
      </c>
      <c r="AN96" s="147">
        <f>P96/F96</f>
        <v>-90.571015566423313</v>
      </c>
      <c r="AO96" s="147">
        <f>Q96/F96</f>
        <v>34.69705405746808</v>
      </c>
      <c r="AP96" s="147">
        <f>R96/F96</f>
        <v>-568.96047519389595</v>
      </c>
      <c r="AR96" s="147">
        <f>T96/$G96</f>
        <v>-238.02228221090786</v>
      </c>
      <c r="AS96" s="147">
        <f>U96/$G96</f>
        <v>-272.75486409041122</v>
      </c>
      <c r="AT96" s="147">
        <f>V96/$G96</f>
        <v>-29.98</v>
      </c>
      <c r="AU96" s="147">
        <f>W96/$G96</f>
        <v>-11.48</v>
      </c>
      <c r="AV96" s="147">
        <f>X96/$G96</f>
        <v>-92.414549041511378</v>
      </c>
      <c r="AW96" s="147">
        <f>Y96/$G96</f>
        <v>49.701165016839184</v>
      </c>
      <c r="AX96" s="147">
        <f>Z96/$G96</f>
        <v>-594.95053032599139</v>
      </c>
      <c r="AZ96" s="15">
        <f>AB96/$H96</f>
        <v>-242.96778539357416</v>
      </c>
      <c r="BA96" s="15">
        <f>AC96/$H96</f>
        <v>-265.0744818252756</v>
      </c>
      <c r="BB96" s="15">
        <f>AD96/$H96</f>
        <v>-29.8</v>
      </c>
      <c r="BC96" s="15">
        <f>AE96/$H96</f>
        <v>-11.42</v>
      </c>
      <c r="BD96" s="15">
        <f>AF96/$H96</f>
        <v>-549.26226721884984</v>
      </c>
    </row>
    <row r="97" spans="1:56">
      <c r="A97" s="50">
        <v>257</v>
      </c>
      <c r="B97" s="55">
        <v>1</v>
      </c>
      <c r="C97" s="140">
        <v>34</v>
      </c>
      <c r="D97" s="11" t="s">
        <v>110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34">
        <f>SUM(J97:K97)</f>
        <v>8204619.8342110105</v>
      </c>
      <c r="M97" s="134"/>
      <c r="N97" s="21">
        <v>6730177.9833535608</v>
      </c>
      <c r="O97" s="21">
        <v>4050161.0294359676</v>
      </c>
      <c r="P97" s="21">
        <v>-3688232.89589589</v>
      </c>
      <c r="Q97" s="15">
        <v>1412933.4353282151</v>
      </c>
      <c r="R97" s="12">
        <f>SUM(N97:Q97)</f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-472447.92000000004</v>
      </c>
      <c r="X97" s="147">
        <f>P97</f>
        <v>-3688232.89589589</v>
      </c>
      <c r="Y97" s="15">
        <f>G97/$G$10*277000000</f>
        <v>2045401.745103</v>
      </c>
      <c r="Z97" s="12">
        <f>SUM(T97:Y97)</f>
        <v>6718571.6414046744</v>
      </c>
      <c r="AA97" s="12"/>
      <c r="AB97" s="15">
        <v>6730177.9833535608</v>
      </c>
      <c r="AC97" s="21">
        <v>2637662.6324531757</v>
      </c>
      <c r="AD97" s="21">
        <v>-1240723</v>
      </c>
      <c r="AE97" s="21">
        <v>-475471.7</v>
      </c>
      <c r="AF97" s="134">
        <f>SUM(AB97:AE97)</f>
        <v>7651645.9158067359</v>
      </c>
      <c r="AG97" s="167"/>
      <c r="AH97" s="15">
        <f>J97/E97</f>
        <v>116.68437985615579</v>
      </c>
      <c r="AI97" s="15">
        <f>K97/E97</f>
        <v>86.234518919869018</v>
      </c>
      <c r="AJ97" s="15">
        <f>L97/E97</f>
        <v>202.9188987760248</v>
      </c>
      <c r="AL97" s="147">
        <f>N97/F97</f>
        <v>165.27130257240708</v>
      </c>
      <c r="AM97" s="147">
        <f>O97/F97</f>
        <v>99.458794495259752</v>
      </c>
      <c r="AN97" s="147">
        <f>P97/F97</f>
        <v>-90.571015566423313</v>
      </c>
      <c r="AO97" s="147">
        <f>Q97/F97</f>
        <v>34.69705405746808</v>
      </c>
      <c r="AP97" s="147">
        <f>R97/F97</f>
        <v>208.8561355587116</v>
      </c>
      <c r="AR97" s="147">
        <f>T97/$G97</f>
        <v>163.53642375840892</v>
      </c>
      <c r="AS97" s="147">
        <f>U97/$G97</f>
        <v>81.097090169704146</v>
      </c>
      <c r="AT97" s="147">
        <f>V97/$G97</f>
        <v>-29.979999999999997</v>
      </c>
      <c r="AU97" s="147">
        <f>W97/$G97</f>
        <v>-11.48</v>
      </c>
      <c r="AV97" s="147">
        <f>X97/$G97</f>
        <v>-89.62027739456407</v>
      </c>
      <c r="AW97" s="147">
        <f>Y97/$G97</f>
        <v>49.701165016839191</v>
      </c>
      <c r="AX97" s="147">
        <f>Z97/$G97</f>
        <v>163.25440155038817</v>
      </c>
      <c r="AZ97" s="15">
        <f>AB97/$H97</f>
        <v>161.64712341428032</v>
      </c>
      <c r="BA97" s="15">
        <f>AC97/$H97</f>
        <v>63.35205073743667</v>
      </c>
      <c r="BB97" s="15">
        <f>AD97/$H97</f>
        <v>-29.8</v>
      </c>
      <c r="BC97" s="15">
        <f>AE97/$H97</f>
        <v>-11.42</v>
      </c>
      <c r="BD97" s="15">
        <f>AF97/$H97</f>
        <v>183.77917415171697</v>
      </c>
    </row>
    <row r="98" spans="1:56">
      <c r="A98" s="50">
        <v>260</v>
      </c>
      <c r="B98" s="55">
        <v>12</v>
      </c>
      <c r="C98" s="55">
        <v>12</v>
      </c>
      <c r="D98" s="11" t="s">
        <v>111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34">
        <f>SUM(J98:K98)</f>
        <v>7140616.1307960674</v>
      </c>
      <c r="M98" s="134"/>
      <c r="N98" s="21">
        <v>2820993.2121783863</v>
      </c>
      <c r="O98" s="21">
        <v>1651446.9546784337</v>
      </c>
      <c r="P98" s="21">
        <v>-880984.26841459959</v>
      </c>
      <c r="Q98" s="15">
        <v>337498.24481699202</v>
      </c>
      <c r="R98" s="12">
        <f>SUM(N98:Q98)</f>
        <v>3928954.1432592119</v>
      </c>
      <c r="S98" s="15"/>
      <c r="T98" s="15">
        <v>2820993.2121783863</v>
      </c>
      <c r="U98" s="21">
        <v>1481210.9874121395</v>
      </c>
      <c r="V98" s="21">
        <v>-290476.22000000003</v>
      </c>
      <c r="W98" s="21">
        <v>-111229.72</v>
      </c>
      <c r="X98" s="147">
        <f>P98</f>
        <v>-880984.26841459959</v>
      </c>
      <c r="Y98" s="15">
        <f>G98/$G$10*277000000</f>
        <v>481554.58784815489</v>
      </c>
      <c r="Z98" s="12">
        <f>SUM(T98:Y98)</f>
        <v>3501068.5790240802</v>
      </c>
      <c r="AA98" s="12"/>
      <c r="AB98" s="15">
        <v>2820993.2121783863</v>
      </c>
      <c r="AC98" s="21">
        <v>1314052.6246491715</v>
      </c>
      <c r="AD98" s="21">
        <v>-285066.8</v>
      </c>
      <c r="AE98" s="21">
        <v>-109243.72</v>
      </c>
      <c r="AF98" s="134">
        <f>SUM(AB98:AE98)</f>
        <v>3740735.3168275575</v>
      </c>
      <c r="AG98" s="167"/>
      <c r="AH98" s="15">
        <f>J98/E98</f>
        <v>436.3451397221848</v>
      </c>
      <c r="AI98" s="15">
        <f>K98/E98</f>
        <v>286.60880690088572</v>
      </c>
      <c r="AJ98" s="15">
        <f>L98/E98</f>
        <v>722.95394662307046</v>
      </c>
      <c r="AL98" s="147">
        <f>N98/F98</f>
        <v>290.01677929252457</v>
      </c>
      <c r="AM98" s="147">
        <f>O98/F98</f>
        <v>169.77968075238343</v>
      </c>
      <c r="AN98" s="147">
        <f>P98/F98</f>
        <v>-90.571015566423313</v>
      </c>
      <c r="AO98" s="147">
        <f>Q98/F98</f>
        <v>34.69705405746808</v>
      </c>
      <c r="AP98" s="147">
        <f>R98/F98</f>
        <v>403.92249853595268</v>
      </c>
      <c r="AR98" s="147">
        <f>T98/$G98</f>
        <v>291.15421737830388</v>
      </c>
      <c r="AS98" s="147">
        <f>U98/$G98</f>
        <v>152.87552765116519</v>
      </c>
      <c r="AT98" s="147">
        <f>V98/$G98</f>
        <v>-29.980000000000004</v>
      </c>
      <c r="AU98" s="147">
        <f>W98/$G98</f>
        <v>-11.48</v>
      </c>
      <c r="AV98" s="147">
        <f>X98/$G98</f>
        <v>-90.926232677737602</v>
      </c>
      <c r="AW98" s="147">
        <f>Y98/$G98</f>
        <v>49.701165016839184</v>
      </c>
      <c r="AX98" s="147">
        <f>Z98/$G98</f>
        <v>361.34467736857056</v>
      </c>
      <c r="AZ98" s="15">
        <f>AB98/$H98</f>
        <v>294.89788962767994</v>
      </c>
      <c r="BA98" s="15">
        <f>AC98/$H98</f>
        <v>137.36698982324603</v>
      </c>
      <c r="BB98" s="15">
        <f>AD98/$H98</f>
        <v>-29.799999999999997</v>
      </c>
      <c r="BC98" s="15">
        <f>AE98/$H98</f>
        <v>-11.42</v>
      </c>
      <c r="BD98" s="15">
        <f>AF98/$H98</f>
        <v>391.04487945092592</v>
      </c>
    </row>
    <row r="99" spans="1:56">
      <c r="A99" s="50">
        <v>261</v>
      </c>
      <c r="B99" s="55">
        <v>19</v>
      </c>
      <c r="C99" s="55">
        <v>19</v>
      </c>
      <c r="D99" s="11" t="s">
        <v>112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1246081.2834593584</v>
      </c>
      <c r="L99" s="134">
        <f>SUM(J99:K99)</f>
        <v>769518.98489986849</v>
      </c>
      <c r="M99" s="134"/>
      <c r="N99" s="21">
        <v>610566.06775582687</v>
      </c>
      <c r="O99" s="21">
        <v>1844326.9898103022</v>
      </c>
      <c r="P99" s="21">
        <v>-601119.83031435148</v>
      </c>
      <c r="Q99" s="15">
        <v>230284.34777941564</v>
      </c>
      <c r="R99" s="12">
        <f>SUM(N99:Q99)</f>
        <v>2084057.5750311932</v>
      </c>
      <c r="S99" s="15"/>
      <c r="T99" s="15">
        <v>610566.06775582687</v>
      </c>
      <c r="U99" s="21">
        <v>1728170.3007235958</v>
      </c>
      <c r="V99" s="21">
        <v>-204523.56</v>
      </c>
      <c r="W99" s="21">
        <v>-78316.56</v>
      </c>
      <c r="X99" s="147">
        <f>P99</f>
        <v>-601119.83031435148</v>
      </c>
      <c r="Y99" s="15">
        <f>G99/$G$10*277000000</f>
        <v>339061.34774487693</v>
      </c>
      <c r="Z99" s="12">
        <f>SUM(T99:Y99)</f>
        <v>1793837.7659099482</v>
      </c>
      <c r="AA99" s="12"/>
      <c r="AB99" s="15">
        <v>610566.06775582687</v>
      </c>
      <c r="AC99" s="21">
        <v>1614113.5459525648</v>
      </c>
      <c r="AD99" s="21">
        <v>-203742.6</v>
      </c>
      <c r="AE99" s="21">
        <v>-78078.539999999994</v>
      </c>
      <c r="AF99" s="134">
        <f>SUM(AB99:AE99)</f>
        <v>1942858.4737083917</v>
      </c>
      <c r="AG99" s="167"/>
      <c r="AH99" s="15">
        <f>J99/E99</f>
        <v>-73.058761085311957</v>
      </c>
      <c r="AI99" s="15">
        <f>K99/E99</f>
        <v>191.0288645499553</v>
      </c>
      <c r="AJ99" s="15">
        <f>L99/E99</f>
        <v>117.97010346464334</v>
      </c>
      <c r="AL99" s="147">
        <f>N99/F99</f>
        <v>91.994284730424425</v>
      </c>
      <c r="AM99" s="147">
        <f>O99/F99</f>
        <v>277.88563956762124</v>
      </c>
      <c r="AN99" s="147">
        <f>P99/F99</f>
        <v>-90.571015566423299</v>
      </c>
      <c r="AO99" s="147">
        <f>Q99/F99</f>
        <v>34.69705405746808</v>
      </c>
      <c r="AP99" s="147">
        <f>R99/F99</f>
        <v>314.00596278909046</v>
      </c>
      <c r="AR99" s="147">
        <f>T99/$G99</f>
        <v>89.499570178221475</v>
      </c>
      <c r="AS99" s="147">
        <f>U99/$G99</f>
        <v>253.32311649422394</v>
      </c>
      <c r="AT99" s="147">
        <f>V99/$G99</f>
        <v>-29.98</v>
      </c>
      <c r="AU99" s="147">
        <f>W99/$G99</f>
        <v>-11.48</v>
      </c>
      <c r="AV99" s="147">
        <f>X99/$G99</f>
        <v>-88.114897436873562</v>
      </c>
      <c r="AW99" s="147">
        <f>Y99/$G99</f>
        <v>49.701165016839184</v>
      </c>
      <c r="AX99" s="147">
        <f>Z99/$G99</f>
        <v>262.94895425241106</v>
      </c>
      <c r="AZ99" s="15">
        <f>AB99/$H99</f>
        <v>89.303213069449598</v>
      </c>
      <c r="BA99" s="15">
        <f>AC99/$H99</f>
        <v>236.08505864451729</v>
      </c>
      <c r="BB99" s="15">
        <f>AD99/$H99</f>
        <v>-29.8</v>
      </c>
      <c r="BC99" s="15">
        <f>AE99/$H99</f>
        <v>-11.42</v>
      </c>
      <c r="BD99" s="15">
        <f>AF99/$H99</f>
        <v>284.16827171396687</v>
      </c>
    </row>
    <row r="100" spans="1:56">
      <c r="A100" s="50">
        <v>263</v>
      </c>
      <c r="B100" s="55">
        <v>11</v>
      </c>
      <c r="C100" s="55">
        <v>11</v>
      </c>
      <c r="D100" s="11" t="s">
        <v>113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1224315.5131435227</v>
      </c>
      <c r="K100" s="21">
        <v>717512.01701661141</v>
      </c>
      <c r="L100" s="134">
        <f>SUM(J100:K100)</f>
        <v>1941827.5301601342</v>
      </c>
      <c r="M100" s="134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f>SUM(N100:Q100)</f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47">
        <f>P100</f>
        <v>-688068.00525811792</v>
      </c>
      <c r="Y100" s="15">
        <f>G100/$G$10*277000000</f>
        <v>371516.20850087289</v>
      </c>
      <c r="Z100" s="12">
        <f>SUM(T100:Y100)</f>
        <v>829693.17142947367</v>
      </c>
      <c r="AA100" s="12"/>
      <c r="AB100" s="15">
        <v>1100378.9465230771</v>
      </c>
      <c r="AC100" s="21">
        <v>225225.17994365917</v>
      </c>
      <c r="AD100" s="21">
        <v>-219149.2</v>
      </c>
      <c r="AE100" s="21">
        <v>-83982.68</v>
      </c>
      <c r="AF100" s="134">
        <f>SUM(AB100:AE100)</f>
        <v>1022472.2464667363</v>
      </c>
      <c r="AG100" s="167"/>
      <c r="AH100" s="15">
        <f>J100/E100</f>
        <v>157.79295181640967</v>
      </c>
      <c r="AI100" s="15">
        <f>K100/E100</f>
        <v>92.474805647198281</v>
      </c>
      <c r="AJ100" s="15">
        <f>L100/E100</f>
        <v>250.26775746360795</v>
      </c>
      <c r="AL100" s="147">
        <f>N100/F100</f>
        <v>144.84387870515692</v>
      </c>
      <c r="AM100" s="147">
        <f>O100/F100</f>
        <v>64.332965630317346</v>
      </c>
      <c r="AN100" s="147">
        <f>P100/F100</f>
        <v>-90.571015566423313</v>
      </c>
      <c r="AO100" s="147">
        <f>Q100/F100</f>
        <v>34.69705405746808</v>
      </c>
      <c r="AP100" s="147">
        <f>R100/F100</f>
        <v>153.30288282651901</v>
      </c>
      <c r="AR100" s="147">
        <f>T100/$G100</f>
        <v>147.20788582248522</v>
      </c>
      <c r="AS100" s="147">
        <f>U100/$G100</f>
        <v>47.595922630587509</v>
      </c>
      <c r="AT100" s="147">
        <f>V100/$G100</f>
        <v>-29.98</v>
      </c>
      <c r="AU100" s="147">
        <f>W100/$G100</f>
        <v>-11.48</v>
      </c>
      <c r="AV100" s="147">
        <f>X100/$G100</f>
        <v>-92.049231472657922</v>
      </c>
      <c r="AW100" s="147">
        <f>Y100/$G100</f>
        <v>49.701165016839184</v>
      </c>
      <c r="AX100" s="147">
        <f>Z100/$G100</f>
        <v>110.995741997254</v>
      </c>
      <c r="AZ100" s="15">
        <f>AB100/$H100</f>
        <v>149.62999000857724</v>
      </c>
      <c r="BA100" s="15">
        <f>AC100/$H100</f>
        <v>30.626214297478811</v>
      </c>
      <c r="BB100" s="15">
        <f>AD100/$H100</f>
        <v>-29.8</v>
      </c>
      <c r="BC100" s="15">
        <f>AE100/$H100</f>
        <v>-11.42</v>
      </c>
      <c r="BD100" s="15">
        <f>AF100/$H100</f>
        <v>139.03620430605608</v>
      </c>
    </row>
    <row r="101" spans="1:56">
      <c r="A101" s="50">
        <v>265</v>
      </c>
      <c r="B101" s="55">
        <v>13</v>
      </c>
      <c r="C101" s="55">
        <v>13</v>
      </c>
      <c r="D101" s="11" t="s">
        <v>114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422994.28370602295</v>
      </c>
      <c r="K101" s="21">
        <v>202031.86959103993</v>
      </c>
      <c r="L101" s="134">
        <f>SUM(J101:K101)</f>
        <v>625026.15329706285</v>
      </c>
      <c r="M101" s="134"/>
      <c r="N101" s="21">
        <v>405673.08716618933</v>
      </c>
      <c r="O101" s="21">
        <v>170009.25803856461</v>
      </c>
      <c r="P101" s="21">
        <v>-96367.560562674407</v>
      </c>
      <c r="Q101" s="15">
        <v>36917.665517146037</v>
      </c>
      <c r="R101" s="12">
        <f>SUM(N101:Q101)</f>
        <v>516232.45015922555</v>
      </c>
      <c r="S101" s="15"/>
      <c r="T101" s="15">
        <v>405673.08716618933</v>
      </c>
      <c r="U101" s="21">
        <v>151387.78490488135</v>
      </c>
      <c r="V101" s="21">
        <v>-31029.3</v>
      </c>
      <c r="W101" s="21">
        <v>-11881.800000000001</v>
      </c>
      <c r="X101" s="147">
        <f>P101</f>
        <v>-96367.560562674407</v>
      </c>
      <c r="Y101" s="15">
        <f>G101/$G$10*277000000</f>
        <v>51440.705792428555</v>
      </c>
      <c r="Z101" s="12">
        <f>SUM(T101:Y101)</f>
        <v>469222.91730082483</v>
      </c>
      <c r="AA101" s="12"/>
      <c r="AB101" s="15">
        <v>405673.08716618933</v>
      </c>
      <c r="AC101" s="21">
        <v>133102.95936979365</v>
      </c>
      <c r="AD101" s="21">
        <v>-30127.8</v>
      </c>
      <c r="AE101" s="21">
        <v>-11545.62</v>
      </c>
      <c r="AF101" s="134">
        <f>SUM(AB101:AE101)</f>
        <v>497102.626535983</v>
      </c>
      <c r="AG101" s="167"/>
      <c r="AH101" s="15">
        <f>J101/E101</f>
        <v>388.78151075921227</v>
      </c>
      <c r="AI101" s="15">
        <f>K101/E101</f>
        <v>185.6910566094117</v>
      </c>
      <c r="AJ101" s="15">
        <f>L101/E101</f>
        <v>574.47256736862391</v>
      </c>
      <c r="AL101" s="147">
        <f>N101/F101</f>
        <v>381.27169846446367</v>
      </c>
      <c r="AM101" s="147">
        <f>O101/F101</f>
        <v>159.78313725429004</v>
      </c>
      <c r="AN101" s="147">
        <f>P101/F101</f>
        <v>-90.571015566423313</v>
      </c>
      <c r="AO101" s="147">
        <f>Q101/F101</f>
        <v>34.69705405746808</v>
      </c>
      <c r="AP101" s="147">
        <f>R101/F101</f>
        <v>485.18087420979845</v>
      </c>
      <c r="AR101" s="147">
        <f>T101/$G101</f>
        <v>391.95467359052111</v>
      </c>
      <c r="AS101" s="147">
        <f>U101/$G101</f>
        <v>146.26839121244575</v>
      </c>
      <c r="AT101" s="147">
        <f>V101/$G101</f>
        <v>-29.98</v>
      </c>
      <c r="AU101" s="147">
        <f>W101/$G101</f>
        <v>-11.48</v>
      </c>
      <c r="AV101" s="147">
        <f>X101/$G101</f>
        <v>-93.108754166835169</v>
      </c>
      <c r="AW101" s="147">
        <f>Y101/$G101</f>
        <v>49.701165016839184</v>
      </c>
      <c r="AX101" s="147">
        <f>Z101/$G101</f>
        <v>453.35547565297088</v>
      </c>
      <c r="AZ101" s="15">
        <f>AB101/$H101</f>
        <v>401.25923557486578</v>
      </c>
      <c r="BA101" s="15">
        <f>AC101/$H101</f>
        <v>131.65475704232804</v>
      </c>
      <c r="BB101" s="15">
        <f>AD101/$H101</f>
        <v>-29.8</v>
      </c>
      <c r="BC101" s="15">
        <f>AE101/$H101</f>
        <v>-11.42</v>
      </c>
      <c r="BD101" s="15">
        <f>AF101/$H101</f>
        <v>491.69399261719389</v>
      </c>
    </row>
    <row r="102" spans="1:56">
      <c r="A102" s="50">
        <v>271</v>
      </c>
      <c r="B102" s="55">
        <v>4</v>
      </c>
      <c r="C102" s="55">
        <v>4</v>
      </c>
      <c r="D102" s="11" t="s">
        <v>115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-197938.67565481996</v>
      </c>
      <c r="L102" s="134">
        <f>SUM(J102:K102)</f>
        <v>-515379.0920225383</v>
      </c>
      <c r="M102" s="134"/>
      <c r="N102" s="21">
        <v>-695416.62654656218</v>
      </c>
      <c r="O102" s="21">
        <v>-375175.73867308459</v>
      </c>
      <c r="P102" s="21">
        <v>-625211.72045502008</v>
      </c>
      <c r="Q102" s="15">
        <v>239513.76415870216</v>
      </c>
      <c r="R102" s="12">
        <f>SUM(N102:Q102)</f>
        <v>-1456290.3215159646</v>
      </c>
      <c r="S102" s="15"/>
      <c r="T102" s="15">
        <v>-695416.62654656218</v>
      </c>
      <c r="U102" s="21">
        <v>-288897.79604321177</v>
      </c>
      <c r="V102" s="21">
        <v>-202844.68</v>
      </c>
      <c r="W102" s="21">
        <v>-77673.680000000008</v>
      </c>
      <c r="X102" s="147">
        <f>P102</f>
        <v>-625211.72045502008</v>
      </c>
      <c r="Y102" s="15">
        <f>G102/$G$10*277000000</f>
        <v>336278.08250393393</v>
      </c>
      <c r="Z102" s="12">
        <f>SUM(T102:Y102)</f>
        <v>-1553766.4205408599</v>
      </c>
      <c r="AA102" s="12"/>
      <c r="AB102" s="15">
        <v>-695416.62654656218</v>
      </c>
      <c r="AC102" s="21">
        <v>-200435.75719801482</v>
      </c>
      <c r="AD102" s="21">
        <v>-198706.4</v>
      </c>
      <c r="AE102" s="21">
        <v>-76148.56</v>
      </c>
      <c r="AF102" s="134">
        <f>SUM(AB102:AE102)</f>
        <v>-1170707.3437445769</v>
      </c>
      <c r="AG102" s="167"/>
      <c r="AH102" s="15">
        <f>J102/E102</f>
        <v>-45.66830907318635</v>
      </c>
      <c r="AI102" s="15">
        <f>K102/E102</f>
        <v>-28.47628767872536</v>
      </c>
      <c r="AJ102" s="15">
        <f>L102/E102</f>
        <v>-74.144596751911706</v>
      </c>
      <c r="AL102" s="147">
        <f>N102/F102</f>
        <v>-100.74121781059861</v>
      </c>
      <c r="AM102" s="147">
        <f>O102/F102</f>
        <v>-54.349665170662696</v>
      </c>
      <c r="AN102" s="147">
        <f>P102/F102</f>
        <v>-90.571015566423313</v>
      </c>
      <c r="AO102" s="147">
        <f>Q102/F102</f>
        <v>34.69705405746808</v>
      </c>
      <c r="AP102" s="147">
        <f>R102/F102</f>
        <v>-210.96484449021651</v>
      </c>
      <c r="AR102" s="147">
        <f>T102/$G102</f>
        <v>-102.78105624394948</v>
      </c>
      <c r="AS102" s="147">
        <f>U102/$G102</f>
        <v>-42.698462317944397</v>
      </c>
      <c r="AT102" s="147">
        <f>V102/$G102</f>
        <v>-29.98</v>
      </c>
      <c r="AU102" s="147">
        <f>W102/$G102</f>
        <v>-11.48</v>
      </c>
      <c r="AV102" s="147">
        <f>X102/$G102</f>
        <v>-92.404924690366556</v>
      </c>
      <c r="AW102" s="147">
        <f>Y102/$G102</f>
        <v>49.701165016839184</v>
      </c>
      <c r="AX102" s="147">
        <f>Z102/$G102</f>
        <v>-229.64327823542121</v>
      </c>
      <c r="AZ102" s="15">
        <f>AB102/$H102</f>
        <v>-104.29163565485335</v>
      </c>
      <c r="BA102" s="15">
        <f>AC102/$H102</f>
        <v>-30.05935170936035</v>
      </c>
      <c r="BB102" s="15">
        <f>AD102/$H102</f>
        <v>-29.8</v>
      </c>
      <c r="BC102" s="15">
        <f>AE102/$H102</f>
        <v>-11.42</v>
      </c>
      <c r="BD102" s="15">
        <f>AF102/$H102</f>
        <v>-175.57098736421369</v>
      </c>
    </row>
    <row r="103" spans="1:56">
      <c r="A103" s="50">
        <v>272</v>
      </c>
      <c r="B103" s="55">
        <v>16</v>
      </c>
      <c r="C103" s="55">
        <v>16</v>
      </c>
      <c r="D103" s="11" t="s">
        <v>116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-6039909.8979731565</v>
      </c>
      <c r="K103" s="21">
        <v>-2555937.9061475191</v>
      </c>
      <c r="L103" s="134">
        <f>SUM(J103:K103)</f>
        <v>-8595847.8041206747</v>
      </c>
      <c r="M103" s="134"/>
      <c r="N103" s="21">
        <v>-9731663.1440515183</v>
      </c>
      <c r="O103" s="21">
        <v>-4495303.7291428382</v>
      </c>
      <c r="P103" s="21">
        <v>-4347952.1732817171</v>
      </c>
      <c r="Q103" s="15">
        <v>1665666.7770828127</v>
      </c>
      <c r="R103" s="12">
        <f>SUM(N103:Q103)</f>
        <v>-16909252.269393262</v>
      </c>
      <c r="S103" s="15"/>
      <c r="T103" s="15">
        <v>-9731663.1440515183</v>
      </c>
      <c r="U103" s="21">
        <v>-3895295.1946086255</v>
      </c>
      <c r="V103" s="21">
        <v>-1447884.1</v>
      </c>
      <c r="W103" s="21">
        <v>-554426.6</v>
      </c>
      <c r="X103" s="147">
        <f>P103</f>
        <v>-4347952.1732817171</v>
      </c>
      <c r="Y103" s="15">
        <f>G103/$G$10*277000000</f>
        <v>2400317.7644882486</v>
      </c>
      <c r="Z103" s="12">
        <f>SUM(T103:Y103)</f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f>SUM(AB103:AE103)</f>
        <v>-15005448.536026141</v>
      </c>
      <c r="AG103" s="167"/>
      <c r="AH103" s="15">
        <f>J103/E103</f>
        <v>-126.07046479728561</v>
      </c>
      <c r="AI103" s="15">
        <f>K103/E103</f>
        <v>-53.349848799756188</v>
      </c>
      <c r="AJ103" s="15">
        <f>L103/E103</f>
        <v>-179.42031359704177</v>
      </c>
      <c r="AL103" s="147">
        <f>N103/F103</f>
        <v>-202.71764246243217</v>
      </c>
      <c r="AM103" s="147">
        <f>O103/F103</f>
        <v>-93.640455966813278</v>
      </c>
      <c r="AN103" s="147">
        <f>P103/F103</f>
        <v>-90.571015566423299</v>
      </c>
      <c r="AO103" s="147">
        <f>Q103/F103</f>
        <v>34.69705405746808</v>
      </c>
      <c r="AP103" s="147">
        <f>R103/F103</f>
        <v>-352.23205993820068</v>
      </c>
      <c r="AR103" s="147">
        <f>T103/$G103</f>
        <v>-201.50456867277188</v>
      </c>
      <c r="AS103" s="147">
        <f>U103/$G103</f>
        <v>-80.656283147502336</v>
      </c>
      <c r="AT103" s="147">
        <f>V103/$G103</f>
        <v>-29.98</v>
      </c>
      <c r="AU103" s="147">
        <f>W103/$G103</f>
        <v>-11.479999999999999</v>
      </c>
      <c r="AV103" s="147">
        <f>X103/$G103</f>
        <v>-90.029033508266224</v>
      </c>
      <c r="AW103" s="147">
        <f>Y103/$G103</f>
        <v>49.701165016839191</v>
      </c>
      <c r="AX103" s="147">
        <f>Z103/$G103</f>
        <v>-363.94872031170121</v>
      </c>
      <c r="AZ103" s="15">
        <f>AB103/$H103</f>
        <v>-201.20460528979507</v>
      </c>
      <c r="BA103" s="15">
        <f>AC103/$H103</f>
        <v>-67.816851406426323</v>
      </c>
      <c r="BB103" s="15">
        <f>AD103/$H103</f>
        <v>-29.8</v>
      </c>
      <c r="BC103" s="15">
        <f>AE103/$H103</f>
        <v>-11.42</v>
      </c>
      <c r="BD103" s="15">
        <f>AF103/$H103</f>
        <v>-310.24145669622141</v>
      </c>
    </row>
    <row r="104" spans="1:56">
      <c r="A104" s="50">
        <v>273</v>
      </c>
      <c r="B104" s="55">
        <v>19</v>
      </c>
      <c r="C104" s="55">
        <v>19</v>
      </c>
      <c r="D104" s="11" t="s">
        <v>117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34">
        <f>SUM(J104:K104)</f>
        <v>145625.24817124847</v>
      </c>
      <c r="M104" s="134"/>
      <c r="N104" s="21">
        <v>-708765.87479334534</v>
      </c>
      <c r="O104" s="21">
        <v>953502.80385796411</v>
      </c>
      <c r="P104" s="21">
        <v>-362193.49125012686</v>
      </c>
      <c r="Q104" s="15">
        <v>138753.51917581484</v>
      </c>
      <c r="R104" s="12">
        <f>SUM(N104:Q104)</f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47">
        <f>P104</f>
        <v>-362193.49125012686</v>
      </c>
      <c r="Y104" s="15">
        <f>G104/$G$10*277000000</f>
        <v>199351.37288254197</v>
      </c>
      <c r="Z104" s="12">
        <f>SUM(T104:Y104)</f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f>SUM(AB104:AE104)</f>
        <v>-58318.008281635928</v>
      </c>
      <c r="AG104" s="167"/>
      <c r="AH104" s="15">
        <f>J104/E104</f>
        <v>-204.09358400340514</v>
      </c>
      <c r="AI104" s="15">
        <f>K104/E104</f>
        <v>240.6002894862952</v>
      </c>
      <c r="AJ104" s="15">
        <f>L104/E104</f>
        <v>36.506705482890069</v>
      </c>
      <c r="AL104" s="147">
        <f>N104/F104</f>
        <v>-177.23577764274702</v>
      </c>
      <c r="AM104" s="147">
        <f>O104/F104</f>
        <v>238.43530979193901</v>
      </c>
      <c r="AN104" s="147">
        <f>P104/F104</f>
        <v>-90.571015566423313</v>
      </c>
      <c r="AO104" s="147">
        <f>Q104/F104</f>
        <v>34.69705405746808</v>
      </c>
      <c r="AP104" s="147">
        <f>R104/F104</f>
        <v>5.3255706402367489</v>
      </c>
      <c r="AR104" s="147">
        <f>T104/$G104</f>
        <v>-176.70552849497514</v>
      </c>
      <c r="AS104" s="147">
        <f>U104/$G104</f>
        <v>220.27294119818865</v>
      </c>
      <c r="AT104" s="147">
        <f>V104/$G104</f>
        <v>-29.98</v>
      </c>
      <c r="AU104" s="147">
        <f>W104/$G104</f>
        <v>-11.48</v>
      </c>
      <c r="AV104" s="147">
        <f>X104/$G104</f>
        <v>-90.300047681407847</v>
      </c>
      <c r="AW104" s="147">
        <f>Y104/$G104</f>
        <v>49.701165016839184</v>
      </c>
      <c r="AX104" s="147">
        <f>Z104/$G104</f>
        <v>-38.491469961355172</v>
      </c>
      <c r="AZ104" s="15">
        <f>AB104/$H104</f>
        <v>-177.76921865897802</v>
      </c>
      <c r="BA104" s="15">
        <f>AC104/$H104</f>
        <v>204.36217870873074</v>
      </c>
      <c r="BB104" s="15">
        <f>AD104/$H104</f>
        <v>-29.8</v>
      </c>
      <c r="BC104" s="15">
        <f>AE104/$H104</f>
        <v>-11.42</v>
      </c>
      <c r="BD104" s="15">
        <f>AF104/$H104</f>
        <v>-14.627039950247285</v>
      </c>
    </row>
    <row r="105" spans="1:56">
      <c r="A105" s="50">
        <v>275</v>
      </c>
      <c r="B105" s="55">
        <v>13</v>
      </c>
      <c r="C105" s="55">
        <v>13</v>
      </c>
      <c r="D105" s="11" t="s">
        <v>118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448194.39721103443</v>
      </c>
      <c r="K105" s="21">
        <v>460879.0250652135</v>
      </c>
      <c r="L105" s="134">
        <f>SUM(J105:K105)</f>
        <v>909073.42227624799</v>
      </c>
      <c r="M105" s="134"/>
      <c r="N105" s="21">
        <v>182024.72181221083</v>
      </c>
      <c r="O105" s="21">
        <v>234882.16629765218</v>
      </c>
      <c r="P105" s="21">
        <v>-228329.53024295316</v>
      </c>
      <c r="Q105" s="15">
        <v>87471.273278877023</v>
      </c>
      <c r="R105" s="12">
        <f>SUM(N105:Q105)</f>
        <v>276048.6311457869</v>
      </c>
      <c r="S105" s="15"/>
      <c r="T105" s="15">
        <v>182024.72181221083</v>
      </c>
      <c r="U105" s="21">
        <v>190761.17591229931</v>
      </c>
      <c r="V105" s="21">
        <v>-74920.02</v>
      </c>
      <c r="W105" s="21">
        <v>-28688.52</v>
      </c>
      <c r="X105" s="147">
        <f>P105</f>
        <v>-228329.53024295316</v>
      </c>
      <c r="Y105" s="15">
        <f>G105/$G$10*277000000</f>
        <v>124203.21137708113</v>
      </c>
      <c r="Z105" s="12">
        <f>SUM(T105:Y105)</f>
        <v>165051.03885863809</v>
      </c>
      <c r="AA105" s="12"/>
      <c r="AB105" s="15">
        <v>182024.72181221083</v>
      </c>
      <c r="AC105" s="21">
        <v>147437.82518489697</v>
      </c>
      <c r="AD105" s="21">
        <v>-72741.8</v>
      </c>
      <c r="AE105" s="21">
        <v>-27876.22</v>
      </c>
      <c r="AF105" s="134">
        <f>SUM(AB105:AE105)</f>
        <v>228844.52699710781</v>
      </c>
      <c r="AG105" s="167"/>
      <c r="AH105" s="15">
        <f>J105/E105</f>
        <v>173.31569884417419</v>
      </c>
      <c r="AI105" s="15">
        <f>K105/E105</f>
        <v>178.22081402367112</v>
      </c>
      <c r="AJ105" s="15">
        <f>L105/E105</f>
        <v>351.53651286784532</v>
      </c>
      <c r="AL105" s="147">
        <f>N105/F105</f>
        <v>72.203380330111401</v>
      </c>
      <c r="AM105" s="147">
        <f>O105/F105</f>
        <v>93.170236532190472</v>
      </c>
      <c r="AN105" s="147">
        <f>P105/F105</f>
        <v>-90.571015566423313</v>
      </c>
      <c r="AO105" s="147">
        <f>Q105/F105</f>
        <v>34.69705405746808</v>
      </c>
      <c r="AP105" s="147">
        <f>R105/F105</f>
        <v>109.49965535334665</v>
      </c>
      <c r="AR105" s="147">
        <f>T105/$G105</f>
        <v>72.839024334618173</v>
      </c>
      <c r="AS105" s="147">
        <f>U105/$G105</f>
        <v>76.335004366666396</v>
      </c>
      <c r="AT105" s="147">
        <f>V105/$G105</f>
        <v>-29.98</v>
      </c>
      <c r="AU105" s="147">
        <f>W105/$G105</f>
        <v>-11.48</v>
      </c>
      <c r="AV105" s="147">
        <f>X105/$G105</f>
        <v>-91.368359440957647</v>
      </c>
      <c r="AW105" s="147">
        <f>Y105/$G105</f>
        <v>49.701165016839184</v>
      </c>
      <c r="AX105" s="147">
        <f>Z105/$G105</f>
        <v>66.046834277166099</v>
      </c>
      <c r="AZ105" s="15">
        <f>AB105/$H105</f>
        <v>74.569734458095382</v>
      </c>
      <c r="BA105" s="15">
        <f>AC105/$H105</f>
        <v>60.400583852886918</v>
      </c>
      <c r="BB105" s="15">
        <f>AD105/$H105</f>
        <v>-29.8</v>
      </c>
      <c r="BC105" s="15">
        <f>AE105/$H105</f>
        <v>-11.42</v>
      </c>
      <c r="BD105" s="15">
        <f>AF105/$H105</f>
        <v>93.750318310982308</v>
      </c>
    </row>
    <row r="106" spans="1:56">
      <c r="A106" s="50">
        <v>276</v>
      </c>
      <c r="B106" s="55">
        <v>12</v>
      </c>
      <c r="C106" s="55">
        <v>12</v>
      </c>
      <c r="D106" s="11" t="s">
        <v>119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1817430.1323513938</v>
      </c>
      <c r="K106" s="21">
        <v>476280.07485705195</v>
      </c>
      <c r="L106" s="134">
        <f>SUM(J106:K106)</f>
        <v>2293710.2072084458</v>
      </c>
      <c r="M106" s="134"/>
      <c r="N106" s="21">
        <v>1190534.1531384191</v>
      </c>
      <c r="O106" s="21">
        <v>6967.0621580693351</v>
      </c>
      <c r="P106" s="21">
        <v>-1372784.8829402782</v>
      </c>
      <c r="Q106" s="15">
        <v>525903.24834904366</v>
      </c>
      <c r="R106" s="12">
        <f>SUM(N106:Q106)</f>
        <v>350619.58070525399</v>
      </c>
      <c r="S106" s="15"/>
      <c r="T106" s="15">
        <v>1190534.1531384191</v>
      </c>
      <c r="U106" s="21">
        <v>-30946.42307429605</v>
      </c>
      <c r="V106" s="21">
        <v>-453777.28</v>
      </c>
      <c r="W106" s="21">
        <v>-173761.28</v>
      </c>
      <c r="X106" s="147">
        <f>P106</f>
        <v>-1372784.8829402782</v>
      </c>
      <c r="Y106" s="15">
        <f>G106/$G$10*277000000</f>
        <v>752276.83369487792</v>
      </c>
      <c r="Z106" s="12">
        <f>SUM(T106:Y106)</f>
        <v>-88458.879181277123</v>
      </c>
      <c r="AA106" s="12"/>
      <c r="AB106" s="15">
        <v>1190534.1531384191</v>
      </c>
      <c r="AC106" s="21">
        <v>-64064.262017270084</v>
      </c>
      <c r="AD106" s="21">
        <v>-449115.8</v>
      </c>
      <c r="AE106" s="21">
        <v>-172110.82</v>
      </c>
      <c r="AF106" s="134">
        <f>SUM(AB106:AE106)</f>
        <v>505243.27112114901</v>
      </c>
      <c r="AG106" s="167"/>
      <c r="AH106" s="15">
        <f>J106/E106</f>
        <v>120.87995559370761</v>
      </c>
      <c r="AI106" s="15">
        <f>K106/E106</f>
        <v>31.678089448423808</v>
      </c>
      <c r="AJ106" s="15">
        <f>L106/E106</f>
        <v>152.5580450421314</v>
      </c>
      <c r="AL106" s="147">
        <f>N106/F106</f>
        <v>78.546820158238376</v>
      </c>
      <c r="AM106" s="147">
        <f>O106/F106</f>
        <v>0.45965970561914199</v>
      </c>
      <c r="AN106" s="147">
        <f>P106/F106</f>
        <v>-90.571015566423313</v>
      </c>
      <c r="AO106" s="147">
        <f>Q106/F106</f>
        <v>34.69705405746808</v>
      </c>
      <c r="AP106" s="147">
        <f>R106/F106</f>
        <v>23.132518354902288</v>
      </c>
      <c r="AR106" s="147">
        <f>T106/$G106</f>
        <v>78.655797643923037</v>
      </c>
      <c r="AS106" s="147">
        <f>U106/$G106</f>
        <v>-2.0445575498345701</v>
      </c>
      <c r="AT106" s="147">
        <f>V106/$G106</f>
        <v>-29.98</v>
      </c>
      <c r="AU106" s="147">
        <f>W106/$G106</f>
        <v>-11.48</v>
      </c>
      <c r="AV106" s="147">
        <f>X106/$G106</f>
        <v>-90.696675669944383</v>
      </c>
      <c r="AW106" s="147">
        <f>Y106/$G106</f>
        <v>49.701165016839184</v>
      </c>
      <c r="AX106" s="147">
        <f>Z106/$G106</f>
        <v>-5.8442705590167234</v>
      </c>
      <c r="AZ106" s="15">
        <f>AB106/$H106</f>
        <v>78.995033716304107</v>
      </c>
      <c r="BA106" s="15">
        <f>AC106/$H106</f>
        <v>-4.2508302048483904</v>
      </c>
      <c r="BB106" s="15">
        <f>AD106/$H106</f>
        <v>-29.8</v>
      </c>
      <c r="BC106" s="15">
        <f>AE106/$H106</f>
        <v>-11.42</v>
      </c>
      <c r="BD106" s="15">
        <f>AF106/$H106</f>
        <v>33.52420351145571</v>
      </c>
    </row>
    <row r="107" spans="1:56">
      <c r="A107" s="50">
        <v>280</v>
      </c>
      <c r="B107" s="55">
        <v>15</v>
      </c>
      <c r="C107" s="55">
        <v>15</v>
      </c>
      <c r="D107" s="11" t="s">
        <v>120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257036.93064005545</v>
      </c>
      <c r="L107" s="134">
        <f>SUM(J107:K107)</f>
        <v>249184.48043547058</v>
      </c>
      <c r="M107" s="134"/>
      <c r="N107" s="21">
        <v>105036.56164960016</v>
      </c>
      <c r="O107" s="21">
        <v>293437.76651820366</v>
      </c>
      <c r="P107" s="21">
        <v>-183315.73550644077</v>
      </c>
      <c r="Q107" s="15">
        <v>70226.837412315392</v>
      </c>
      <c r="R107" s="12">
        <f>SUM(N107:Q107)</f>
        <v>285385.43007367844</v>
      </c>
      <c r="S107" s="15"/>
      <c r="T107" s="15">
        <v>105036.56164960016</v>
      </c>
      <c r="U107" s="21">
        <v>258014.96424134757</v>
      </c>
      <c r="V107" s="21">
        <v>-60409.700000000004</v>
      </c>
      <c r="W107" s="21">
        <v>-23132.2</v>
      </c>
      <c r="X107" s="147">
        <f>P107</f>
        <v>-183315.73550644077</v>
      </c>
      <c r="Y107" s="15">
        <f>G107/$G$10*277000000</f>
        <v>100147.84750893096</v>
      </c>
      <c r="Z107" s="12">
        <f>SUM(T107:Y107)</f>
        <v>196341.73789343791</v>
      </c>
      <c r="AA107" s="12"/>
      <c r="AB107" s="15">
        <v>105036.56164960016</v>
      </c>
      <c r="AC107" s="21">
        <v>223232.55175730857</v>
      </c>
      <c r="AD107" s="21">
        <v>-59182.8</v>
      </c>
      <c r="AE107" s="21">
        <v>-22680.12</v>
      </c>
      <c r="AF107" s="134">
        <f>SUM(AB107:AE107)</f>
        <v>246406.19340690871</v>
      </c>
      <c r="AG107" s="167"/>
      <c r="AH107" s="15">
        <f>J107/E107</f>
        <v>-3.8304635144316346</v>
      </c>
      <c r="AI107" s="15">
        <f>K107/E107</f>
        <v>125.3838686049051</v>
      </c>
      <c r="AJ107" s="15">
        <f>L107/E107</f>
        <v>121.55340509047346</v>
      </c>
      <c r="AL107" s="147">
        <f>N107/F107</f>
        <v>51.895534411857788</v>
      </c>
      <c r="AM107" s="147">
        <f>O107/F107</f>
        <v>144.97913365523897</v>
      </c>
      <c r="AN107" s="147">
        <f>P107/F107</f>
        <v>-90.571015566423313</v>
      </c>
      <c r="AO107" s="147">
        <f>Q107/F107</f>
        <v>34.69705405746808</v>
      </c>
      <c r="AP107" s="147">
        <f>R107/F107</f>
        <v>141.00070655814153</v>
      </c>
      <c r="AR107" s="147">
        <f>T107/$G107</f>
        <v>52.127325880694869</v>
      </c>
      <c r="AS107" s="147">
        <f>U107/$G107</f>
        <v>128.04712865575561</v>
      </c>
      <c r="AT107" s="147">
        <f>V107/$G107</f>
        <v>-29.98</v>
      </c>
      <c r="AU107" s="147">
        <f>W107/$G107</f>
        <v>-11.48</v>
      </c>
      <c r="AV107" s="147">
        <f>X107/$G107</f>
        <v>-90.975551119821731</v>
      </c>
      <c r="AW107" s="147">
        <f>Y107/$G107</f>
        <v>49.701165016839191</v>
      </c>
      <c r="AX107" s="147">
        <f>Z107/$G107</f>
        <v>97.440068433467943</v>
      </c>
      <c r="AZ107" s="15">
        <f>AB107/$H107</f>
        <v>52.888500327089709</v>
      </c>
      <c r="BA107" s="15">
        <f>AC107/$H107</f>
        <v>112.40309756158538</v>
      </c>
      <c r="BB107" s="15">
        <f>AD107/$H107</f>
        <v>-29.8</v>
      </c>
      <c r="BC107" s="15">
        <f>AE107/$H107</f>
        <v>-11.42</v>
      </c>
      <c r="BD107" s="15">
        <f>AF107/$H107</f>
        <v>124.07159788867509</v>
      </c>
    </row>
    <row r="108" spans="1:56">
      <c r="A108" s="50">
        <v>284</v>
      </c>
      <c r="B108" s="55">
        <v>2</v>
      </c>
      <c r="C108" s="55">
        <v>2</v>
      </c>
      <c r="D108" s="11" t="s">
        <v>121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1028817.6081680136</v>
      </c>
      <c r="K108" s="21">
        <v>835201.90222017828</v>
      </c>
      <c r="L108" s="134">
        <f>SUM(J108:K108)</f>
        <v>1864019.5103881918</v>
      </c>
      <c r="M108" s="134"/>
      <c r="N108" s="21">
        <v>495986.30034370022</v>
      </c>
      <c r="O108" s="21">
        <v>437154.33206123527</v>
      </c>
      <c r="P108" s="21">
        <v>-201701.65166642473</v>
      </c>
      <c r="Q108" s="15">
        <v>77270.33938598141</v>
      </c>
      <c r="R108" s="12">
        <f>SUM(N108:Q108)</f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47">
        <f>P108</f>
        <v>-201701.65166642473</v>
      </c>
      <c r="Y108" s="15">
        <f>G108/$G$10*277000000</f>
        <v>109690.47119216408</v>
      </c>
      <c r="Z108" s="12">
        <f>SUM(T108:Y108)</f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f>SUM(AB108:AE108)</f>
        <v>765787.16434539331</v>
      </c>
      <c r="AG108" s="167"/>
      <c r="AH108" s="15">
        <f>J108/E108</f>
        <v>453.02404586878629</v>
      </c>
      <c r="AI108" s="15">
        <f>K108/E108</f>
        <v>367.76834091597459</v>
      </c>
      <c r="AJ108" s="15">
        <f>L108/E108</f>
        <v>820.79238678476077</v>
      </c>
      <c r="AL108" s="147">
        <f>N108/F108</f>
        <v>222.71499790916042</v>
      </c>
      <c r="AM108" s="147">
        <f>O108/F108</f>
        <v>196.29740999606435</v>
      </c>
      <c r="AN108" s="147">
        <f>P108/F108</f>
        <v>-90.571015566423313</v>
      </c>
      <c r="AO108" s="147">
        <f>Q108/F108</f>
        <v>34.69705405746808</v>
      </c>
      <c r="AP108" s="147">
        <f>R108/F108</f>
        <v>363.13844639626956</v>
      </c>
      <c r="AR108" s="147">
        <f>T108/$G108</f>
        <v>224.73325797177174</v>
      </c>
      <c r="AS108" s="147">
        <f>U108/$G108</f>
        <v>180.41628850293571</v>
      </c>
      <c r="AT108" s="147">
        <f>V108/$G108</f>
        <v>-29.98</v>
      </c>
      <c r="AU108" s="147">
        <f>W108/$G108</f>
        <v>-11.48</v>
      </c>
      <c r="AV108" s="147">
        <f>X108/$G108</f>
        <v>-91.391776921805501</v>
      </c>
      <c r="AW108" s="147">
        <f>Y108/$G108</f>
        <v>49.701165016839184</v>
      </c>
      <c r="AX108" s="147">
        <f>Z108/$G108</f>
        <v>321.99893456974115</v>
      </c>
      <c r="AZ108" s="15">
        <f>AB108/$H108</f>
        <v>226.89217765036608</v>
      </c>
      <c r="BA108" s="15">
        <f>AC108/$H108</f>
        <v>164.642170174608</v>
      </c>
      <c r="BB108" s="15">
        <f>AD108/$H108</f>
        <v>-29.8</v>
      </c>
      <c r="BC108" s="15">
        <f>AE108/$H108</f>
        <v>-11.42</v>
      </c>
      <c r="BD108" s="15">
        <f>AF108/$H108</f>
        <v>350.31434782497405</v>
      </c>
    </row>
    <row r="109" spans="1:56">
      <c r="A109" s="50">
        <v>285</v>
      </c>
      <c r="B109" s="55">
        <v>8</v>
      </c>
      <c r="C109" s="55">
        <v>8</v>
      </c>
      <c r="D109" s="11" t="s">
        <v>122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34">
        <f>SUM(J109:K109)</f>
        <v>1970740.9832220366</v>
      </c>
      <c r="M109" s="134"/>
      <c r="N109" s="21">
        <v>-9374034.1984421462</v>
      </c>
      <c r="O109" s="21">
        <v>-2380468.1753571546</v>
      </c>
      <c r="P109" s="21">
        <v>-4584433.0949256485</v>
      </c>
      <c r="Q109" s="15">
        <v>1756260.7852268617</v>
      </c>
      <c r="R109" s="12">
        <f>SUM(N109:Q109)</f>
        <v>-14582674.68349809</v>
      </c>
      <c r="S109" s="15"/>
      <c r="T109" s="15">
        <v>-9374034.1984421462</v>
      </c>
      <c r="U109" s="21">
        <v>-1747825.7558154666</v>
      </c>
      <c r="V109" s="21">
        <v>-1513990</v>
      </c>
      <c r="W109" s="21">
        <v>-579740</v>
      </c>
      <c r="X109" s="147">
        <f>P109</f>
        <v>-4584433.0949256485</v>
      </c>
      <c r="Y109" s="15">
        <f>G109/$G$10*277000000</f>
        <v>2509908.8333503786</v>
      </c>
      <c r="Z109" s="12">
        <f>SUM(T109:Y109)</f>
        <v>-15290114.215832882</v>
      </c>
      <c r="AA109" s="12"/>
      <c r="AB109" s="15">
        <v>-9374034.1984421462</v>
      </c>
      <c r="AC109" s="21">
        <v>-1099168.2126853298</v>
      </c>
      <c r="AD109" s="21">
        <v>-1496258</v>
      </c>
      <c r="AE109" s="21">
        <v>-573398.19999999995</v>
      </c>
      <c r="AF109" s="134">
        <f>SUM(AB109:AE109)</f>
        <v>-12542858.611127475</v>
      </c>
      <c r="AG109" s="167"/>
      <c r="AH109" s="15">
        <f>J109/E109</f>
        <v>-15.822958372606825</v>
      </c>
      <c r="AI109" s="15">
        <f>K109/E109</f>
        <v>54.28319496482861</v>
      </c>
      <c r="AJ109" s="15">
        <f>L109/E109</f>
        <v>38.46023659222179</v>
      </c>
      <c r="AL109" s="147">
        <f>N109/F109</f>
        <v>-185.19537306521812</v>
      </c>
      <c r="AM109" s="147">
        <f>O109/F109</f>
        <v>-47.029025334515175</v>
      </c>
      <c r="AN109" s="147">
        <f>P109/F109</f>
        <v>-90.571015566423313</v>
      </c>
      <c r="AO109" s="147">
        <f>Q109/F109</f>
        <v>34.69705405746808</v>
      </c>
      <c r="AP109" s="147">
        <f>R109/F109</f>
        <v>-288.09835990868856</v>
      </c>
      <c r="AR109" s="147">
        <f>T109/$G109</f>
        <v>-185.6244395731118</v>
      </c>
      <c r="AS109" s="147">
        <f>U109/$G109</f>
        <v>-34.610411006246864</v>
      </c>
      <c r="AT109" s="147">
        <f>V109/$G109</f>
        <v>-29.98</v>
      </c>
      <c r="AU109" s="147">
        <f>W109/$G109</f>
        <v>-11.48</v>
      </c>
      <c r="AV109" s="147">
        <f>X109/$G109</f>
        <v>-90.780853364864328</v>
      </c>
      <c r="AW109" s="147">
        <f>Y109/$G109</f>
        <v>49.701165016839177</v>
      </c>
      <c r="AX109" s="147">
        <f>Z109/$G109</f>
        <v>-302.77453892738379</v>
      </c>
      <c r="AZ109" s="15">
        <f>AB109/$H109</f>
        <v>-186.69655842346438</v>
      </c>
      <c r="BA109" s="15">
        <f>AC109/$H109</f>
        <v>-21.891420288494917</v>
      </c>
      <c r="BB109" s="15">
        <f>AD109/$H109</f>
        <v>-29.8</v>
      </c>
      <c r="BC109" s="15">
        <f>AE109/$H109</f>
        <v>-11.42</v>
      </c>
      <c r="BD109" s="15">
        <f>AF109/$H109</f>
        <v>-249.80797871195927</v>
      </c>
    </row>
    <row r="110" spans="1:56">
      <c r="A110" s="50">
        <v>286</v>
      </c>
      <c r="B110" s="55">
        <v>8</v>
      </c>
      <c r="C110" s="55">
        <v>8</v>
      </c>
      <c r="D110" s="11" t="s">
        <v>123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-406993.69615939754</v>
      </c>
      <c r="L110" s="134">
        <f>SUM(J110:K110)</f>
        <v>-4708008.9073723275</v>
      </c>
      <c r="M110" s="134"/>
      <c r="N110" s="21">
        <v>-15053612.211614927</v>
      </c>
      <c r="O110" s="21">
        <v>-6717492.0710726827</v>
      </c>
      <c r="P110" s="21">
        <v>-7193965.1954254378</v>
      </c>
      <c r="Q110" s="15">
        <v>2755952.3067306322</v>
      </c>
      <c r="R110" s="12">
        <f>SUM(N110:Q110)</f>
        <v>-26209117.171382416</v>
      </c>
      <c r="S110" s="15"/>
      <c r="T110" s="15">
        <v>-15053612.211614927</v>
      </c>
      <c r="U110" s="21">
        <v>-5724739.5424404703</v>
      </c>
      <c r="V110" s="21">
        <v>-2364822.4</v>
      </c>
      <c r="W110" s="21">
        <v>-905542.4</v>
      </c>
      <c r="X110" s="147">
        <f>P110</f>
        <v>-7193965.1954254378</v>
      </c>
      <c r="Y110" s="15">
        <f>G110/$G$10*277000000</f>
        <v>3920427.8965282748</v>
      </c>
      <c r="Z110" s="12">
        <f>SUM(T110:Y110)</f>
        <v>-27322253.852952555</v>
      </c>
      <c r="AA110" s="12"/>
      <c r="AB110" s="15">
        <v>-15053612.211614927</v>
      </c>
      <c r="AC110" s="21">
        <v>-4706855.8276157351</v>
      </c>
      <c r="AD110" s="21">
        <v>-2335902.8000000003</v>
      </c>
      <c r="AE110" s="21">
        <v>-895168.12</v>
      </c>
      <c r="AF110" s="134">
        <f>SUM(AB110:AE110)</f>
        <v>-22991538.959230665</v>
      </c>
      <c r="AG110" s="167"/>
      <c r="AH110" s="15">
        <f>J110/E110</f>
        <v>-53.459308564060585</v>
      </c>
      <c r="AI110" s="15">
        <f>K110/E110</f>
        <v>-5.0587130056852061</v>
      </c>
      <c r="AJ110" s="15">
        <f>L110/E110</f>
        <v>-58.518021569745784</v>
      </c>
      <c r="AL110" s="147">
        <f>N110/F110</f>
        <v>-189.52287214512239</v>
      </c>
      <c r="AM110" s="147">
        <f>O110/F110</f>
        <v>-84.572285576712318</v>
      </c>
      <c r="AN110" s="147">
        <f>P110/F110</f>
        <v>-90.571015566423313</v>
      </c>
      <c r="AO110" s="147">
        <f>Q110/F110</f>
        <v>34.69705405746808</v>
      </c>
      <c r="AP110" s="147">
        <f>R110/F110</f>
        <v>-329.96911923078994</v>
      </c>
      <c r="AR110" s="147">
        <f>T110/$G110</f>
        <v>-190.84193980242048</v>
      </c>
      <c r="AS110" s="147">
        <f>U110/$G110</f>
        <v>-72.575298458930916</v>
      </c>
      <c r="AT110" s="147">
        <f>V110/$G110</f>
        <v>-29.98</v>
      </c>
      <c r="AU110" s="147">
        <f>W110/$G110</f>
        <v>-11.48</v>
      </c>
      <c r="AV110" s="147">
        <f>X110/$G110</f>
        <v>-91.201384323344797</v>
      </c>
      <c r="AW110" s="147">
        <f>Y110/$G110</f>
        <v>49.701165016839184</v>
      </c>
      <c r="AX110" s="147">
        <f>Z110/$G110</f>
        <v>-346.37745756785694</v>
      </c>
      <c r="AZ110" s="15">
        <f>AB110/$H110</f>
        <v>-192.04465353015752</v>
      </c>
      <c r="BA110" s="15">
        <f>AC110/$H110</f>
        <v>-60.047149077842157</v>
      </c>
      <c r="BB110" s="15">
        <f>AD110/$H110</f>
        <v>-29.800000000000004</v>
      </c>
      <c r="BC110" s="15">
        <f>AE110/$H110</f>
        <v>-11.42</v>
      </c>
      <c r="BD110" s="15">
        <f>AF110/$H110</f>
        <v>-293.31180260799971</v>
      </c>
    </row>
    <row r="111" spans="1:56">
      <c r="A111" s="50">
        <v>287</v>
      </c>
      <c r="B111" s="55">
        <v>15</v>
      </c>
      <c r="C111" s="55">
        <v>15</v>
      </c>
      <c r="D111" s="11" t="s">
        <v>124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1606930.1544386714</v>
      </c>
      <c r="K111" s="21">
        <v>1072595.0618642569</v>
      </c>
      <c r="L111" s="134">
        <f>SUM(J111:K111)</f>
        <v>2679525.2163029285</v>
      </c>
      <c r="M111" s="134"/>
      <c r="N111" s="21">
        <v>1344414.7852380527</v>
      </c>
      <c r="O111" s="21">
        <v>777479.34896429034</v>
      </c>
      <c r="P111" s="21">
        <v>-565344.27916561428</v>
      </c>
      <c r="Q111" s="15">
        <v>216579.01142671576</v>
      </c>
      <c r="R111" s="12">
        <f>SUM(N111:Q111)</f>
        <v>1773128.8664634442</v>
      </c>
      <c r="S111" s="15"/>
      <c r="T111" s="15">
        <v>1344414.7852380527</v>
      </c>
      <c r="U111" s="21">
        <v>668235.70676461852</v>
      </c>
      <c r="V111" s="21">
        <v>-185846.02</v>
      </c>
      <c r="W111" s="21">
        <v>-71164.52</v>
      </c>
      <c r="X111" s="147">
        <f>P111</f>
        <v>-565344.27916561428</v>
      </c>
      <c r="Y111" s="15">
        <f>G111/$G$10*277000000</f>
        <v>308097.52193938609</v>
      </c>
      <c r="Z111" s="12">
        <f>SUM(T111:Y111)</f>
        <v>1498393.1947764428</v>
      </c>
      <c r="AA111" s="12"/>
      <c r="AB111" s="15">
        <v>1344414.7852380527</v>
      </c>
      <c r="AC111" s="21">
        <v>560967.02162362472</v>
      </c>
      <c r="AD111" s="21">
        <v>-182405.80000000002</v>
      </c>
      <c r="AE111" s="21">
        <v>-69901.819999999992</v>
      </c>
      <c r="AF111" s="134">
        <f>SUM(AB111:AE111)</f>
        <v>1653074.1868616773</v>
      </c>
      <c r="AG111" s="167"/>
      <c r="AH111" s="15">
        <f>J111/E111</f>
        <v>251.86993016280115</v>
      </c>
      <c r="AI111" s="15">
        <f>K111/E111</f>
        <v>168.11834825458573</v>
      </c>
      <c r="AJ111" s="15">
        <f>L111/E111</f>
        <v>419.98827841738694</v>
      </c>
      <c r="AL111" s="147">
        <f>N111/F111</f>
        <v>215.38205466806355</v>
      </c>
      <c r="AM111" s="147">
        <f>O111/F111</f>
        <v>124.55612767771393</v>
      </c>
      <c r="AN111" s="147">
        <f>P111/F111</f>
        <v>-90.571015566423313</v>
      </c>
      <c r="AO111" s="147">
        <f>Q111/F111</f>
        <v>34.69705405746808</v>
      </c>
      <c r="AP111" s="147">
        <f>R111/F111</f>
        <v>284.06422083682219</v>
      </c>
      <c r="AR111" s="147">
        <f>T111/$G111</f>
        <v>216.87607440523516</v>
      </c>
      <c r="AS111" s="147">
        <f>U111/$G111</f>
        <v>107.79733937161132</v>
      </c>
      <c r="AT111" s="147">
        <f>V111/$G111</f>
        <v>-29.979999999999997</v>
      </c>
      <c r="AU111" s="147">
        <f>W111/$G111</f>
        <v>-11.48</v>
      </c>
      <c r="AV111" s="147">
        <f>X111/$G111</f>
        <v>-91.199270715537068</v>
      </c>
      <c r="AW111" s="147">
        <f>Y111/$G111</f>
        <v>49.701165016839184</v>
      </c>
      <c r="AX111" s="147">
        <f>Z111/$G111</f>
        <v>241.71530807814855</v>
      </c>
      <c r="AZ111" s="15">
        <f>AB111/$H111</f>
        <v>219.63972965823439</v>
      </c>
      <c r="BA111" s="15">
        <f>AC111/$H111</f>
        <v>91.646303156939183</v>
      </c>
      <c r="BB111" s="15">
        <f>AD111/$H111</f>
        <v>-29.800000000000004</v>
      </c>
      <c r="BC111" s="15">
        <f>AE111/$H111</f>
        <v>-11.419999999999998</v>
      </c>
      <c r="BD111" s="15">
        <f>AF111/$H111</f>
        <v>270.06603281517357</v>
      </c>
    </row>
    <row r="112" spans="1:56">
      <c r="A112" s="50">
        <v>288</v>
      </c>
      <c r="B112" s="55">
        <v>15</v>
      </c>
      <c r="C112" s="55">
        <v>15</v>
      </c>
      <c r="D112" s="11" t="s">
        <v>125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34">
        <f>SUM(J112:K112)</f>
        <v>-1105167.8965220323</v>
      </c>
      <c r="M112" s="134"/>
      <c r="N112" s="21">
        <v>3202.2815455690056</v>
      </c>
      <c r="O112" s="21">
        <v>-227740.78971624881</v>
      </c>
      <c r="P112" s="21">
        <v>-580107.35470294137</v>
      </c>
      <c r="Q112" s="15">
        <v>222234.63123808306</v>
      </c>
      <c r="R112" s="12">
        <f>SUM(N112:Q112)</f>
        <v>-582411.23163553816</v>
      </c>
      <c r="S112" s="15"/>
      <c r="T112" s="15">
        <v>3202.2815455690056</v>
      </c>
      <c r="U112" s="21">
        <v>-147687.15759335511</v>
      </c>
      <c r="V112" s="21">
        <v>-190912.64000000001</v>
      </c>
      <c r="W112" s="21">
        <v>-73104.639999999999</v>
      </c>
      <c r="X112" s="147">
        <f>P112</f>
        <v>-580107.35470294137</v>
      </c>
      <c r="Y112" s="15">
        <f>G112/$G$10*277000000</f>
        <v>316497.01882723195</v>
      </c>
      <c r="Z112" s="12">
        <f>SUM(T112:Y112)</f>
        <v>-672112.49192349555</v>
      </c>
      <c r="AA112" s="12"/>
      <c r="AB112" s="15">
        <v>3202.2815455690056</v>
      </c>
      <c r="AC112" s="21">
        <v>-65606.995518389653</v>
      </c>
      <c r="AD112" s="21">
        <v>-188991.6</v>
      </c>
      <c r="AE112" s="21">
        <v>-72425.64</v>
      </c>
      <c r="AF112" s="134">
        <f>SUM(AB112:AE112)</f>
        <v>-323821.95397282066</v>
      </c>
      <c r="AG112" s="167"/>
      <c r="AH112" s="15">
        <f>J112/E112</f>
        <v>-75.060776243304346</v>
      </c>
      <c r="AI112" s="15">
        <f>K112/E112</f>
        <v>-96.495867116216345</v>
      </c>
      <c r="AJ112" s="15">
        <f>L112/E112</f>
        <v>-171.55664335952071</v>
      </c>
      <c r="AL112" s="147">
        <f>N112/F112</f>
        <v>0.49996589314114059</v>
      </c>
      <c r="AM112" s="147">
        <f>O112/F112</f>
        <v>-35.556719705893649</v>
      </c>
      <c r="AN112" s="147">
        <f>P112/F112</f>
        <v>-90.571015566423327</v>
      </c>
      <c r="AO112" s="147">
        <f>Q112/F112</f>
        <v>34.69705405746808</v>
      </c>
      <c r="AP112" s="147">
        <f>R112/F112</f>
        <v>-90.930715321707751</v>
      </c>
      <c r="AR112" s="147">
        <f>T112/$G112</f>
        <v>0.50287084572377605</v>
      </c>
      <c r="AS112" s="147">
        <f>U112/$G112</f>
        <v>-23.192078767800741</v>
      </c>
      <c r="AT112" s="147">
        <f>V112/$G112</f>
        <v>-29.98</v>
      </c>
      <c r="AU112" s="147">
        <f>W112/$G112</f>
        <v>-11.48</v>
      </c>
      <c r="AV112" s="147">
        <f>X112/$G112</f>
        <v>-91.097260474708136</v>
      </c>
      <c r="AW112" s="147">
        <f>Y112/$G112</f>
        <v>49.701165016839191</v>
      </c>
      <c r="AX112" s="147">
        <f>Z112/$G112</f>
        <v>-105.54530337994591</v>
      </c>
      <c r="AZ112" s="15">
        <f>AB112/$H112</f>
        <v>0.50493244174850294</v>
      </c>
      <c r="BA112" s="15">
        <f>AC112/$H112</f>
        <v>-10.344843191168346</v>
      </c>
      <c r="BB112" s="15">
        <f>AD112/$H112</f>
        <v>-29.8</v>
      </c>
      <c r="BC112" s="15">
        <f>AE112/$H112</f>
        <v>-11.42</v>
      </c>
      <c r="BD112" s="15">
        <f>AF112/$H112</f>
        <v>-51.059910749419842</v>
      </c>
    </row>
    <row r="113" spans="1:56">
      <c r="A113" s="50">
        <v>290</v>
      </c>
      <c r="B113" s="55">
        <v>18</v>
      </c>
      <c r="C113" s="55">
        <v>18</v>
      </c>
      <c r="D113" s="11" t="s">
        <v>126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34">
        <f>SUM(J113:K113)</f>
        <v>487770.52544869686</v>
      </c>
      <c r="M113" s="134"/>
      <c r="N113" s="21">
        <v>398281.32944976032</v>
      </c>
      <c r="O113" s="21">
        <v>712537.36035202933</v>
      </c>
      <c r="P113" s="21">
        <v>-702378.22571761278</v>
      </c>
      <c r="Q113" s="15">
        <v>269075.65421566495</v>
      </c>
      <c r="R113" s="12">
        <f>SUM(N113:Q113)</f>
        <v>677516.11829984176</v>
      </c>
      <c r="S113" s="15"/>
      <c r="T113" s="15">
        <v>398281.32944976032</v>
      </c>
      <c r="U113" s="21">
        <v>576814.12336733611</v>
      </c>
      <c r="V113" s="21">
        <v>-227308.36000000002</v>
      </c>
      <c r="W113" s="21">
        <v>-87041.36</v>
      </c>
      <c r="X113" s="147">
        <f>P113</f>
        <v>-702378.22571761278</v>
      </c>
      <c r="Y113" s="15">
        <f>G113/$G$10*277000000</f>
        <v>376834.23315767472</v>
      </c>
      <c r="Z113" s="12">
        <f>SUM(T113:Y113)</f>
        <v>335201.74025715835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f>SUM(AB113:AE113)</f>
        <v>533376.62324509909</v>
      </c>
      <c r="AG113" s="167"/>
      <c r="AH113" s="15">
        <f>J113/E113</f>
        <v>-8.2092110507298521</v>
      </c>
      <c r="AI113" s="15">
        <f>K113/E113</f>
        <v>69.734252101271835</v>
      </c>
      <c r="AJ113" s="15">
        <f>L113/E113</f>
        <v>61.525041050541986</v>
      </c>
      <c r="AL113" s="147">
        <f>N113/F113</f>
        <v>51.358005087009715</v>
      </c>
      <c r="AM113" s="147">
        <f>O113/F113</f>
        <v>91.881026479952197</v>
      </c>
      <c r="AN113" s="147">
        <f>P113/F113</f>
        <v>-90.571015566423313</v>
      </c>
      <c r="AO113" s="147">
        <f>Q113/F113</f>
        <v>34.69705405746808</v>
      </c>
      <c r="AP113" s="147">
        <f>R113/F113</f>
        <v>87.36507005800668</v>
      </c>
      <c r="AR113" s="147">
        <f>T113/$G113</f>
        <v>52.529850890234812</v>
      </c>
      <c r="AS113" s="147">
        <f>U113/$G113</f>
        <v>76.076777020223702</v>
      </c>
      <c r="AT113" s="147">
        <f>V113/$G113</f>
        <v>-29.98</v>
      </c>
      <c r="AU113" s="147">
        <f>W113/$G113</f>
        <v>-11.48</v>
      </c>
      <c r="AV113" s="147">
        <f>X113/$G113</f>
        <v>-92.637592418571984</v>
      </c>
      <c r="AW113" s="147">
        <f>Y113/$G113</f>
        <v>49.701165016839191</v>
      </c>
      <c r="AX113" s="147">
        <f>Z113/$G113</f>
        <v>44.210200508725713</v>
      </c>
      <c r="AZ113" s="15">
        <f>AB113/$H113</f>
        <v>53.224820185722344</v>
      </c>
      <c r="BA113" s="15">
        <f>AC113/$H113</f>
        <v>59.273627394806731</v>
      </c>
      <c r="BB113" s="15">
        <f>AD113/$H113</f>
        <v>-29.8</v>
      </c>
      <c r="BC113" s="15">
        <f>AE113/$H113</f>
        <v>-11.42</v>
      </c>
      <c r="BD113" s="15">
        <f>AF113/$H113</f>
        <v>71.278447580529075</v>
      </c>
    </row>
    <row r="114" spans="1:56">
      <c r="A114" s="50">
        <v>291</v>
      </c>
      <c r="B114" s="55">
        <v>6</v>
      </c>
      <c r="C114" s="55">
        <v>6</v>
      </c>
      <c r="D114" s="11" t="s">
        <v>127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34">
        <f>SUM(J114:K114)</f>
        <v>1865960.7941620327</v>
      </c>
      <c r="M114" s="134"/>
      <c r="N114" s="21">
        <v>1054656.6899326986</v>
      </c>
      <c r="O114" s="21">
        <v>924635.47839696659</v>
      </c>
      <c r="P114" s="21">
        <v>-191919.98198525101</v>
      </c>
      <c r="Q114" s="15">
        <v>73523.057547774864</v>
      </c>
      <c r="R114" s="12">
        <f>SUM(N114:Q114)</f>
        <v>1860895.2438921891</v>
      </c>
      <c r="S114" s="15"/>
      <c r="T114" s="15">
        <v>1054656.6899326986</v>
      </c>
      <c r="U114" s="21">
        <v>887550.04459031741</v>
      </c>
      <c r="V114" s="21">
        <v>-62718.16</v>
      </c>
      <c r="W114" s="21">
        <v>-24016.16</v>
      </c>
      <c r="X114" s="147">
        <f>P114</f>
        <v>-191919.98198525101</v>
      </c>
      <c r="Y114" s="15">
        <f>G114/$G$10*277000000</f>
        <v>103974.83721522758</v>
      </c>
      <c r="Z114" s="12">
        <f>SUM(T114:Y114)</f>
        <v>1767527.2697529928</v>
      </c>
      <c r="AA114" s="12"/>
      <c r="AB114" s="15">
        <v>1054656.6899326986</v>
      </c>
      <c r="AC114" s="21">
        <v>851135.05839778855</v>
      </c>
      <c r="AD114" s="21">
        <v>-60732.4</v>
      </c>
      <c r="AE114" s="21">
        <v>-23273.96</v>
      </c>
      <c r="AF114" s="134">
        <f>SUM(AB114:AE114)</f>
        <v>1821785.3883304873</v>
      </c>
      <c r="AG114" s="167"/>
      <c r="AH114" s="15">
        <f>J114/E114</f>
        <v>445.88313726992072</v>
      </c>
      <c r="AI114" s="15">
        <f>K114/E114</f>
        <v>418.78822239737895</v>
      </c>
      <c r="AJ114" s="15">
        <f>L114/E114</f>
        <v>864.67135966729961</v>
      </c>
      <c r="AL114" s="147">
        <f>N114/F114</f>
        <v>497.71434163883845</v>
      </c>
      <c r="AM114" s="147">
        <f>O114/F114</f>
        <v>436.35463822414658</v>
      </c>
      <c r="AN114" s="147">
        <f>P114/F114</f>
        <v>-90.571015566423313</v>
      </c>
      <c r="AO114" s="147">
        <f>Q114/F114</f>
        <v>34.69705405746808</v>
      </c>
      <c r="AP114" s="147">
        <f>R114/F114</f>
        <v>878.1950183540298</v>
      </c>
      <c r="AR114" s="147">
        <f>T114/$G114</f>
        <v>504.13799709976036</v>
      </c>
      <c r="AS114" s="147">
        <f>U114/$G114</f>
        <v>424.25910353265652</v>
      </c>
      <c r="AT114" s="147">
        <f>V114/$G114</f>
        <v>-29.98</v>
      </c>
      <c r="AU114" s="147">
        <f>W114/$G114</f>
        <v>-11.48</v>
      </c>
      <c r="AV114" s="147">
        <f>X114/$G114</f>
        <v>-91.739953147825531</v>
      </c>
      <c r="AW114" s="147">
        <f>Y114/$G114</f>
        <v>49.701165016839191</v>
      </c>
      <c r="AX114" s="147">
        <f>Z114/$G114</f>
        <v>844.89831250143061</v>
      </c>
      <c r="AZ114" s="15">
        <f>AB114/$H114</f>
        <v>517.4959224399895</v>
      </c>
      <c r="BA114" s="15">
        <f>AC114/$H114</f>
        <v>417.63251148075983</v>
      </c>
      <c r="BB114" s="15">
        <f>AD114/$H114</f>
        <v>-29.8</v>
      </c>
      <c r="BC114" s="15">
        <f>AE114/$H114</f>
        <v>-11.42</v>
      </c>
      <c r="BD114" s="15">
        <f>AF114/$H114</f>
        <v>893.90843392074942</v>
      </c>
    </row>
    <row r="115" spans="1:56">
      <c r="A115" s="50">
        <v>297</v>
      </c>
      <c r="B115" s="55">
        <v>11</v>
      </c>
      <c r="C115" s="55">
        <v>11</v>
      </c>
      <c r="D115" s="11" t="s">
        <v>128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-11805262.822869556</v>
      </c>
      <c r="K115" s="21">
        <v>-4935372.5064624157</v>
      </c>
      <c r="L115" s="134">
        <f>SUM(J115:K115)</f>
        <v>-16740635.329331972</v>
      </c>
      <c r="M115" s="134"/>
      <c r="N115" s="21">
        <v>-12747671.117118452</v>
      </c>
      <c r="O115" s="21">
        <v>-4227415.9610003131</v>
      </c>
      <c r="P115" s="21">
        <v>-11103463.082350099</v>
      </c>
      <c r="Q115" s="15">
        <v>4253650.6451212419</v>
      </c>
      <c r="R115" s="12">
        <f>SUM(N115:Q115)</f>
        <v>-23824899.515347619</v>
      </c>
      <c r="S115" s="15"/>
      <c r="T115" s="15">
        <v>-12747671.117118452</v>
      </c>
      <c r="U115" s="21">
        <v>-2695160.6953525324</v>
      </c>
      <c r="V115" s="21">
        <v>-3718149.58</v>
      </c>
      <c r="W115" s="21">
        <v>-1423761.08</v>
      </c>
      <c r="X115" s="147">
        <f>P115</f>
        <v>-11103463.082350099</v>
      </c>
      <c r="Y115" s="15">
        <f>G115/$G$10*277000000</f>
        <v>6163988.186553413</v>
      </c>
      <c r="Z115" s="12">
        <f>SUM(T115:Y115)</f>
        <v>-25524217.36826767</v>
      </c>
      <c r="AA115" s="12"/>
      <c r="AB115" s="15">
        <v>-12747671.117118452</v>
      </c>
      <c r="AC115" s="21">
        <v>-1124116.9187064259</v>
      </c>
      <c r="AD115" s="21">
        <v>-3744846.8000000003</v>
      </c>
      <c r="AE115" s="21">
        <v>-1435105.72</v>
      </c>
      <c r="AF115" s="134">
        <f>SUM(AB115:AE115)</f>
        <v>-19051740.555824876</v>
      </c>
      <c r="AG115" s="167"/>
      <c r="AH115" s="15">
        <f>J115/E115</f>
        <v>-97.128282359901888</v>
      </c>
      <c r="AI115" s="15">
        <f>K115/E115</f>
        <v>-40.60597900712024</v>
      </c>
      <c r="AJ115" s="15">
        <f>L115/E115</f>
        <v>-137.73426136702213</v>
      </c>
      <c r="AL115" s="147">
        <f>N115/F115</f>
        <v>-103.98283045759541</v>
      </c>
      <c r="AM115" s="147">
        <f>O115/F115</f>
        <v>-34.483057580308277</v>
      </c>
      <c r="AN115" s="147">
        <f>P115/F115</f>
        <v>-90.571015566423313</v>
      </c>
      <c r="AO115" s="147">
        <f>Q115/F115</f>
        <v>34.69705405746808</v>
      </c>
      <c r="AP115" s="147">
        <f>R115/F115</f>
        <v>-194.33984954685889</v>
      </c>
      <c r="AR115" s="147">
        <f>T115/$G115</f>
        <v>-102.78639195876869</v>
      </c>
      <c r="AS115" s="147">
        <f>U115/$G115</f>
        <v>-21.731486565602054</v>
      </c>
      <c r="AT115" s="147">
        <f>V115/$G115</f>
        <v>-29.98</v>
      </c>
      <c r="AU115" s="147">
        <f>W115/$G115</f>
        <v>-11.48</v>
      </c>
      <c r="AV115" s="147">
        <f>X115/$G115</f>
        <v>-89.528894964160102</v>
      </c>
      <c r="AW115" s="147">
        <f>Y115/$G115</f>
        <v>49.701165016839191</v>
      </c>
      <c r="AX115" s="147">
        <f>Z115/$G115</f>
        <v>-205.80560847169164</v>
      </c>
      <c r="AZ115" s="15">
        <f>AB115/$H115</f>
        <v>-101.44089186509041</v>
      </c>
      <c r="BA115" s="15">
        <f>AC115/$H115</f>
        <v>-8.9452749248517964</v>
      </c>
      <c r="BB115" s="15">
        <f>AD115/$H115</f>
        <v>-29.8</v>
      </c>
      <c r="BC115" s="15">
        <f>AE115/$H115</f>
        <v>-11.42</v>
      </c>
      <c r="BD115" s="15">
        <f>AF115/$H115</f>
        <v>-151.60616678994219</v>
      </c>
    </row>
    <row r="116" spans="1:56">
      <c r="A116" s="50">
        <v>300</v>
      </c>
      <c r="B116" s="55">
        <v>14</v>
      </c>
      <c r="C116" s="55">
        <v>14</v>
      </c>
      <c r="D116" s="11" t="s">
        <v>129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1325560.2991796143</v>
      </c>
      <c r="K116" s="15">
        <v>729078.90658615809</v>
      </c>
      <c r="L116" s="134">
        <f>SUM(J116:K116)</f>
        <v>2054639.2057657724</v>
      </c>
      <c r="M116" s="134"/>
      <c r="N116" s="21">
        <v>1409171.1510585283</v>
      </c>
      <c r="O116" s="15">
        <v>718617.4359819981</v>
      </c>
      <c r="P116" s="15">
        <v>-311292.58050179691</v>
      </c>
      <c r="Q116" s="15">
        <v>119253.77479551779</v>
      </c>
      <c r="R116" s="12">
        <f>SUM(N116:Q116)</f>
        <v>1935749.7813342472</v>
      </c>
      <c r="S116" s="15"/>
      <c r="T116" s="15">
        <v>1409171.1510585283</v>
      </c>
      <c r="U116" s="15">
        <v>658465.17737253441</v>
      </c>
      <c r="V116" s="15">
        <v>-101362.38</v>
      </c>
      <c r="W116" s="15">
        <v>-38813.880000000005</v>
      </c>
      <c r="X116" s="147">
        <f>P116</f>
        <v>-311292.58050179691</v>
      </c>
      <c r="Y116" s="15">
        <f>G116/$G$10*277000000</f>
        <v>168039.63892193331</v>
      </c>
      <c r="Z116" s="12">
        <f>SUM(T116:Y116)</f>
        <v>1784207.1268511994</v>
      </c>
      <c r="AA116" s="12"/>
      <c r="AB116" s="15">
        <v>1409171.1510585283</v>
      </c>
      <c r="AC116" s="15">
        <v>599400.37909800769</v>
      </c>
      <c r="AD116" s="15">
        <v>-99383</v>
      </c>
      <c r="AE116" s="15">
        <v>-38085.699999999997</v>
      </c>
      <c r="AF116" s="134">
        <f>SUM(AB116:AE116)</f>
        <v>1871102.8301565361</v>
      </c>
      <c r="AG116" s="167"/>
      <c r="AH116" s="15">
        <f>J116/E116</f>
        <v>375.7257083842444</v>
      </c>
      <c r="AI116" s="15">
        <f>K116/E116</f>
        <v>206.65501887362757</v>
      </c>
      <c r="AJ116" s="15">
        <f>L116/E116</f>
        <v>582.38072725787197</v>
      </c>
      <c r="AL116" s="147">
        <f>N116/F116</f>
        <v>410.00033490210308</v>
      </c>
      <c r="AM116" s="147">
        <f>O116/F116</f>
        <v>209.08275705033404</v>
      </c>
      <c r="AN116" s="147">
        <f>P116/F116</f>
        <v>-90.571015566423313</v>
      </c>
      <c r="AO116" s="147">
        <f>Q116/F116</f>
        <v>34.69705405746808</v>
      </c>
      <c r="AP116" s="147">
        <f>R116/F116</f>
        <v>563.20913044348185</v>
      </c>
      <c r="AR116" s="147">
        <f>T116/$G116</f>
        <v>416.79123071828701</v>
      </c>
      <c r="AS116" s="147">
        <f>U116/$G116</f>
        <v>194.75456296141212</v>
      </c>
      <c r="AT116" s="147">
        <f>V116/$G116</f>
        <v>-29.98</v>
      </c>
      <c r="AU116" s="147">
        <f>W116/$G116</f>
        <v>-11.480000000000002</v>
      </c>
      <c r="AV116" s="147">
        <f>X116/$G116</f>
        <v>-92.071156611001754</v>
      </c>
      <c r="AW116" s="147">
        <f>Y116/$G116</f>
        <v>49.701165016839191</v>
      </c>
      <c r="AX116" s="147">
        <f>Z116/$G116</f>
        <v>527.71580208553667</v>
      </c>
      <c r="AZ116" s="15">
        <f>AB116/$H116</f>
        <v>422.54007527991854</v>
      </c>
      <c r="BA116" s="15">
        <f>AC116/$H116</f>
        <v>179.73024860509975</v>
      </c>
      <c r="BB116" s="15">
        <f>AD116/$H116</f>
        <v>-29.8</v>
      </c>
      <c r="BC116" s="15">
        <f>AE116/$H116</f>
        <v>-11.42</v>
      </c>
      <c r="BD116" s="15">
        <f>AF116/$H116</f>
        <v>561.05032388501832</v>
      </c>
    </row>
    <row r="117" spans="1:56">
      <c r="A117" s="50">
        <v>301</v>
      </c>
      <c r="B117" s="55">
        <v>14</v>
      </c>
      <c r="C117" s="55">
        <v>14</v>
      </c>
      <c r="D117" s="11" t="s">
        <v>130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34">
        <f>SUM(J117:K117)</f>
        <v>-340217.18442648958</v>
      </c>
      <c r="M117" s="134"/>
      <c r="N117" s="21">
        <v>-1709106.965171943</v>
      </c>
      <c r="O117" s="21">
        <v>-2037610.4631984052</v>
      </c>
      <c r="P117" s="21">
        <v>-1801457.4996161596</v>
      </c>
      <c r="Q117" s="15">
        <v>690124.40520304011</v>
      </c>
      <c r="R117" s="12">
        <f>SUM(N117:Q117)</f>
        <v>-4858050.5227834685</v>
      </c>
      <c r="S117" s="15"/>
      <c r="T117" s="15">
        <v>-1709106.965171943</v>
      </c>
      <c r="U117" s="21">
        <v>-1789013.0013835176</v>
      </c>
      <c r="V117" s="21">
        <v>-592374.82000000007</v>
      </c>
      <c r="W117" s="21">
        <v>-226833.32</v>
      </c>
      <c r="X117" s="147">
        <f>P117</f>
        <v>-1801457.4996161596</v>
      </c>
      <c r="Y117" s="15">
        <f>G117/$G$10*277000000</f>
        <v>982045.31956772553</v>
      </c>
      <c r="Z117" s="12">
        <f>SUM(T117:Y117)</f>
        <v>-5136740.2866038959</v>
      </c>
      <c r="AA117" s="12"/>
      <c r="AB117" s="15">
        <v>-1709106.965171943</v>
      </c>
      <c r="AC117" s="21">
        <v>-1534122.3809821026</v>
      </c>
      <c r="AD117" s="21">
        <v>-581368.20000000007</v>
      </c>
      <c r="AE117" s="21">
        <v>-222792.78</v>
      </c>
      <c r="AF117" s="134">
        <f>SUM(AB117:AE117)</f>
        <v>-4047390.3261540453</v>
      </c>
      <c r="AG117" s="167"/>
      <c r="AH117" s="15">
        <f>J117/E117</f>
        <v>22.951519096440844</v>
      </c>
      <c r="AI117" s="15">
        <f>K117/E117</f>
        <v>-39.796455692296149</v>
      </c>
      <c r="AJ117" s="15">
        <f>L117/E117</f>
        <v>-16.844936595855305</v>
      </c>
      <c r="AL117" s="147">
        <f>N117/F117</f>
        <v>-85.927951994567266</v>
      </c>
      <c r="AM117" s="147">
        <f>O117/F117</f>
        <v>-102.44396496724008</v>
      </c>
      <c r="AN117" s="147">
        <f>P117/F117</f>
        <v>-90.571015566423313</v>
      </c>
      <c r="AO117" s="147">
        <f>Q117/F117</f>
        <v>34.69705405746808</v>
      </c>
      <c r="AP117" s="147">
        <f>R117/F117</f>
        <v>-244.24587847076262</v>
      </c>
      <c r="AR117" s="147">
        <f>T117/$G117</f>
        <v>-86.497644879393846</v>
      </c>
      <c r="AS117" s="147">
        <f>U117/$G117</f>
        <v>-90.541677280404755</v>
      </c>
      <c r="AT117" s="147">
        <f>V117/$G117</f>
        <v>-29.980000000000004</v>
      </c>
      <c r="AU117" s="147">
        <f>W117/$G117</f>
        <v>-11.48</v>
      </c>
      <c r="AV117" s="147">
        <f>X117/$G117</f>
        <v>-91.171491452814394</v>
      </c>
      <c r="AW117" s="147">
        <f>Y117/$G117</f>
        <v>49.701165016839191</v>
      </c>
      <c r="AX117" s="147">
        <f>Z117/$G117</f>
        <v>-259.96964859577389</v>
      </c>
      <c r="AZ117" s="15">
        <f>AB117/$H117</f>
        <v>-87.606077460246198</v>
      </c>
      <c r="BA117" s="15">
        <f>AC117/$H117</f>
        <v>-78.636648776569928</v>
      </c>
      <c r="BB117" s="15">
        <f>AD117/$H117</f>
        <v>-29.800000000000004</v>
      </c>
      <c r="BC117" s="15">
        <f>AE117/$H117</f>
        <v>-11.42</v>
      </c>
      <c r="BD117" s="15">
        <f>AF117/$H117</f>
        <v>-207.46272623681611</v>
      </c>
    </row>
    <row r="118" spans="1:56">
      <c r="A118" s="50">
        <v>304</v>
      </c>
      <c r="B118" s="55">
        <v>2</v>
      </c>
      <c r="C118" s="55">
        <v>2</v>
      </c>
      <c r="D118" s="11" t="s">
        <v>131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34">
        <f>SUM(J118:K118)</f>
        <v>-461882.51522837055</v>
      </c>
      <c r="M118" s="134"/>
      <c r="N118" s="21">
        <v>-267775.09514843271</v>
      </c>
      <c r="O118" s="15">
        <v>-14214.070639990954</v>
      </c>
      <c r="P118" s="15">
        <v>-86042.464788102152</v>
      </c>
      <c r="Q118" s="15">
        <v>32962.201354594676</v>
      </c>
      <c r="R118" s="12">
        <f>SUM(N118:Q118)</f>
        <v>-335069.42922193115</v>
      </c>
      <c r="S118" s="15"/>
      <c r="T118" s="15">
        <v>-267775.09514843271</v>
      </c>
      <c r="U118" s="15">
        <v>-2340.3859379224123</v>
      </c>
      <c r="V118" s="15">
        <v>-28451.02</v>
      </c>
      <c r="W118" s="15">
        <v>-10894.52</v>
      </c>
      <c r="X118" s="147">
        <f>P118</f>
        <v>-86042.464788102152</v>
      </c>
      <c r="Y118" s="15">
        <f>G118/$G$10*277000000</f>
        <v>47166.40560098039</v>
      </c>
      <c r="Z118" s="12">
        <f>SUM(T118:Y118)</f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f>SUM(AB118:AE118)</f>
        <v>-311773.87081092573</v>
      </c>
      <c r="AG118" s="167"/>
      <c r="AH118" s="15">
        <f>J118/E118</f>
        <v>-380.61665509467707</v>
      </c>
      <c r="AI118" s="15">
        <f>K118/E118</f>
        <v>-95.060497560699403</v>
      </c>
      <c r="AJ118" s="15">
        <f>L118/E118</f>
        <v>-475.67715265537646</v>
      </c>
      <c r="AL118" s="147">
        <f>N118/F118</f>
        <v>-281.86852120887653</v>
      </c>
      <c r="AM118" s="147">
        <f>O118/F118</f>
        <v>-14.962179621043109</v>
      </c>
      <c r="AN118" s="147">
        <f>P118/F118</f>
        <v>-90.571015566423313</v>
      </c>
      <c r="AO118" s="147">
        <f>Q118/F118</f>
        <v>34.69705405746808</v>
      </c>
      <c r="AP118" s="147">
        <f>R118/F118</f>
        <v>-352.70466233887487</v>
      </c>
      <c r="AR118" s="147">
        <f>T118/$G118</f>
        <v>-282.16553756420728</v>
      </c>
      <c r="AS118" s="147">
        <f>U118/$G118</f>
        <v>-2.4661601031848392</v>
      </c>
      <c r="AT118" s="147">
        <f>V118/$G118</f>
        <v>-29.98</v>
      </c>
      <c r="AU118" s="147">
        <f>W118/$G118</f>
        <v>-11.48</v>
      </c>
      <c r="AV118" s="147">
        <f>X118/$G118</f>
        <v>-90.666453938990671</v>
      </c>
      <c r="AW118" s="147">
        <f>Y118/$G118</f>
        <v>49.701165016839191</v>
      </c>
      <c r="AX118" s="147">
        <f>Z118/$G118</f>
        <v>-367.05698658954361</v>
      </c>
      <c r="AZ118" s="15">
        <f>AB118/$H118</f>
        <v>-276.05679912209558</v>
      </c>
      <c r="BA118" s="15">
        <f>AC118/$H118</f>
        <v>-4.1395625386525898</v>
      </c>
      <c r="BB118" s="15">
        <f>AD118/$H118</f>
        <v>-29.8</v>
      </c>
      <c r="BC118" s="15">
        <f>AE118/$H118</f>
        <v>-11.42</v>
      </c>
      <c r="BD118" s="15">
        <f>AF118/$H118</f>
        <v>-321.41636166074818</v>
      </c>
    </row>
    <row r="119" spans="1:56">
      <c r="A119" s="50">
        <v>305</v>
      </c>
      <c r="B119" s="55">
        <v>17</v>
      </c>
      <c r="C119" s="55">
        <v>17</v>
      </c>
      <c r="D119" s="11" t="s">
        <v>132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1936547.7977629702</v>
      </c>
      <c r="K119" s="21">
        <v>2384920.8865310634</v>
      </c>
      <c r="L119" s="134">
        <f>SUM(J119:K119)</f>
        <v>4321468.6842940338</v>
      </c>
      <c r="M119" s="134"/>
      <c r="N119" s="21">
        <v>708301.42696446052</v>
      </c>
      <c r="O119" s="21">
        <v>1276111.3980404965</v>
      </c>
      <c r="P119" s="21">
        <v>-1371788.6017690476</v>
      </c>
      <c r="Q119" s="15">
        <v>525521.58075441152</v>
      </c>
      <c r="R119" s="12">
        <f>SUM(N119:Q119)</f>
        <v>1138145.8039903212</v>
      </c>
      <c r="S119" s="15"/>
      <c r="T119" s="15">
        <v>708301.42696446052</v>
      </c>
      <c r="U119" s="21">
        <v>1011035.4280378964</v>
      </c>
      <c r="V119" s="21">
        <v>-450269.62</v>
      </c>
      <c r="W119" s="21">
        <v>-172418.12</v>
      </c>
      <c r="X119" s="147">
        <f>P119</f>
        <v>-1371788.6017690476</v>
      </c>
      <c r="Y119" s="15">
        <f>G119/$G$10*277000000</f>
        <v>746461.79738790775</v>
      </c>
      <c r="Z119" s="12">
        <f>SUM(T119:Y119)</f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f>SUM(AB119:AE119)</f>
        <v>845864.33090983948</v>
      </c>
      <c r="AG119" s="167"/>
      <c r="AH119" s="15">
        <f>J119/E119</f>
        <v>127.69850298469964</v>
      </c>
      <c r="AI119" s="15">
        <f>K119/E119</f>
        <v>157.26481282763359</v>
      </c>
      <c r="AJ119" s="15">
        <f>L119/E119</f>
        <v>284.96331581233324</v>
      </c>
      <c r="AL119" s="147">
        <f>N119/F119</f>
        <v>46.76491660930018</v>
      </c>
      <c r="AM119" s="147">
        <f>O119/F119</f>
        <v>84.25402073422002</v>
      </c>
      <c r="AN119" s="147">
        <f>P119/F119</f>
        <v>-90.571015566423313</v>
      </c>
      <c r="AO119" s="147">
        <f>Q119/F119</f>
        <v>34.69705405746808</v>
      </c>
      <c r="AP119" s="147">
        <f>R119/F119</f>
        <v>75.144975834564988</v>
      </c>
      <c r="AR119" s="147">
        <f>T119/$G119</f>
        <v>47.160358676640293</v>
      </c>
      <c r="AS119" s="147">
        <f>U119/$G119</f>
        <v>67.317093550695546</v>
      </c>
      <c r="AT119" s="147">
        <f>V119/$G119</f>
        <v>-29.98</v>
      </c>
      <c r="AU119" s="147">
        <f>W119/$G119</f>
        <v>-11.48</v>
      </c>
      <c r="AV119" s="147">
        <f>X119/$G119</f>
        <v>-91.336880069848036</v>
      </c>
      <c r="AW119" s="147">
        <f>Y119/$G119</f>
        <v>49.701165016839184</v>
      </c>
      <c r="AX119" s="147">
        <f>Z119/$G119</f>
        <v>31.381737174326993</v>
      </c>
      <c r="AZ119" s="15">
        <f>AB119/$H119</f>
        <v>47.61370173194814</v>
      </c>
      <c r="BA119" s="15">
        <f>AC119/$H119</f>
        <v>50.467304648116375</v>
      </c>
      <c r="BB119" s="15">
        <f>AD119/$H119</f>
        <v>-29.8</v>
      </c>
      <c r="BC119" s="15">
        <f>AE119/$H119</f>
        <v>-11.420000000000002</v>
      </c>
      <c r="BD119" s="15">
        <f>AF119/$H119</f>
        <v>56.861006380064495</v>
      </c>
    </row>
    <row r="120" spans="1:56">
      <c r="A120" s="50">
        <v>309</v>
      </c>
      <c r="B120" s="55">
        <v>12</v>
      </c>
      <c r="C120" s="55">
        <v>12</v>
      </c>
      <c r="D120" s="11" t="s">
        <v>133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34">
        <f>SUM(J120:K120)</f>
        <v>-1054219.7922849804</v>
      </c>
      <c r="M120" s="134"/>
      <c r="N120" s="21">
        <v>-1325671.1750459524</v>
      </c>
      <c r="O120" s="21">
        <v>-979889.7590355922</v>
      </c>
      <c r="P120" s="21">
        <v>-584817.04751239531</v>
      </c>
      <c r="Q120" s="15">
        <v>224038.87804907138</v>
      </c>
      <c r="R120" s="12">
        <f>SUM(N120:Q120)</f>
        <v>-2666339.1035448685</v>
      </c>
      <c r="S120" s="15"/>
      <c r="T120" s="15">
        <v>-1325671.1750459524</v>
      </c>
      <c r="U120" s="21">
        <v>-899186.1989079538</v>
      </c>
      <c r="V120" s="21">
        <v>-192141.82</v>
      </c>
      <c r="W120" s="21">
        <v>-73575.320000000007</v>
      </c>
      <c r="X120" s="147">
        <f>P120</f>
        <v>-584817.04751239531</v>
      </c>
      <c r="Y120" s="15">
        <f>G120/$G$10*277000000</f>
        <v>318534.76659292233</v>
      </c>
      <c r="Z120" s="12">
        <f>SUM(T120:Y120)</f>
        <v>-2756856.7948733792</v>
      </c>
      <c r="AA120" s="12"/>
      <c r="AB120" s="15">
        <v>-1325671.1750459524</v>
      </c>
      <c r="AC120" s="21">
        <v>-816439.65612605656</v>
      </c>
      <c r="AD120" s="21">
        <v>-192031.2</v>
      </c>
      <c r="AE120" s="21">
        <v>-73590.48</v>
      </c>
      <c r="AF120" s="134">
        <f>SUM(AB120:AE120)</f>
        <v>-2407732.5111720092</v>
      </c>
      <c r="AG120" s="167"/>
      <c r="AH120" s="15">
        <f>J120/E120</f>
        <v>-81.913177232089865</v>
      </c>
      <c r="AI120" s="15">
        <f>K120/E120</f>
        <v>-80.124909500922826</v>
      </c>
      <c r="AJ120" s="15">
        <f>L120/E120</f>
        <v>-162.03808673301268</v>
      </c>
      <c r="AL120" s="147">
        <f>N120/F120</f>
        <v>-205.30760028588392</v>
      </c>
      <c r="AM120" s="147">
        <f>O120/F120</f>
        <v>-151.75619622666753</v>
      </c>
      <c r="AN120" s="147">
        <f>P120/F120</f>
        <v>-90.571015566423313</v>
      </c>
      <c r="AO120" s="147">
        <f>Q120/F120</f>
        <v>34.69705405746808</v>
      </c>
      <c r="AP120" s="147">
        <f>R120/F120</f>
        <v>-412.93775802150668</v>
      </c>
      <c r="AR120" s="147">
        <f>T120/$G120</f>
        <v>-206.8452449751837</v>
      </c>
      <c r="AS120" s="147">
        <f>U120/$G120</f>
        <v>-140.30054593664437</v>
      </c>
      <c r="AT120" s="147">
        <f>V120/$G120</f>
        <v>-29.98</v>
      </c>
      <c r="AU120" s="147">
        <f>W120/$G120</f>
        <v>-11.48</v>
      </c>
      <c r="AV120" s="147">
        <f>X120/$G120</f>
        <v>-91.249344283413222</v>
      </c>
      <c r="AW120" s="147">
        <f>Y120/$G120</f>
        <v>49.701165016839184</v>
      </c>
      <c r="AX120" s="147">
        <f>Z120/$G120</f>
        <v>-430.15397017840212</v>
      </c>
      <c r="AZ120" s="15">
        <f>AB120/$H120</f>
        <v>-205.72178383705034</v>
      </c>
      <c r="BA120" s="15">
        <f>AC120/$H120</f>
        <v>-126.69764992645199</v>
      </c>
      <c r="BB120" s="15">
        <f>AD120/$H120</f>
        <v>-29.8</v>
      </c>
      <c r="BC120" s="15">
        <f>AE120/$H120</f>
        <v>-11.42</v>
      </c>
      <c r="BD120" s="15">
        <f>AF120/$H120</f>
        <v>-373.63943376350238</v>
      </c>
    </row>
    <row r="121" spans="1:56">
      <c r="A121" s="50">
        <v>312</v>
      </c>
      <c r="B121" s="55">
        <v>13</v>
      </c>
      <c r="C121" s="55">
        <v>13</v>
      </c>
      <c r="D121" s="11" t="s">
        <v>134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34">
        <f>SUM(J121:K121)</f>
        <v>23824.990988405472</v>
      </c>
      <c r="M121" s="134"/>
      <c r="N121" s="21">
        <v>-92523.861880266297</v>
      </c>
      <c r="O121" s="21">
        <v>-127178.38023822801</v>
      </c>
      <c r="P121" s="21">
        <v>-108322.93461744228</v>
      </c>
      <c r="Q121" s="15">
        <v>41497.676652731825</v>
      </c>
      <c r="R121" s="12">
        <f>SUM(N121:Q121)</f>
        <v>-286527.50008320471</v>
      </c>
      <c r="S121" s="15"/>
      <c r="T121" s="15">
        <v>-92523.861880266297</v>
      </c>
      <c r="U121" s="21">
        <v>-112230.03612909753</v>
      </c>
      <c r="V121" s="21">
        <v>-35196.520000000004</v>
      </c>
      <c r="W121" s="21">
        <v>-13477.52</v>
      </c>
      <c r="X121" s="147">
        <f>P121</f>
        <v>-108322.93461744228</v>
      </c>
      <c r="Y121" s="15">
        <f>G121/$G$10*277000000</f>
        <v>58349.167729769208</v>
      </c>
      <c r="Z121" s="12">
        <f>SUM(T121:Y121)</f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f>SUM(AB121:AE121)</f>
        <v>-237036.24174993232</v>
      </c>
      <c r="AG121" s="167"/>
      <c r="AH121" s="15">
        <f>J121/E121</f>
        <v>49.745482910388823</v>
      </c>
      <c r="AI121" s="15">
        <f>K121/E121</f>
        <v>-30.407016199020745</v>
      </c>
      <c r="AJ121" s="15">
        <f>L121/E121</f>
        <v>19.338466711368078</v>
      </c>
      <c r="AL121" s="147">
        <f>N121/F121</f>
        <v>-77.361088528650754</v>
      </c>
      <c r="AM121" s="147">
        <f>O121/F121</f>
        <v>-106.3364383262776</v>
      </c>
      <c r="AN121" s="147">
        <f>P121/F121</f>
        <v>-90.571015566423313</v>
      </c>
      <c r="AO121" s="147">
        <f>Q121/F121</f>
        <v>34.69705405746808</v>
      </c>
      <c r="AP121" s="147">
        <f>R121/F121</f>
        <v>-239.57148836388353</v>
      </c>
      <c r="AR121" s="147">
        <f>T121/$G121</f>
        <v>-78.810785247245562</v>
      </c>
      <c r="AS121" s="147">
        <f>U121/$G121</f>
        <v>-95.596282903830939</v>
      </c>
      <c r="AT121" s="147">
        <f>V121/$G121</f>
        <v>-29.980000000000004</v>
      </c>
      <c r="AU121" s="147">
        <f>W121/$G121</f>
        <v>-11.48</v>
      </c>
      <c r="AV121" s="147">
        <f>X121/$G121</f>
        <v>-92.268257766134823</v>
      </c>
      <c r="AW121" s="147">
        <f>Y121/$G121</f>
        <v>49.701165016839191</v>
      </c>
      <c r="AX121" s="147">
        <f>Z121/$G121</f>
        <v>-258.43416090037215</v>
      </c>
      <c r="AZ121" s="15">
        <f>AB121/$H121</f>
        <v>-80.107239723174288</v>
      </c>
      <c r="BA121" s="15">
        <f>AC121/$H121</f>
        <v>-83.89894361010046</v>
      </c>
      <c r="BB121" s="15">
        <f>AD121/$H121</f>
        <v>-29.8</v>
      </c>
      <c r="BC121" s="15">
        <f>AE121/$H121</f>
        <v>-11.42</v>
      </c>
      <c r="BD121" s="15">
        <f>AF121/$H121</f>
        <v>-205.22618333327475</v>
      </c>
    </row>
    <row r="122" spans="1:56">
      <c r="A122" s="50">
        <v>316</v>
      </c>
      <c r="B122" s="55">
        <v>7</v>
      </c>
      <c r="C122" s="55">
        <v>7</v>
      </c>
      <c r="D122" s="11" t="s">
        <v>135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-110788.76585552718</v>
      </c>
      <c r="K122" s="21">
        <v>-152930.17921883069</v>
      </c>
      <c r="L122" s="134">
        <f>SUM(J122:K122)</f>
        <v>-263718.94507435785</v>
      </c>
      <c r="M122" s="134"/>
      <c r="N122" s="21">
        <v>-213263.92770545735</v>
      </c>
      <c r="O122" s="21">
        <v>-175871.98195035398</v>
      </c>
      <c r="P122" s="21">
        <v>-380217.12334784504</v>
      </c>
      <c r="Q122" s="15">
        <v>145658.23293325101</v>
      </c>
      <c r="R122" s="12">
        <f>SUM(N122:Q122)</f>
        <v>-623694.80007040547</v>
      </c>
      <c r="S122" s="15"/>
      <c r="T122" s="15">
        <v>-213263.92770545735</v>
      </c>
      <c r="U122" s="21">
        <v>-123402.79418268686</v>
      </c>
      <c r="V122" s="21">
        <v>-123337.72</v>
      </c>
      <c r="W122" s="21">
        <v>-47228.72</v>
      </c>
      <c r="X122" s="147">
        <f>P122</f>
        <v>-380217.12334784504</v>
      </c>
      <c r="Y122" s="15">
        <f>G122/$G$10*277000000</f>
        <v>204470.5928792764</v>
      </c>
      <c r="Z122" s="12">
        <f>SUM(T122:Y122)</f>
        <v>-682979.69235671288</v>
      </c>
      <c r="AA122" s="12"/>
      <c r="AB122" s="15">
        <v>-213263.92770545735</v>
      </c>
      <c r="AC122" s="21">
        <v>-69605.367111538551</v>
      </c>
      <c r="AD122" s="21">
        <v>-121971.40000000001</v>
      </c>
      <c r="AE122" s="21">
        <v>-46742.06</v>
      </c>
      <c r="AF122" s="134">
        <f>SUM(AB122:AE122)</f>
        <v>-451582.75481699593</v>
      </c>
      <c r="AG122" s="167"/>
      <c r="AH122" s="15">
        <f>J122/E122</f>
        <v>-26.098649200359759</v>
      </c>
      <c r="AI122" s="15">
        <f>K122/E122</f>
        <v>-36.025955057439504</v>
      </c>
      <c r="AJ122" s="15">
        <f>L122/E122</f>
        <v>-62.124604257799255</v>
      </c>
      <c r="AL122" s="147">
        <f>N122/F122</f>
        <v>-50.801316747369547</v>
      </c>
      <c r="AM122" s="147">
        <f>O122/F122</f>
        <v>-41.894231050584558</v>
      </c>
      <c r="AN122" s="147">
        <f>P122/F122</f>
        <v>-90.571015566423313</v>
      </c>
      <c r="AO122" s="147">
        <f>Q122/F122</f>
        <v>34.69705405746808</v>
      </c>
      <c r="AP122" s="147">
        <f>R122/F122</f>
        <v>-148.56950930690937</v>
      </c>
      <c r="AR122" s="147">
        <f>T122/$G122</f>
        <v>-51.838582329960467</v>
      </c>
      <c r="AS122" s="147">
        <f>U122/$G122</f>
        <v>-29.995817740079453</v>
      </c>
      <c r="AT122" s="147">
        <f>V122/$G122</f>
        <v>-29.98</v>
      </c>
      <c r="AU122" s="147">
        <f>W122/$G122</f>
        <v>-11.48</v>
      </c>
      <c r="AV122" s="147">
        <f>X122/$G122</f>
        <v>-92.420302223588976</v>
      </c>
      <c r="AW122" s="147">
        <f>Y122/$G122</f>
        <v>49.701165016839184</v>
      </c>
      <c r="AX122" s="147">
        <f>Z122/$G122</f>
        <v>-166.01353727678972</v>
      </c>
      <c r="AZ122" s="15">
        <f>AB122/$H122</f>
        <v>-52.10455111298738</v>
      </c>
      <c r="BA122" s="15">
        <f>AC122/$H122</f>
        <v>-17.00595336221318</v>
      </c>
      <c r="BB122" s="15">
        <f>AD122/$H122</f>
        <v>-29.8</v>
      </c>
      <c r="BC122" s="15">
        <f>AE122/$H122</f>
        <v>-11.42</v>
      </c>
      <c r="BD122" s="15">
        <f>AF122/$H122</f>
        <v>-110.33050447520057</v>
      </c>
    </row>
    <row r="123" spans="1:56">
      <c r="A123" s="50">
        <v>317</v>
      </c>
      <c r="B123" s="55">
        <v>17</v>
      </c>
      <c r="C123" s="55">
        <v>17</v>
      </c>
      <c r="D123" s="11" t="s">
        <v>136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34">
        <f>SUM(J123:K123)</f>
        <v>1284975.5939972831</v>
      </c>
      <c r="M123" s="134"/>
      <c r="N123" s="21">
        <v>603531.88054677029</v>
      </c>
      <c r="O123" s="21">
        <v>226326.47748699415</v>
      </c>
      <c r="P123" s="21">
        <v>-224072.69251133129</v>
      </c>
      <c r="Q123" s="15">
        <v>85840.511738176036</v>
      </c>
      <c r="R123" s="12">
        <f>SUM(N123:Q123)</f>
        <v>691626.17726060911</v>
      </c>
      <c r="S123" s="15"/>
      <c r="T123" s="15">
        <v>603531.88054677029</v>
      </c>
      <c r="U123" s="21">
        <v>183028.05217427577</v>
      </c>
      <c r="V123" s="21">
        <v>-73151.199999999997</v>
      </c>
      <c r="W123" s="21">
        <v>-28011.200000000001</v>
      </c>
      <c r="X123" s="147">
        <f>P123</f>
        <v>-224072.69251133129</v>
      </c>
      <c r="Y123" s="15">
        <f>G123/$G$10*277000000</f>
        <v>121270.84264108761</v>
      </c>
      <c r="Z123" s="12">
        <f>SUM(T123:Y123)</f>
        <v>582595.68285080243</v>
      </c>
      <c r="AA123" s="12"/>
      <c r="AB123" s="15">
        <v>603531.88054677029</v>
      </c>
      <c r="AC123" s="21">
        <v>140512.39580791583</v>
      </c>
      <c r="AD123" s="21">
        <v>-70715.400000000009</v>
      </c>
      <c r="AE123" s="21">
        <v>-27099.66</v>
      </c>
      <c r="AF123" s="134">
        <f>SUM(AB123:AE123)</f>
        <v>646229.21635468607</v>
      </c>
      <c r="AG123" s="167"/>
      <c r="AH123" s="15">
        <f>J123/E123</f>
        <v>334.79209208304854</v>
      </c>
      <c r="AI123" s="15">
        <f>K123/E123</f>
        <v>172.50186527868976</v>
      </c>
      <c r="AJ123" s="15">
        <f>L123/E123</f>
        <v>507.29395736173831</v>
      </c>
      <c r="AL123" s="147">
        <f>N123/F123</f>
        <v>243.94983045544475</v>
      </c>
      <c r="AM123" s="147">
        <f>O123/F123</f>
        <v>91.482003834678309</v>
      </c>
      <c r="AN123" s="147">
        <f>P123/F123</f>
        <v>-90.571015566423313</v>
      </c>
      <c r="AO123" s="147">
        <f>Q123/F123</f>
        <v>34.69705405746808</v>
      </c>
      <c r="AP123" s="147">
        <f>R123/F123</f>
        <v>279.55787278116782</v>
      </c>
      <c r="AR123" s="147">
        <f>T123/$G123</f>
        <v>247.34913137162718</v>
      </c>
      <c r="AS123" s="147">
        <f>U123/$G123</f>
        <v>75.011496792735969</v>
      </c>
      <c r="AT123" s="147">
        <f>V123/$G123</f>
        <v>-29.98</v>
      </c>
      <c r="AU123" s="147">
        <f>W123/$G123</f>
        <v>-11.48</v>
      </c>
      <c r="AV123" s="147">
        <f>X123/$G123</f>
        <v>-91.833070701365287</v>
      </c>
      <c r="AW123" s="147">
        <f>Y123/$G123</f>
        <v>49.701165016839184</v>
      </c>
      <c r="AX123" s="147">
        <f>Z123/$G123</f>
        <v>238.76872247983707</v>
      </c>
      <c r="AZ123" s="15">
        <f>AB123/$H123</f>
        <v>254.33286158734526</v>
      </c>
      <c r="BA123" s="15">
        <f>AC123/$H123</f>
        <v>59.212977584456738</v>
      </c>
      <c r="BB123" s="15">
        <f>AD123/$H123</f>
        <v>-29.800000000000004</v>
      </c>
      <c r="BC123" s="15">
        <f>AE123/$H123</f>
        <v>-11.42</v>
      </c>
      <c r="BD123" s="15">
        <f>AF123/$H123</f>
        <v>272.32583917180199</v>
      </c>
    </row>
    <row r="124" spans="1:56">
      <c r="A124" s="50">
        <v>320</v>
      </c>
      <c r="B124" s="55">
        <v>19</v>
      </c>
      <c r="C124" s="55">
        <v>19</v>
      </c>
      <c r="D124" s="11" t="s">
        <v>137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1216368.6201065173</v>
      </c>
      <c r="K124" s="21">
        <v>1385171.8279903987</v>
      </c>
      <c r="L124" s="134">
        <f>SUM(J124:K124)</f>
        <v>2601540.4480969161</v>
      </c>
      <c r="M124" s="134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f>SUM(N124:Q124)</f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47">
        <f>P124</f>
        <v>-633634.82490269747</v>
      </c>
      <c r="Y124" s="15">
        <f>G124/$G$10*277000000</f>
        <v>349399.19006837951</v>
      </c>
      <c r="Z124" s="12">
        <f>SUM(T124:Y124)</f>
        <v>455288.53749192425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f>SUM(AB124:AE124)</f>
        <v>624117.92743575969</v>
      </c>
      <c r="AG124" s="167"/>
      <c r="AH124" s="15">
        <f>J124/E124</f>
        <v>171.19896130985467</v>
      </c>
      <c r="AI124" s="15">
        <f>K124/E124</f>
        <v>194.95732976641784</v>
      </c>
      <c r="AJ124" s="15">
        <f>L124/E124</f>
        <v>366.15629107627251</v>
      </c>
      <c r="AL124" s="147">
        <f>N124/F124</f>
        <v>61.198280988752991</v>
      </c>
      <c r="AM124" s="147">
        <f>O124/F124</f>
        <v>103.67130998567731</v>
      </c>
      <c r="AN124" s="147">
        <f>P124/F124</f>
        <v>-90.571015566423313</v>
      </c>
      <c r="AO124" s="147">
        <f>Q124/F124</f>
        <v>34.69705405746808</v>
      </c>
      <c r="AP124" s="147">
        <f>R124/F124</f>
        <v>108.99562946547506</v>
      </c>
      <c r="AR124" s="147">
        <f>T124/$G124</f>
        <v>60.902300682406249</v>
      </c>
      <c r="AS124" s="147">
        <f>U124/$G124</f>
        <v>85.753171910231345</v>
      </c>
      <c r="AT124" s="147">
        <f>V124/$G124</f>
        <v>-29.98</v>
      </c>
      <c r="AU124" s="147">
        <f>W124/$G124</f>
        <v>-11.48</v>
      </c>
      <c r="AV124" s="147">
        <f>X124/$G124</f>
        <v>-90.132976515319697</v>
      </c>
      <c r="AW124" s="147">
        <f>Y124/$G124</f>
        <v>49.701165016839191</v>
      </c>
      <c r="AX124" s="147">
        <f>Z124/$G124</f>
        <v>64.763661094157072</v>
      </c>
      <c r="AZ124" s="15">
        <f>AB124/$H124</f>
        <v>61.567899596968061</v>
      </c>
      <c r="BA124" s="15">
        <f>AC124/$H124</f>
        <v>69.401586660690768</v>
      </c>
      <c r="BB124" s="15">
        <f>AD124/$H124</f>
        <v>-29.8</v>
      </c>
      <c r="BC124" s="15">
        <f>AE124/$H124</f>
        <v>-11.419999999999998</v>
      </c>
      <c r="BD124" s="15">
        <f>AF124/$H124</f>
        <v>89.749486257658859</v>
      </c>
    </row>
    <row r="125" spans="1:56">
      <c r="A125" s="50">
        <v>322</v>
      </c>
      <c r="B125" s="55">
        <v>2</v>
      </c>
      <c r="C125" s="55">
        <v>2</v>
      </c>
      <c r="D125" s="11" t="s">
        <v>138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1247601.3822249568</v>
      </c>
      <c r="K125" s="21">
        <v>1232932.1242705504</v>
      </c>
      <c r="L125" s="134">
        <f>SUM(J125:K125)</f>
        <v>2480533.5064955074</v>
      </c>
      <c r="M125" s="134"/>
      <c r="N125" s="21">
        <v>1132721.2076239495</v>
      </c>
      <c r="O125" s="21">
        <v>1030699.7435879781</v>
      </c>
      <c r="P125" s="21">
        <v>-593149.58094450622</v>
      </c>
      <c r="Q125" s="15">
        <v>227231.00702235845</v>
      </c>
      <c r="R125" s="12">
        <f>SUM(N125:Q125)</f>
        <v>1797502.3772897797</v>
      </c>
      <c r="S125" s="15"/>
      <c r="T125" s="15">
        <v>1132721.2076239495</v>
      </c>
      <c r="U125" s="21">
        <v>916083.17633939581</v>
      </c>
      <c r="V125" s="21">
        <v>-193730.76</v>
      </c>
      <c r="W125" s="21">
        <v>-74183.760000000009</v>
      </c>
      <c r="X125" s="147">
        <f>P125</f>
        <v>-593149.58094450622</v>
      </c>
      <c r="Y125" s="15">
        <f>G125/$G$10*277000000</f>
        <v>321168.92833881482</v>
      </c>
      <c r="Z125" s="12">
        <f>SUM(T125:Y125)</f>
        <v>1508909.2113576538</v>
      </c>
      <c r="AA125" s="12"/>
      <c r="AB125" s="15">
        <v>1132721.2076239495</v>
      </c>
      <c r="AC125" s="21">
        <v>803538.70037201862</v>
      </c>
      <c r="AD125" s="21">
        <v>-189855.80000000002</v>
      </c>
      <c r="AE125" s="21">
        <v>-72756.819999999992</v>
      </c>
      <c r="AF125" s="134">
        <f>SUM(AB125:AE125)</f>
        <v>1673647.287995968</v>
      </c>
      <c r="AG125" s="167"/>
      <c r="AH125" s="15">
        <f>J125/E125</f>
        <v>188.63038739415737</v>
      </c>
      <c r="AI125" s="15">
        <f>K125/E125</f>
        <v>186.41247721054589</v>
      </c>
      <c r="AJ125" s="15">
        <f>L125/E125</f>
        <v>375.04286460470325</v>
      </c>
      <c r="AL125" s="147">
        <f>N125/F125</f>
        <v>172.96094176575807</v>
      </c>
      <c r="AM125" s="147">
        <f>O125/F125</f>
        <v>157.3827673824978</v>
      </c>
      <c r="AN125" s="147">
        <f>P125/F125</f>
        <v>-90.571015566423299</v>
      </c>
      <c r="AO125" s="147">
        <f>Q125/F125</f>
        <v>34.69705405746808</v>
      </c>
      <c r="AP125" s="147">
        <f>R125/F125</f>
        <v>274.46974763930064</v>
      </c>
      <c r="AR125" s="147">
        <f>T125/$G125</f>
        <v>175.28957097244654</v>
      </c>
      <c r="AS125" s="147">
        <f>U125/$G125</f>
        <v>141.76465124410333</v>
      </c>
      <c r="AT125" s="147">
        <f>V125/$G125</f>
        <v>-29.98</v>
      </c>
      <c r="AU125" s="147">
        <f>W125/$G125</f>
        <v>-11.480000000000002</v>
      </c>
      <c r="AV125" s="147">
        <f>X125/$G125</f>
        <v>-91.790402498376082</v>
      </c>
      <c r="AW125" s="147">
        <f>Y125/$G125</f>
        <v>49.701165016839184</v>
      </c>
      <c r="AX125" s="147">
        <f>Z125/$G125</f>
        <v>233.50498473501298</v>
      </c>
      <c r="AZ125" s="15">
        <f>AB125/$H125</f>
        <v>177.79331464824196</v>
      </c>
      <c r="BA125" s="15">
        <f>AC125/$H125</f>
        <v>126.12442322587013</v>
      </c>
      <c r="BB125" s="15">
        <f>AD125/$H125</f>
        <v>-29.800000000000004</v>
      </c>
      <c r="BC125" s="15">
        <f>AE125/$H125</f>
        <v>-11.419999999999998</v>
      </c>
      <c r="BD125" s="15">
        <f>AF125/$H125</f>
        <v>262.69773787411208</v>
      </c>
    </row>
    <row r="126" spans="1:56">
      <c r="A126" s="50">
        <v>398</v>
      </c>
      <c r="B126" s="55">
        <v>7</v>
      </c>
      <c r="C126" s="55">
        <v>7</v>
      </c>
      <c r="D126" s="11" t="s">
        <v>139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12854456.673994904</v>
      </c>
      <c r="K126" s="21">
        <v>18766346.478953186</v>
      </c>
      <c r="L126" s="134">
        <f>SUM(J126:K126)</f>
        <v>31620803.152948089</v>
      </c>
      <c r="M126" s="134"/>
      <c r="N126" s="21">
        <v>9529173.0882378947</v>
      </c>
      <c r="O126" s="21">
        <v>14250045.532246923</v>
      </c>
      <c r="P126" s="21">
        <v>-10884371.795694921</v>
      </c>
      <c r="Q126" s="15">
        <v>4169718.4713562266</v>
      </c>
      <c r="R126" s="12">
        <f>SUM(N126:Q126)</f>
        <v>17064565.296146125</v>
      </c>
      <c r="S126" s="15"/>
      <c r="T126" s="15">
        <v>9529173.0882378947</v>
      </c>
      <c r="U126" s="21">
        <v>12146816.647058593</v>
      </c>
      <c r="V126" s="21">
        <v>-3618376.14</v>
      </c>
      <c r="W126" s="21">
        <v>-1385555.6400000001</v>
      </c>
      <c r="X126" s="147">
        <f>P126</f>
        <v>-10884371.795694921</v>
      </c>
      <c r="Y126" s="15">
        <f>G126/$G$10*277000000</f>
        <v>5998582.7093773717</v>
      </c>
      <c r="Z126" s="12">
        <f>SUM(T126:Y126)</f>
        <v>11786268.868978936</v>
      </c>
      <c r="AA126" s="12"/>
      <c r="AB126" s="15">
        <v>9529173.0882378947</v>
      </c>
      <c r="AC126" s="21">
        <v>10081610.905818775</v>
      </c>
      <c r="AD126" s="21">
        <v>-3615842.6</v>
      </c>
      <c r="AE126" s="21">
        <v>-1385668.54</v>
      </c>
      <c r="AF126" s="134">
        <f>SUM(AB126:AE126)</f>
        <v>14609272.854056671</v>
      </c>
      <c r="AG126" s="167"/>
      <c r="AH126" s="15">
        <f>J126/E126</f>
        <v>107.09637559878115</v>
      </c>
      <c r="AI126" s="15">
        <f>K126/E126</f>
        <v>156.35104167356667</v>
      </c>
      <c r="AJ126" s="15">
        <f>L126/E126</f>
        <v>263.44741727234782</v>
      </c>
      <c r="AL126" s="147">
        <f>N126/F126</f>
        <v>79.29413845007609</v>
      </c>
      <c r="AM126" s="147">
        <f>O126/F126</f>
        <v>118.57745398166776</v>
      </c>
      <c r="AN126" s="147">
        <f>P126/F126</f>
        <v>-90.571015566423313</v>
      </c>
      <c r="AO126" s="147">
        <f>Q126/F126</f>
        <v>34.69705405746808</v>
      </c>
      <c r="AP126" s="147">
        <f>R126/F126</f>
        <v>141.99763092278863</v>
      </c>
      <c r="AR126" s="147">
        <f>T126/$G126</f>
        <v>78.953817439602091</v>
      </c>
      <c r="AS126" s="147">
        <f>U126/$G126</f>
        <v>100.64226299005405</v>
      </c>
      <c r="AT126" s="147">
        <f>V126/$G126</f>
        <v>-29.98</v>
      </c>
      <c r="AU126" s="147">
        <f>W126/$G126</f>
        <v>-11.48</v>
      </c>
      <c r="AV126" s="147">
        <f>X126/$G126</f>
        <v>-90.182295540710072</v>
      </c>
      <c r="AW126" s="147">
        <f>Y126/$G126</f>
        <v>49.701165016839184</v>
      </c>
      <c r="AX126" s="147">
        <f>Z126/$G126</f>
        <v>97.65494990578523</v>
      </c>
      <c r="AZ126" s="15">
        <f>AB126/$H126</f>
        <v>78.534767533711019</v>
      </c>
      <c r="BA126" s="15">
        <f>AC126/$H126</f>
        <v>83.087688881534689</v>
      </c>
      <c r="BB126" s="15">
        <f>AD126/$H126</f>
        <v>-29.8</v>
      </c>
      <c r="BC126" s="15">
        <f>AE126/$H126</f>
        <v>-11.42</v>
      </c>
      <c r="BD126" s="15">
        <f>AF126/$H126</f>
        <v>120.40245641524574</v>
      </c>
    </row>
    <row r="127" spans="1:56">
      <c r="A127" s="50">
        <v>399</v>
      </c>
      <c r="B127" s="55">
        <v>15</v>
      </c>
      <c r="C127" s="55">
        <v>15</v>
      </c>
      <c r="D127" s="11" t="s">
        <v>140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-1174178.2707272482</v>
      </c>
      <c r="K127" s="15">
        <v>-1533185.608695521</v>
      </c>
      <c r="L127" s="134">
        <f>SUM(J127:K127)</f>
        <v>-2707363.879422769</v>
      </c>
      <c r="M127" s="134"/>
      <c r="N127" s="21">
        <v>-1522000.7555946151</v>
      </c>
      <c r="O127" s="15">
        <v>-1680627.519771659</v>
      </c>
      <c r="P127" s="15">
        <v>-707993.62868273107</v>
      </c>
      <c r="Q127" s="15">
        <v>271226.87156722799</v>
      </c>
      <c r="R127" s="12">
        <f>SUM(N127:Q127)</f>
        <v>-3639395.0324817775</v>
      </c>
      <c r="S127" s="15"/>
      <c r="T127" s="15">
        <v>-1522000.7555946151</v>
      </c>
      <c r="U127" s="15">
        <v>-1582925.842596849</v>
      </c>
      <c r="V127" s="15">
        <v>-230306.36000000002</v>
      </c>
      <c r="W127" s="15">
        <v>-88189.36</v>
      </c>
      <c r="X127" s="147">
        <f>P127</f>
        <v>-707993.62868273107</v>
      </c>
      <c r="Y127" s="15">
        <f>G127/$G$10*277000000</f>
        <v>381804.34965935862</v>
      </c>
      <c r="Z127" s="12">
        <f>SUM(T127:Y127)</f>
        <v>-3749611.5972148366</v>
      </c>
      <c r="AA127" s="12"/>
      <c r="AB127" s="15">
        <v>-1522000.7555946151</v>
      </c>
      <c r="AC127" s="15">
        <v>-1482750.881325966</v>
      </c>
      <c r="AD127" s="15">
        <v>-228148.80000000002</v>
      </c>
      <c r="AE127" s="15">
        <v>-87431.52</v>
      </c>
      <c r="AF127" s="134">
        <f>SUM(AB127:AE127)</f>
        <v>-3320331.9569205809</v>
      </c>
      <c r="AG127" s="167"/>
      <c r="AH127" s="15">
        <f>J127/E127</f>
        <v>-148.32974617575141</v>
      </c>
      <c r="AI127" s="15">
        <f>K127/E127</f>
        <v>-193.68186062348673</v>
      </c>
      <c r="AJ127" s="15">
        <f>L127/E127</f>
        <v>-342.01160679923811</v>
      </c>
      <c r="AL127" s="147">
        <f>N127/F127</f>
        <v>-194.70394724249905</v>
      </c>
      <c r="AM127" s="147">
        <f>O127/F127</f>
        <v>-214.9964845556683</v>
      </c>
      <c r="AN127" s="147">
        <f>P127/F127</f>
        <v>-90.571015566423313</v>
      </c>
      <c r="AO127" s="147">
        <f>Q127/F127</f>
        <v>34.69705405746808</v>
      </c>
      <c r="AP127" s="147">
        <f>R127/F127</f>
        <v>-465.57439330712259</v>
      </c>
      <c r="AR127" s="147">
        <f>T127/$G127</f>
        <v>-198.12558651322769</v>
      </c>
      <c r="AS127" s="147">
        <f>U127/$G127</f>
        <v>-206.05647521437763</v>
      </c>
      <c r="AT127" s="147">
        <f>V127/$G127</f>
        <v>-29.98</v>
      </c>
      <c r="AU127" s="147">
        <f>W127/$G127</f>
        <v>-11.48</v>
      </c>
      <c r="AV127" s="147">
        <f>X127/$G127</f>
        <v>-92.162669706161296</v>
      </c>
      <c r="AW127" s="147">
        <f>Y127/$G127</f>
        <v>49.701165016839184</v>
      </c>
      <c r="AX127" s="147">
        <f>Z127/$G127</f>
        <v>-488.10356641692744</v>
      </c>
      <c r="AZ127" s="15">
        <f>AB127/$H127</f>
        <v>-198.79842680180448</v>
      </c>
      <c r="BA127" s="15">
        <f>AC127/$H127</f>
        <v>-193.67174520976567</v>
      </c>
      <c r="BB127" s="15">
        <f>AD127/$H127</f>
        <v>-29.8</v>
      </c>
      <c r="BC127" s="15">
        <f>AE127/$H127</f>
        <v>-11.42</v>
      </c>
      <c r="BD127" s="15">
        <f>AF127/$H127</f>
        <v>-433.69017201157016</v>
      </c>
    </row>
    <row r="128" spans="1:56">
      <c r="A128" s="50">
        <v>400</v>
      </c>
      <c r="B128" s="55">
        <v>2</v>
      </c>
      <c r="C128" s="55">
        <v>2</v>
      </c>
      <c r="D128" s="11" t="s">
        <v>141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1623054.0213569414</v>
      </c>
      <c r="L128" s="134">
        <f>SUM(J128:K128)</f>
        <v>3720731.7562590241</v>
      </c>
      <c r="M128" s="134"/>
      <c r="N128" s="21">
        <v>1537828.7900891798</v>
      </c>
      <c r="O128" s="21">
        <v>1089284.166461041</v>
      </c>
      <c r="P128" s="21">
        <v>-757717.11622869747</v>
      </c>
      <c r="Q128" s="15">
        <v>290275.55424477794</v>
      </c>
      <c r="R128" s="12">
        <f>SUM(N128:Q128)</f>
        <v>2159671.3945663017</v>
      </c>
      <c r="S128" s="15"/>
      <c r="T128" s="15">
        <v>1537828.7900891798</v>
      </c>
      <c r="U128" s="21">
        <v>942867.58353209926</v>
      </c>
      <c r="V128" s="21">
        <v>-253061.18</v>
      </c>
      <c r="W128" s="21">
        <v>-96902.680000000008</v>
      </c>
      <c r="X128" s="147">
        <f>P128</f>
        <v>-757717.11622869747</v>
      </c>
      <c r="Y128" s="15">
        <f>G128/$G$10*277000000</f>
        <v>419527.53390713956</v>
      </c>
      <c r="Z128" s="12">
        <f>SUM(T128:Y128)</f>
        <v>1792542.9312997209</v>
      </c>
      <c r="AA128" s="12"/>
      <c r="AB128" s="15">
        <v>1537828.7900891798</v>
      </c>
      <c r="AC128" s="21">
        <v>799097.98726655066</v>
      </c>
      <c r="AD128" s="21">
        <v>-252674.2</v>
      </c>
      <c r="AE128" s="21">
        <v>-96830.18</v>
      </c>
      <c r="AF128" s="134">
        <f>SUM(AB128:AE128)</f>
        <v>1987422.3973557306</v>
      </c>
      <c r="AG128" s="167"/>
      <c r="AH128" s="15">
        <f>J128/E128</f>
        <v>248.06974159201548</v>
      </c>
      <c r="AI128" s="15">
        <f>K128/E128</f>
        <v>191.94110943199402</v>
      </c>
      <c r="AJ128" s="15">
        <f>L128/E128</f>
        <v>440.01085102400947</v>
      </c>
      <c r="AL128" s="147">
        <f>N128/F128</f>
        <v>183.81888478235473</v>
      </c>
      <c r="AM128" s="147">
        <f>O128/F128</f>
        <v>130.20370146557985</v>
      </c>
      <c r="AN128" s="147">
        <f>P128/F128</f>
        <v>-90.571015566423313</v>
      </c>
      <c r="AO128" s="147">
        <f>Q128/F128</f>
        <v>34.69705405746808</v>
      </c>
      <c r="AP128" s="147">
        <f>R128/F128</f>
        <v>258.14862473897944</v>
      </c>
      <c r="AR128" s="147">
        <f>T128/$G128</f>
        <v>182.18561664366541</v>
      </c>
      <c r="AS128" s="147">
        <f>U128/$G128</f>
        <v>111.70093395712584</v>
      </c>
      <c r="AT128" s="147">
        <f>V128/$G128</f>
        <v>-29.98</v>
      </c>
      <c r="AU128" s="147">
        <f>W128/$G128</f>
        <v>-11.48</v>
      </c>
      <c r="AV128" s="147">
        <f>X128/$G128</f>
        <v>-89.766273691351429</v>
      </c>
      <c r="AW128" s="147">
        <f>Y128/$G128</f>
        <v>49.701165016839184</v>
      </c>
      <c r="AX128" s="147">
        <f>Z128/$G128</f>
        <v>212.36144192627899</v>
      </c>
      <c r="AZ128" s="15">
        <f>AB128/$H128</f>
        <v>181.36912254855287</v>
      </c>
      <c r="BA128" s="15">
        <f>AC128/$H128</f>
        <v>94.244366937911394</v>
      </c>
      <c r="BB128" s="15">
        <f>AD128/$H128</f>
        <v>-29.8</v>
      </c>
      <c r="BC128" s="15">
        <f>AE128/$H128</f>
        <v>-11.42</v>
      </c>
      <c r="BD128" s="15">
        <f>AF128/$H128</f>
        <v>234.39348948646429</v>
      </c>
    </row>
    <row r="129" spans="1:56">
      <c r="A129" s="50">
        <v>402</v>
      </c>
      <c r="B129" s="55">
        <v>11</v>
      </c>
      <c r="C129" s="55">
        <v>11</v>
      </c>
      <c r="D129" s="11" t="s">
        <v>142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34">
        <f>SUM(J129:K129)</f>
        <v>-1738728.6123811561</v>
      </c>
      <c r="M129" s="134"/>
      <c r="N129" s="21">
        <v>-1869385.7573780392</v>
      </c>
      <c r="O129" s="21">
        <v>-1581115.2397226396</v>
      </c>
      <c r="P129" s="21">
        <v>-824105.6706388857</v>
      </c>
      <c r="Q129" s="15">
        <v>315708.49486890208</v>
      </c>
      <c r="R129" s="12">
        <f>SUM(N129:Q129)</f>
        <v>-3958898.1728706625</v>
      </c>
      <c r="S129" s="15"/>
      <c r="T129" s="15">
        <v>-1869385.7573780392</v>
      </c>
      <c r="U129" s="21">
        <v>-1467390.3375077748</v>
      </c>
      <c r="V129" s="21">
        <v>-269070.5</v>
      </c>
      <c r="W129" s="21">
        <v>-103033</v>
      </c>
      <c r="X129" s="147">
        <f>P129</f>
        <v>-824105.6706388857</v>
      </c>
      <c r="Y129" s="15">
        <f>G129/$G$10*277000000</f>
        <v>446067.95602613164</v>
      </c>
      <c r="Z129" s="12">
        <f>SUM(T129:Y129)</f>
        <v>-4086917.3094985676</v>
      </c>
      <c r="AA129" s="12"/>
      <c r="AB129" s="15">
        <v>-1869385.7573780392</v>
      </c>
      <c r="AC129" s="21">
        <v>-1350786.5288083039</v>
      </c>
      <c r="AD129" s="21">
        <v>-264177</v>
      </c>
      <c r="AE129" s="21">
        <v>-101238.3</v>
      </c>
      <c r="AF129" s="134">
        <f>SUM(AB129:AE129)</f>
        <v>-3585587.5861863429</v>
      </c>
      <c r="AG129" s="167"/>
      <c r="AH129" s="15">
        <f>J129/E129</f>
        <v>-84.723737576925828</v>
      </c>
      <c r="AI129" s="15">
        <f>K129/E129</f>
        <v>-103.30790645693986</v>
      </c>
      <c r="AJ129" s="15">
        <f>L129/E129</f>
        <v>-188.03164403386569</v>
      </c>
      <c r="AL129" s="147">
        <f>N129/F129</f>
        <v>-205.44958318255183</v>
      </c>
      <c r="AM129" s="147">
        <f>O129/F129</f>
        <v>-173.76802282917239</v>
      </c>
      <c r="AN129" s="147">
        <f>P129/F129</f>
        <v>-90.571015566423313</v>
      </c>
      <c r="AO129" s="147">
        <f>Q129/F129</f>
        <v>34.69705405746808</v>
      </c>
      <c r="AP129" s="147">
        <f>R129/F129</f>
        <v>-435.09156752067946</v>
      </c>
      <c r="AR129" s="147">
        <f>T129/$G129</f>
        <v>-208.28810667164782</v>
      </c>
      <c r="AS129" s="147">
        <f>U129/$G129</f>
        <v>-163.49753064153481</v>
      </c>
      <c r="AT129" s="147">
        <f>V129/$G129</f>
        <v>-29.98</v>
      </c>
      <c r="AU129" s="147">
        <f>W129/$G129</f>
        <v>-11.48</v>
      </c>
      <c r="AV129" s="147">
        <f>X129/$G129</f>
        <v>-91.822358845558298</v>
      </c>
      <c r="AW129" s="147">
        <f>Y129/$G129</f>
        <v>49.701165016839177</v>
      </c>
      <c r="AX129" s="147">
        <f>Z129/$G129</f>
        <v>-455.36683114190168</v>
      </c>
      <c r="AZ129" s="15">
        <f>AB129/$H129</f>
        <v>-210.87261786554305</v>
      </c>
      <c r="BA129" s="15">
        <f>AC129/$H129</f>
        <v>-152.37298689320968</v>
      </c>
      <c r="BB129" s="15">
        <f>AD129/$H129</f>
        <v>-29.8</v>
      </c>
      <c r="BC129" s="15">
        <f>AE129/$H129</f>
        <v>-11.42</v>
      </c>
      <c r="BD129" s="15">
        <f>AF129/$H129</f>
        <v>-404.4656047587527</v>
      </c>
    </row>
    <row r="130" spans="1:56">
      <c r="A130" s="50">
        <v>403</v>
      </c>
      <c r="B130" s="55">
        <v>14</v>
      </c>
      <c r="C130" s="55">
        <v>14</v>
      </c>
      <c r="D130" s="11" t="s">
        <v>143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148383.33414054918</v>
      </c>
      <c r="L130" s="134">
        <f>SUM(J130:K130)</f>
        <v>699758.4111759736</v>
      </c>
      <c r="M130" s="134"/>
      <c r="N130" s="21">
        <v>275941.70974205603</v>
      </c>
      <c r="O130" s="21">
        <v>-4824.7149475749038</v>
      </c>
      <c r="P130" s="21">
        <v>-255410.26389731374</v>
      </c>
      <c r="Q130" s="15">
        <v>97845.692442059983</v>
      </c>
      <c r="R130" s="12">
        <f>SUM(N130:Q130)</f>
        <v>113552.42333922739</v>
      </c>
      <c r="S130" s="15"/>
      <c r="T130" s="15">
        <v>275941.70974205603</v>
      </c>
      <c r="U130" s="21">
        <v>-5757.6639882242434</v>
      </c>
      <c r="V130" s="21">
        <v>-83614.22</v>
      </c>
      <c r="W130" s="21">
        <v>-32017.72</v>
      </c>
      <c r="X130" s="147">
        <f>P130</f>
        <v>-255410.26389731374</v>
      </c>
      <c r="Y130" s="15">
        <f>G130/$G$10*277000000</f>
        <v>138616.54923196448</v>
      </c>
      <c r="Z130" s="12">
        <f>SUM(T130:Y130)</f>
        <v>37758.391088482545</v>
      </c>
      <c r="AA130" s="12"/>
      <c r="AB130" s="15">
        <v>275941.70974205603</v>
      </c>
      <c r="AC130" s="21">
        <v>-11919.325650768731</v>
      </c>
      <c r="AD130" s="21">
        <v>-82188.400000000009</v>
      </c>
      <c r="AE130" s="21">
        <v>-31496.36</v>
      </c>
      <c r="AF130" s="134">
        <f>SUM(AB130:AE130)</f>
        <v>150337.62409128732</v>
      </c>
      <c r="AG130" s="167"/>
      <c r="AH130" s="15">
        <f>J130/E130</f>
        <v>192.38488382254866</v>
      </c>
      <c r="AI130" s="15">
        <f>K130/E130</f>
        <v>51.773668576604742</v>
      </c>
      <c r="AJ130" s="15">
        <f>L130/E130</f>
        <v>244.15855239915339</v>
      </c>
      <c r="AL130" s="147">
        <f>N130/F130</f>
        <v>97.851670121296465</v>
      </c>
      <c r="AM130" s="147">
        <f>O130/F130</f>
        <v>-1.7108918253811716</v>
      </c>
      <c r="AN130" s="147">
        <f>P130/F130</f>
        <v>-90.571015566423313</v>
      </c>
      <c r="AO130" s="147">
        <f>Q130/F130</f>
        <v>34.69705405746808</v>
      </c>
      <c r="AP130" s="147">
        <f>R130/F130</f>
        <v>40.266816786960064</v>
      </c>
      <c r="AR130" s="147">
        <f>T130/$G130</f>
        <v>98.939300732182161</v>
      </c>
      <c r="AS130" s="147">
        <f>U130/$G130</f>
        <v>-2.0644187838738772</v>
      </c>
      <c r="AT130" s="147">
        <f>V130/$G130</f>
        <v>-29.98</v>
      </c>
      <c r="AU130" s="147">
        <f>W130/$G130</f>
        <v>-11.48</v>
      </c>
      <c r="AV130" s="147">
        <f>X130/$G130</f>
        <v>-91.577721010151933</v>
      </c>
      <c r="AW130" s="147">
        <f>Y130/$G130</f>
        <v>49.701165016839184</v>
      </c>
      <c r="AX130" s="147">
        <f>Z130/$G130</f>
        <v>13.538325954995534</v>
      </c>
      <c r="AZ130" s="15">
        <f>AB130/$H130</f>
        <v>100.05138134229733</v>
      </c>
      <c r="BA130" s="15">
        <f>AC130/$H130</f>
        <v>-4.3217279371895323</v>
      </c>
      <c r="BB130" s="15">
        <f>AD130/$H130</f>
        <v>-29.800000000000004</v>
      </c>
      <c r="BC130" s="15">
        <f>AE130/$H130</f>
        <v>-11.42</v>
      </c>
      <c r="BD130" s="15">
        <f>AF130/$H130</f>
        <v>54.509653405107805</v>
      </c>
    </row>
    <row r="131" spans="1:56">
      <c r="A131" s="50">
        <v>405</v>
      </c>
      <c r="B131" s="55">
        <v>9</v>
      </c>
      <c r="C131" s="55">
        <v>9</v>
      </c>
      <c r="D131" s="11" t="s">
        <v>144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4035847.1145140617</v>
      </c>
      <c r="L131" s="134">
        <f>SUM(J131:K131)</f>
        <v>3493473.1506266049</v>
      </c>
      <c r="M131" s="134"/>
      <c r="N131" s="21">
        <v>-2680554.9973284649</v>
      </c>
      <c r="O131" s="21">
        <v>1219959.5452476817</v>
      </c>
      <c r="P131" s="21">
        <v>-6579984.2809006535</v>
      </c>
      <c r="Q131" s="15">
        <v>2520740.9772750558</v>
      </c>
      <c r="R131" s="12">
        <f>SUM(N131:Q131)</f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47">
        <f>P131</f>
        <v>-6579984.2809006535</v>
      </c>
      <c r="Y131" s="15">
        <f>G131/$G$10*277000000</f>
        <v>3627588.6322490582</v>
      </c>
      <c r="Z131" s="12">
        <f>SUM(T131:Y131)</f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f>SUM(AB131:AE131)</f>
        <v>-6010164.5077285878</v>
      </c>
      <c r="AG131" s="167"/>
      <c r="AH131" s="15">
        <f>J131/E131</f>
        <v>-7.4672187114499673</v>
      </c>
      <c r="AI131" s="15">
        <f>K131/E131</f>
        <v>55.564158858304125</v>
      </c>
      <c r="AJ131" s="15">
        <f>L131/E131</f>
        <v>48.096940146854159</v>
      </c>
      <c r="AL131" s="147">
        <f>N131/F131</f>
        <v>-36.896834099497106</v>
      </c>
      <c r="AM131" s="147">
        <f>O131/F131</f>
        <v>16.792285550553085</v>
      </c>
      <c r="AN131" s="147">
        <f>P131/F131</f>
        <v>-90.571015566423313</v>
      </c>
      <c r="AO131" s="147">
        <f>Q131/F131</f>
        <v>34.69705405746808</v>
      </c>
      <c r="AP131" s="147">
        <f>R131/F131</f>
        <v>-75.978510057899257</v>
      </c>
      <c r="AR131" s="147">
        <f>T131/$G131</f>
        <v>-36.725968615778825</v>
      </c>
      <c r="AS131" s="147">
        <f>U131/$G131</f>
        <v>-0.70581520840373013</v>
      </c>
      <c r="AT131" s="147">
        <f>V131/$G131</f>
        <v>-29.980000000000004</v>
      </c>
      <c r="AU131" s="147">
        <f>W131/$G131</f>
        <v>-11.48</v>
      </c>
      <c r="AV131" s="147">
        <f>X131/$G131</f>
        <v>-90.151590410761401</v>
      </c>
      <c r="AW131" s="147">
        <f>Y131/$G131</f>
        <v>49.701165016839184</v>
      </c>
      <c r="AX131" s="147">
        <f>Z131/$G131</f>
        <v>-119.34220921810477</v>
      </c>
      <c r="AZ131" s="15">
        <f>AB131/$H131</f>
        <v>-36.556179815463132</v>
      </c>
      <c r="BA131" s="15">
        <f>AC131/$H131</f>
        <v>-4.1876876239328418</v>
      </c>
      <c r="BB131" s="15">
        <f>AD131/$H131</f>
        <v>-29.8</v>
      </c>
      <c r="BC131" s="15">
        <f>AE131/$H131</f>
        <v>-11.42</v>
      </c>
      <c r="BD131" s="15">
        <f>AF131/$H131</f>
        <v>-81.963867439395969</v>
      </c>
    </row>
    <row r="132" spans="1:56">
      <c r="A132" s="50">
        <v>407</v>
      </c>
      <c r="B132" s="55">
        <v>1</v>
      </c>
      <c r="C132" s="140">
        <v>32</v>
      </c>
      <c r="D132" s="11" t="s">
        <v>145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231777.33373985888</v>
      </c>
      <c r="K132" s="21">
        <v>112132.57888705807</v>
      </c>
      <c r="L132" s="134">
        <f>SUM(J132:K132)</f>
        <v>343909.91262691695</v>
      </c>
      <c r="M132" s="134"/>
      <c r="N132" s="21">
        <v>219185.76756665396</v>
      </c>
      <c r="O132" s="21">
        <v>55259.052914683853</v>
      </c>
      <c r="P132" s="21">
        <v>-228057.81719625389</v>
      </c>
      <c r="Q132" s="15">
        <v>87367.182116704629</v>
      </c>
      <c r="R132" s="12">
        <f>SUM(N132:Q132)</f>
        <v>133754.18540178856</v>
      </c>
      <c r="S132" s="15"/>
      <c r="T132" s="15">
        <v>219185.76756665396</v>
      </c>
      <c r="U132" s="21">
        <v>11190.566682903422</v>
      </c>
      <c r="V132" s="21">
        <v>-73421.02</v>
      </c>
      <c r="W132" s="21">
        <v>-28114.52</v>
      </c>
      <c r="X132" s="147">
        <f>P132</f>
        <v>-228057.81719625389</v>
      </c>
      <c r="Y132" s="15">
        <f>G132/$G$10*277000000</f>
        <v>121718.15312623917</v>
      </c>
      <c r="Z132" s="12">
        <f>SUM(T132:Y132)</f>
        <v>22501.130179542655</v>
      </c>
      <c r="AA132" s="12"/>
      <c r="AB132" s="15">
        <v>219185.76756665396</v>
      </c>
      <c r="AC132" s="21">
        <v>-10642.858861218319</v>
      </c>
      <c r="AD132" s="21">
        <v>-72384.2</v>
      </c>
      <c r="AE132" s="21">
        <v>-27739.18</v>
      </c>
      <c r="AF132" s="134">
        <f>SUM(AB132:AE132)</f>
        <v>108419.52870543563</v>
      </c>
      <c r="AG132" s="167"/>
      <c r="AH132" s="15">
        <f>J132/E132</f>
        <v>89.836175868162357</v>
      </c>
      <c r="AI132" s="15">
        <f>K132/E132</f>
        <v>43.462239878704679</v>
      </c>
      <c r="AJ132" s="15">
        <f>L132/E132</f>
        <v>133.29841574686702</v>
      </c>
      <c r="AL132" s="147">
        <f>N132/F132</f>
        <v>87.0475645618165</v>
      </c>
      <c r="AM132" s="147">
        <f>O132/F132</f>
        <v>21.945612754044422</v>
      </c>
      <c r="AN132" s="147">
        <f>P132/F132</f>
        <v>-90.571015566423313</v>
      </c>
      <c r="AO132" s="147">
        <f>Q132/F132</f>
        <v>34.69705405746808</v>
      </c>
      <c r="AP132" s="147">
        <f>R132/F132</f>
        <v>53.119215806905707</v>
      </c>
      <c r="AR132" s="147">
        <f>T132/$G132</f>
        <v>89.500109255473234</v>
      </c>
      <c r="AS132" s="147">
        <f>U132/$G132</f>
        <v>4.5694433168245903</v>
      </c>
      <c r="AT132" s="147">
        <f>V132/$G132</f>
        <v>-29.98</v>
      </c>
      <c r="AU132" s="147">
        <f>W132/$G132</f>
        <v>-11.48</v>
      </c>
      <c r="AV132" s="147">
        <f>X132/$G132</f>
        <v>-93.122832664864802</v>
      </c>
      <c r="AW132" s="147">
        <f>Y132/$G132</f>
        <v>49.701165016839184</v>
      </c>
      <c r="AX132" s="147">
        <f>Z132/$G132</f>
        <v>9.1878849242722147</v>
      </c>
      <c r="AZ132" s="15">
        <f>AB132/$H132</f>
        <v>90.237038932340042</v>
      </c>
      <c r="BA132" s="15">
        <f>AC132/$H132</f>
        <v>-4.3815804286613087</v>
      </c>
      <c r="BB132" s="15">
        <f>AD132/$H132</f>
        <v>-29.799999999999997</v>
      </c>
      <c r="BC132" s="15">
        <f>AE132/$H132</f>
        <v>-11.42</v>
      </c>
      <c r="BD132" s="15">
        <f>AF132/$H132</f>
        <v>44.635458503678727</v>
      </c>
    </row>
    <row r="133" spans="1:56">
      <c r="A133" s="50">
        <v>408</v>
      </c>
      <c r="B133" s="55">
        <v>14</v>
      </c>
      <c r="C133" s="55">
        <v>14</v>
      </c>
      <c r="D133" s="11" t="s">
        <v>146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34">
        <f>SUM(J133:K133)</f>
        <v>1201640.0053052776</v>
      </c>
      <c r="M133" s="134"/>
      <c r="N133" s="21">
        <v>580006.69596974109</v>
      </c>
      <c r="O133" s="21">
        <v>-138440.55450543977</v>
      </c>
      <c r="P133" s="21">
        <v>-1276960.7484710023</v>
      </c>
      <c r="Q133" s="15">
        <v>489193.76515624247</v>
      </c>
      <c r="R133" s="12">
        <f>SUM(N133:Q133)</f>
        <v>-346200.84185045847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-160995.52000000002</v>
      </c>
      <c r="X133" s="147">
        <f>P133</f>
        <v>-1276960.7484710023</v>
      </c>
      <c r="Y133" s="15">
        <f>G133/$G$10*277000000</f>
        <v>697009.13819615275</v>
      </c>
      <c r="Z133" s="12">
        <f>SUM(T133:Y133)</f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f>SUM(AB133:AE133)</f>
        <v>-57819.865572878916</v>
      </c>
      <c r="AG133" s="167"/>
      <c r="AH133" s="15">
        <f>J133/E133</f>
        <v>79.394164872320346</v>
      </c>
      <c r="AI133" s="15">
        <f>K133/E133</f>
        <v>5.2104964883272373</v>
      </c>
      <c r="AJ133" s="15">
        <f>L133/E133</f>
        <v>84.604661360647583</v>
      </c>
      <c r="AL133" s="147">
        <f>N133/F133</f>
        <v>41.138144263404577</v>
      </c>
      <c r="AM133" s="147">
        <f>O133/F133</f>
        <v>-9.8191754383601513</v>
      </c>
      <c r="AN133" s="147">
        <f>P133/F133</f>
        <v>-90.571015566423313</v>
      </c>
      <c r="AO133" s="147">
        <f>Q133/F133</f>
        <v>34.69705405746808</v>
      </c>
      <c r="AP133" s="147">
        <f>R133/F133</f>
        <v>-24.554992683910807</v>
      </c>
      <c r="AR133" s="147">
        <f>T133/$G133</f>
        <v>41.358150026364882</v>
      </c>
      <c r="AS133" s="147">
        <f>U133/$G133</f>
        <v>-2.052643911601733</v>
      </c>
      <c r="AT133" s="147">
        <f>V133/$G133</f>
        <v>-29.98</v>
      </c>
      <c r="AU133" s="147">
        <f>W133/$G133</f>
        <v>-11.480000000000002</v>
      </c>
      <c r="AV133" s="147">
        <f>X133/$G133</f>
        <v>-91.055387084355559</v>
      </c>
      <c r="AW133" s="147">
        <f>Y133/$G133</f>
        <v>49.701165016839184</v>
      </c>
      <c r="AX133" s="147">
        <f>Z133/$G133</f>
        <v>-43.508715952753235</v>
      </c>
      <c r="AZ133" s="15">
        <f>AB133/$H133</f>
        <v>41.346356998128108</v>
      </c>
      <c r="BA133" s="15">
        <f>AC133/$H133</f>
        <v>-4.2481039023823763</v>
      </c>
      <c r="BB133" s="15">
        <f>AD133/$H133</f>
        <v>-29.8</v>
      </c>
      <c r="BC133" s="15">
        <f>AE133/$H133</f>
        <v>-11.42</v>
      </c>
      <c r="BD133" s="15">
        <f>AF133/$H133</f>
        <v>-4.1217469042542714</v>
      </c>
    </row>
    <row r="134" spans="1:56">
      <c r="A134" s="50">
        <v>410</v>
      </c>
      <c r="B134" s="55">
        <v>13</v>
      </c>
      <c r="C134" s="55">
        <v>13</v>
      </c>
      <c r="D134" s="11" t="s">
        <v>147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-1687202.4017858221</v>
      </c>
      <c r="K134" s="21">
        <v>-1675944.1151684648</v>
      </c>
      <c r="L134" s="134">
        <f>SUM(J134:K134)</f>
        <v>-3363146.516954287</v>
      </c>
      <c r="M134" s="134"/>
      <c r="N134" s="21">
        <v>-3718134.796940987</v>
      </c>
      <c r="O134" s="21">
        <v>-2826056.3874998256</v>
      </c>
      <c r="P134" s="21">
        <v>-1700470.8172595976</v>
      </c>
      <c r="Q134" s="15">
        <v>651437.1899289632</v>
      </c>
      <c r="R134" s="12">
        <f>SUM(N134:Q134)</f>
        <v>-7593224.8117714468</v>
      </c>
      <c r="S134" s="15"/>
      <c r="T134" s="15">
        <v>-3718134.796940987</v>
      </c>
      <c r="U134" s="21">
        <v>-2591394.8819405236</v>
      </c>
      <c r="V134" s="21">
        <v>-562484.76</v>
      </c>
      <c r="W134" s="21">
        <v>-215387.76</v>
      </c>
      <c r="X134" s="147">
        <f>P134</f>
        <v>-1700470.8172595976</v>
      </c>
      <c r="Y134" s="15">
        <f>G134/$G$10*277000000</f>
        <v>932493.25804593682</v>
      </c>
      <c r="Z134" s="12">
        <f>SUM(T134:Y134)</f>
        <v>-7855379.7580951722</v>
      </c>
      <c r="AA134" s="12"/>
      <c r="AB134" s="15">
        <v>-3718134.796940987</v>
      </c>
      <c r="AC134" s="21">
        <v>-2350793.0016973577</v>
      </c>
      <c r="AD134" s="21">
        <v>-562564.4</v>
      </c>
      <c r="AE134" s="21">
        <v>-215586.76</v>
      </c>
      <c r="AF134" s="134">
        <f>SUM(AB134:AE134)</f>
        <v>-6847078.9586383449</v>
      </c>
      <c r="AG134" s="167"/>
      <c r="AH134" s="15">
        <f>J134/E134</f>
        <v>-89.80212911357367</v>
      </c>
      <c r="AI134" s="15">
        <f>K134/E134</f>
        <v>-89.202901595085422</v>
      </c>
      <c r="AJ134" s="15">
        <f>L134/E134</f>
        <v>-179.00503070865909</v>
      </c>
      <c r="AL134" s="147">
        <f>N134/F134</f>
        <v>-198.03647387169039</v>
      </c>
      <c r="AM134" s="147">
        <f>O134/F134</f>
        <v>-150.52231091876567</v>
      </c>
      <c r="AN134" s="147">
        <f>P134/F134</f>
        <v>-90.571015566423313</v>
      </c>
      <c r="AO134" s="147">
        <f>Q134/F134</f>
        <v>34.69705405746808</v>
      </c>
      <c r="AP134" s="147">
        <f>R134/F134</f>
        <v>-404.43274629941129</v>
      </c>
      <c r="AR134" s="147">
        <f>T134/$G134</f>
        <v>-198.17369134106102</v>
      </c>
      <c r="AS134" s="147">
        <f>U134/$G134</f>
        <v>-138.1193306652022</v>
      </c>
      <c r="AT134" s="147">
        <f>V134/$G134</f>
        <v>-29.98</v>
      </c>
      <c r="AU134" s="147">
        <f>W134/$G134</f>
        <v>-11.48</v>
      </c>
      <c r="AV134" s="147">
        <f>X134/$G134</f>
        <v>-90.633771306875474</v>
      </c>
      <c r="AW134" s="147">
        <f>Y134/$G134</f>
        <v>49.701165016839184</v>
      </c>
      <c r="AX134" s="147">
        <f>Z134/$G134</f>
        <v>-418.68562829629957</v>
      </c>
      <c r="AZ134" s="15">
        <f>AB134/$H134</f>
        <v>-196.95596975002579</v>
      </c>
      <c r="BA134" s="15">
        <f>AC134/$H134</f>
        <v>-124.52553245562865</v>
      </c>
      <c r="BB134" s="15">
        <f>AD134/$H134</f>
        <v>-29.8</v>
      </c>
      <c r="BC134" s="15">
        <f>AE134/$H134</f>
        <v>-11.42</v>
      </c>
      <c r="BD134" s="15">
        <f>AF134/$H134</f>
        <v>-362.70150220565444</v>
      </c>
    </row>
    <row r="135" spans="1:56">
      <c r="A135" s="50">
        <v>416</v>
      </c>
      <c r="B135" s="55">
        <v>9</v>
      </c>
      <c r="C135" s="55">
        <v>9</v>
      </c>
      <c r="D135" s="11" t="s">
        <v>148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-338058.75406148727</v>
      </c>
      <c r="K135" s="21">
        <v>-265219.12902032188</v>
      </c>
      <c r="L135" s="134">
        <f>SUM(J135:K135)</f>
        <v>-603277.88308180915</v>
      </c>
      <c r="M135" s="134"/>
      <c r="N135" s="21">
        <v>-449151.69105400209</v>
      </c>
      <c r="O135" s="21">
        <v>-308080.83929201949</v>
      </c>
      <c r="P135" s="21">
        <v>-261387.95092469768</v>
      </c>
      <c r="Q135" s="15">
        <v>100135.69800985287</v>
      </c>
      <c r="R135" s="12">
        <f>SUM(N135:Q135)</f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47">
        <f>P135</f>
        <v>-261387.95092469768</v>
      </c>
      <c r="Y135" s="15">
        <f>G135/$G$10*277000000</f>
        <v>142244.73427819373</v>
      </c>
      <c r="Z135" s="12">
        <f>SUM(T135:Y135)</f>
        <v>-958963.26272918889</v>
      </c>
      <c r="AA135" s="12"/>
      <c r="AB135" s="15">
        <v>-449151.69105400209</v>
      </c>
      <c r="AC135" s="21">
        <v>-235025.70579396776</v>
      </c>
      <c r="AD135" s="21">
        <v>-84900.2</v>
      </c>
      <c r="AE135" s="21">
        <v>-32535.579999999998</v>
      </c>
      <c r="AF135" s="134">
        <f>SUM(AB135:AE135)</f>
        <v>-801613.17684796976</v>
      </c>
      <c r="AG135" s="167"/>
      <c r="AH135" s="15">
        <f>J135/E135</f>
        <v>-115.8926136652339</v>
      </c>
      <c r="AI135" s="15">
        <f>K135/E135</f>
        <v>-90.921881734769244</v>
      </c>
      <c r="AJ135" s="15">
        <f>L135/E135</f>
        <v>-206.81449540000312</v>
      </c>
      <c r="AL135" s="147">
        <f>N135/F135</f>
        <v>-155.6312165814283</v>
      </c>
      <c r="AM135" s="147">
        <f>O135/F135</f>
        <v>-106.75011756480232</v>
      </c>
      <c r="AN135" s="147">
        <f>P135/F135</f>
        <v>-90.571015566423313</v>
      </c>
      <c r="AO135" s="147">
        <f>Q135/F135</f>
        <v>34.69705405746808</v>
      </c>
      <c r="AP135" s="147">
        <f>R135/F135</f>
        <v>-318.25529565518582</v>
      </c>
      <c r="AR135" s="147">
        <f>T135/$G135</f>
        <v>-156.93630015863107</v>
      </c>
      <c r="AS135" s="147">
        <f>U135/$G135</f>
        <v>-95.04187107920437</v>
      </c>
      <c r="AT135" s="147">
        <f>V135/$G135</f>
        <v>-29.979999999999997</v>
      </c>
      <c r="AU135" s="147">
        <f>W135/$G135</f>
        <v>-11.48</v>
      </c>
      <c r="AV135" s="147">
        <f>X135/$G135</f>
        <v>-91.330520938049503</v>
      </c>
      <c r="AW135" s="147">
        <f>Y135/$G135</f>
        <v>49.701165016839177</v>
      </c>
      <c r="AX135" s="147">
        <f>Z135/$G135</f>
        <v>-335.06752715904571</v>
      </c>
      <c r="AZ135" s="15">
        <f>AB135/$H135</f>
        <v>-157.65240121235595</v>
      </c>
      <c r="BA135" s="15">
        <f>AC135/$H135</f>
        <v>-82.494105227787912</v>
      </c>
      <c r="BB135" s="15">
        <f>AD135/$H135</f>
        <v>-29.8</v>
      </c>
      <c r="BC135" s="15">
        <f>AE135/$H135</f>
        <v>-11.42</v>
      </c>
      <c r="BD135" s="15">
        <f>AF135/$H135</f>
        <v>-281.36650644014384</v>
      </c>
    </row>
    <row r="136" spans="1:56">
      <c r="A136" s="50">
        <v>418</v>
      </c>
      <c r="B136" s="55">
        <v>6</v>
      </c>
      <c r="C136" s="55">
        <v>6</v>
      </c>
      <c r="D136" s="11" t="s">
        <v>149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-30706.780717447447</v>
      </c>
      <c r="K136" s="21">
        <v>182606.45881778075</v>
      </c>
      <c r="L136" s="134">
        <f>SUM(J136:K136)</f>
        <v>151899.67810033329</v>
      </c>
      <c r="M136" s="134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f>SUM(N136:Q136)</f>
        <v>-1274555.6512762755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47">
        <f>P136</f>
        <v>-2226235.562622685</v>
      </c>
      <c r="Y136" s="15">
        <f>G136/$G$10*277000000</f>
        <v>1228165.488731113</v>
      </c>
      <c r="Z136" s="12">
        <f>SUM(T136:Y136)</f>
        <v>-1985245.8428810493</v>
      </c>
      <c r="AA136" s="12"/>
      <c r="AB136" s="15">
        <v>87527.887049725701</v>
      </c>
      <c r="AC136" s="21">
        <v>-103892.56187797709</v>
      </c>
      <c r="AD136" s="21">
        <v>-740649.20000000007</v>
      </c>
      <c r="AE136" s="21">
        <v>-283832.68</v>
      </c>
      <c r="AF136" s="134">
        <f>SUM(AB136:AE136)</f>
        <v>-1040846.5548282515</v>
      </c>
      <c r="AG136" s="167"/>
      <c r="AH136" s="15">
        <f>J136/E136</f>
        <v>-1.2707656314123261</v>
      </c>
      <c r="AI136" s="15">
        <f>K136/E136</f>
        <v>7.5569632021925486</v>
      </c>
      <c r="AJ136" s="15">
        <f>L136/E136</f>
        <v>6.2861975707802218</v>
      </c>
      <c r="AL136" s="147">
        <f>N136/F136</f>
        <v>3.5609392615836333</v>
      </c>
      <c r="AM136" s="147">
        <f>O136/F136</f>
        <v>0.45965970561914199</v>
      </c>
      <c r="AN136" s="147">
        <f>P136/F136</f>
        <v>-90.571015566423313</v>
      </c>
      <c r="AO136" s="147">
        <f>Q136/F136</f>
        <v>34.69705405746808</v>
      </c>
      <c r="AP136" s="147">
        <f>R136/F136</f>
        <v>-51.85336254175246</v>
      </c>
      <c r="AR136" s="147">
        <f>T136/$G136</f>
        <v>3.5420617154192748</v>
      </c>
      <c r="AS136" s="147">
        <f>U136/$G136</f>
        <v>-2.0309010577962368</v>
      </c>
      <c r="AT136" s="147">
        <f>V136/$G136</f>
        <v>-29.98</v>
      </c>
      <c r="AU136" s="147">
        <f>W136/$G136</f>
        <v>-11.48</v>
      </c>
      <c r="AV136" s="147">
        <f>X136/$G136</f>
        <v>-90.090872996749823</v>
      </c>
      <c r="AW136" s="147">
        <f>Y136/$G136</f>
        <v>49.701165016839184</v>
      </c>
      <c r="AX136" s="147">
        <f>Z136/$G136</f>
        <v>-80.33854732228761</v>
      </c>
      <c r="AZ136" s="15">
        <f>AB136/$H136</f>
        <v>3.5216821054850609</v>
      </c>
      <c r="BA136" s="15">
        <f>AC136/$H136</f>
        <v>-4.1801143428815113</v>
      </c>
      <c r="BB136" s="15">
        <f>AD136/$H136</f>
        <v>-29.800000000000004</v>
      </c>
      <c r="BC136" s="15">
        <f>AE136/$H136</f>
        <v>-11.42</v>
      </c>
      <c r="BD136" s="15">
        <f>AF136/$H136</f>
        <v>-41.878432237396453</v>
      </c>
    </row>
    <row r="137" spans="1:56">
      <c r="A137" s="50">
        <v>420</v>
      </c>
      <c r="B137" s="55">
        <v>11</v>
      </c>
      <c r="C137" s="55">
        <v>11</v>
      </c>
      <c r="D137" s="11" t="s">
        <v>150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1187453.1711064253</v>
      </c>
      <c r="K137" s="21">
        <v>705648.73981212056</v>
      </c>
      <c r="L137" s="134">
        <f>SUM(J137:K137)</f>
        <v>1893101.9109185459</v>
      </c>
      <c r="M137" s="134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f>SUM(N137:Q137)</f>
        <v>609266.92141393654</v>
      </c>
      <c r="S137" s="15"/>
      <c r="T137" s="15">
        <v>830477.12585432839</v>
      </c>
      <c r="U137" s="21">
        <v>130934.93454927237</v>
      </c>
      <c r="V137" s="21">
        <v>-271289.02</v>
      </c>
      <c r="W137" s="21">
        <v>-103882.52</v>
      </c>
      <c r="X137" s="147">
        <f>P137</f>
        <v>-831170.20985306671</v>
      </c>
      <c r="Y137" s="15">
        <f>G137/$G$10*277000000</f>
        <v>449745.84223737777</v>
      </c>
      <c r="Z137" s="12">
        <f>SUM(T137:Y137)</f>
        <v>204816.15278791182</v>
      </c>
      <c r="AA137" s="12"/>
      <c r="AB137" s="15">
        <v>830477.12585432839</v>
      </c>
      <c r="AC137" s="21">
        <v>-26771.685690859114</v>
      </c>
      <c r="AD137" s="21">
        <v>-267335.8</v>
      </c>
      <c r="AE137" s="21">
        <v>-102448.81999999999</v>
      </c>
      <c r="AF137" s="134">
        <f>SUM(AB137:AE137)</f>
        <v>433920.82016346935</v>
      </c>
      <c r="AG137" s="167"/>
      <c r="AH137" s="15">
        <f>J137/E137</f>
        <v>127.95831585198549</v>
      </c>
      <c r="AI137" s="15">
        <f>K137/E137</f>
        <v>76.039734893547475</v>
      </c>
      <c r="AJ137" s="15">
        <f>L137/E137</f>
        <v>203.99805074553296</v>
      </c>
      <c r="AL137" s="147">
        <f>N137/F137</f>
        <v>90.49549153910084</v>
      </c>
      <c r="AM137" s="147">
        <f>O137/F137</f>
        <v>31.769111945874492</v>
      </c>
      <c r="AN137" s="147">
        <f>P137/F137</f>
        <v>-90.571015566423313</v>
      </c>
      <c r="AO137" s="147">
        <f>Q137/F137</f>
        <v>34.69705405746808</v>
      </c>
      <c r="AP137" s="147">
        <f>R137/F137</f>
        <v>66.390641976020106</v>
      </c>
      <c r="AR137" s="147">
        <f>T137/$G137</f>
        <v>91.775569218071439</v>
      </c>
      <c r="AS137" s="147">
        <f>U137/$G137</f>
        <v>14.469547413998493</v>
      </c>
      <c r="AT137" s="147">
        <f>V137/$G137</f>
        <v>-29.98</v>
      </c>
      <c r="AU137" s="147">
        <f>W137/$G137</f>
        <v>-11.48</v>
      </c>
      <c r="AV137" s="147">
        <f>X137/$G137</f>
        <v>-91.852161548576277</v>
      </c>
      <c r="AW137" s="147">
        <f>Y137/$G137</f>
        <v>49.701165016839184</v>
      </c>
      <c r="AX137" s="147">
        <f>Z137/$G137</f>
        <v>22.634120100332837</v>
      </c>
      <c r="AZ137" s="15">
        <f>AB137/$H137</f>
        <v>92.57352868736244</v>
      </c>
      <c r="BA137" s="15">
        <f>AC137/$H137</f>
        <v>-2.9842476525313915</v>
      </c>
      <c r="BB137" s="15">
        <f>AD137/$H137</f>
        <v>-29.799999999999997</v>
      </c>
      <c r="BC137" s="15">
        <f>AE137/$H137</f>
        <v>-11.42</v>
      </c>
      <c r="BD137" s="15">
        <f>AF137/$H137</f>
        <v>48.369281034831047</v>
      </c>
    </row>
    <row r="138" spans="1:56">
      <c r="A138" s="50">
        <v>421</v>
      </c>
      <c r="B138" s="55">
        <v>16</v>
      </c>
      <c r="C138" s="55">
        <v>16</v>
      </c>
      <c r="D138" s="11" t="s">
        <v>151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34">
        <f>SUM(J138:K138)</f>
        <v>8035.1734369819023</v>
      </c>
      <c r="M138" s="134"/>
      <c r="N138" s="21">
        <v>339846.08488809998</v>
      </c>
      <c r="O138" s="21">
        <v>122645.7097075627</v>
      </c>
      <c r="P138" s="21">
        <v>-62946.855818664204</v>
      </c>
      <c r="Q138" s="15">
        <v>24114.452569940317</v>
      </c>
      <c r="R138" s="12">
        <f>SUM(N138:Q138)</f>
        <v>423659.39134693879</v>
      </c>
      <c r="S138" s="15"/>
      <c r="T138" s="15">
        <v>339846.08488809998</v>
      </c>
      <c r="U138" s="21">
        <v>110482.24746328652</v>
      </c>
      <c r="V138" s="21">
        <v>-20446.36</v>
      </c>
      <c r="W138" s="21">
        <v>-7829.3600000000006</v>
      </c>
      <c r="X138" s="147">
        <f>P138</f>
        <v>-62946.855818664204</v>
      </c>
      <c r="Y138" s="15">
        <f>G138/$G$10*277000000</f>
        <v>33896.194541484321</v>
      </c>
      <c r="Z138" s="12">
        <f>SUM(T138:Y138)</f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f>SUM(AB138:AE138)</f>
        <v>410973.46679980197</v>
      </c>
      <c r="AG138" s="167"/>
      <c r="AH138" s="15">
        <f>J138/E138</f>
        <v>82.231683548476425</v>
      </c>
      <c r="AI138" s="15">
        <f>K138/E138</f>
        <v>-71.056198935149723</v>
      </c>
      <c r="AJ138" s="15">
        <f>L138/E138</f>
        <v>11.175484613326708</v>
      </c>
      <c r="AL138" s="147">
        <f>N138/F138</f>
        <v>488.98717250086327</v>
      </c>
      <c r="AM138" s="147">
        <f>O138/F138</f>
        <v>176.46864706124128</v>
      </c>
      <c r="AN138" s="147">
        <f>P138/F138</f>
        <v>-90.571015566423313</v>
      </c>
      <c r="AO138" s="147">
        <f>Q138/F138</f>
        <v>34.69705405746808</v>
      </c>
      <c r="AP138" s="147">
        <f>R138/F138</f>
        <v>609.58185805314929</v>
      </c>
      <c r="AR138" s="147">
        <f>T138/$G138</f>
        <v>498.30804235791788</v>
      </c>
      <c r="AS138" s="147">
        <f>U138/$G138</f>
        <v>161.99743029807408</v>
      </c>
      <c r="AT138" s="147">
        <f>V138/$G138</f>
        <v>-29.98</v>
      </c>
      <c r="AU138" s="147">
        <f>W138/$G138</f>
        <v>-11.48</v>
      </c>
      <c r="AV138" s="147">
        <f>X138/$G138</f>
        <v>-92.297442549361008</v>
      </c>
      <c r="AW138" s="147">
        <f>Y138/$G138</f>
        <v>49.701165016839184</v>
      </c>
      <c r="AX138" s="147">
        <f>Z138/$G138</f>
        <v>576.24919512347014</v>
      </c>
      <c r="AZ138" s="15">
        <f>AB138/$H138</f>
        <v>511.04674419263154</v>
      </c>
      <c r="BA138" s="15">
        <f>AC138/$H138</f>
        <v>148.17846904015335</v>
      </c>
      <c r="BB138" s="15">
        <f>AD138/$H138</f>
        <v>-29.8</v>
      </c>
      <c r="BC138" s="15">
        <f>AE138/$H138</f>
        <v>-11.42</v>
      </c>
      <c r="BD138" s="15">
        <f>AF138/$H138</f>
        <v>618.00521323278497</v>
      </c>
    </row>
    <row r="139" spans="1:56">
      <c r="A139" s="50">
        <v>422</v>
      </c>
      <c r="B139" s="55">
        <v>12</v>
      </c>
      <c r="C139" s="55">
        <v>12</v>
      </c>
      <c r="D139" s="11" t="s">
        <v>152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1734438.7487365038</v>
      </c>
      <c r="K139" s="21">
        <v>1484496.9798302788</v>
      </c>
      <c r="L139" s="134">
        <f>SUM(J139:K139)</f>
        <v>3218935.7285667825</v>
      </c>
      <c r="M139" s="134"/>
      <c r="N139" s="21">
        <v>-303805.50825229962</v>
      </c>
      <c r="O139" s="21">
        <v>4767.5904666817405</v>
      </c>
      <c r="P139" s="21">
        <v>-939402.57345494255</v>
      </c>
      <c r="Q139" s="15">
        <v>359877.84468405892</v>
      </c>
      <c r="R139" s="12">
        <f>SUM(N139:Q139)</f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47">
        <f>P139</f>
        <v>-939402.57345494255</v>
      </c>
      <c r="Y139" s="15">
        <f>G139/$G$10*277000000</f>
        <v>508343.51579223119</v>
      </c>
      <c r="Z139" s="12">
        <f>SUM(T139:Y139)</f>
        <v>-1180094.2157326923</v>
      </c>
      <c r="AA139" s="12"/>
      <c r="AB139" s="15">
        <v>-303805.50825229962</v>
      </c>
      <c r="AC139" s="21">
        <v>-43839.448811976334</v>
      </c>
      <c r="AD139" s="21">
        <v>-299460.2</v>
      </c>
      <c r="AE139" s="21">
        <v>-114759.58</v>
      </c>
      <c r="AF139" s="134">
        <f>SUM(AB139:AE139)</f>
        <v>-761864.73706427601</v>
      </c>
      <c r="AG139" s="167"/>
      <c r="AH139" s="15">
        <f>J139/E139</f>
        <v>164.51093130385127</v>
      </c>
      <c r="AI139" s="15">
        <f>K139/E139</f>
        <v>140.80403868256462</v>
      </c>
      <c r="AJ139" s="15">
        <f>L139/E139</f>
        <v>305.31496998641586</v>
      </c>
      <c r="AL139" s="147">
        <f>N139/F139</f>
        <v>-29.290928292740034</v>
      </c>
      <c r="AM139" s="147">
        <f>O139/F139</f>
        <v>0.45965970561914199</v>
      </c>
      <c r="AN139" s="147">
        <f>P139/F139</f>
        <v>-90.571015566423313</v>
      </c>
      <c r="AO139" s="147">
        <f>Q139/F139</f>
        <v>34.69705405746808</v>
      </c>
      <c r="AP139" s="147">
        <f>R139/F139</f>
        <v>-84.705230096076136</v>
      </c>
      <c r="AR139" s="147">
        <f>T139/$G139</f>
        <v>-29.703315237807942</v>
      </c>
      <c r="AS139" s="147">
        <f>U139/$G139</f>
        <v>-2.0704702598437144</v>
      </c>
      <c r="AT139" s="147">
        <f>V139/$G139</f>
        <v>-29.98</v>
      </c>
      <c r="AU139" s="147">
        <f>W139/$G139</f>
        <v>-11.48</v>
      </c>
      <c r="AV139" s="147">
        <f>X139/$G139</f>
        <v>-91.84616478832055</v>
      </c>
      <c r="AW139" s="147">
        <f>Y139/$G139</f>
        <v>49.701165016839184</v>
      </c>
      <c r="AX139" s="147">
        <f>Z139/$G139</f>
        <v>-115.37878526913299</v>
      </c>
      <c r="AZ139" s="15">
        <f>AB139/$H139</f>
        <v>-30.232412006398608</v>
      </c>
      <c r="BA139" s="15">
        <f>AC139/$H139</f>
        <v>-4.3625682965445653</v>
      </c>
      <c r="BB139" s="15">
        <f>AD139/$H139</f>
        <v>-29.8</v>
      </c>
      <c r="BC139" s="15">
        <f>AE139/$H139</f>
        <v>-11.42</v>
      </c>
      <c r="BD139" s="15">
        <f>AF139/$H139</f>
        <v>-75.814980302943184</v>
      </c>
    </row>
    <row r="140" spans="1:56">
      <c r="A140" s="50">
        <v>423</v>
      </c>
      <c r="B140" s="55">
        <v>2</v>
      </c>
      <c r="C140" s="55">
        <v>2</v>
      </c>
      <c r="D140" s="11" t="s">
        <v>153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1467114.1862799476</v>
      </c>
      <c r="K140" s="21">
        <v>236839.6764921734</v>
      </c>
      <c r="L140" s="134">
        <f>SUM(J140:K140)</f>
        <v>1703953.8627721211</v>
      </c>
      <c r="M140" s="134"/>
      <c r="N140" s="21">
        <v>2692273.7804819779</v>
      </c>
      <c r="O140" s="21">
        <v>662253.49914224225</v>
      </c>
      <c r="P140" s="21">
        <v>-1856434.1060649788</v>
      </c>
      <c r="Q140" s="15">
        <v>711185.51701592328</v>
      </c>
      <c r="R140" s="12">
        <f>SUM(N140:Q140)</f>
        <v>2209278.6905751647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47">
        <f>P140</f>
        <v>-1856434.1060649788</v>
      </c>
      <c r="Y140" s="15">
        <f>G140/$G$10*277000000</f>
        <v>1025682.9424525102</v>
      </c>
      <c r="Z140" s="12">
        <f>SUM(T140:Y140)</f>
        <v>1309440.2174204872</v>
      </c>
      <c r="AA140" s="12"/>
      <c r="AB140" s="15">
        <v>2692273.7804819779</v>
      </c>
      <c r="AC140" s="21">
        <v>-48713.045795537735</v>
      </c>
      <c r="AD140" s="21">
        <v>-615846.80000000005</v>
      </c>
      <c r="AE140" s="21">
        <v>-236005.72</v>
      </c>
      <c r="AF140" s="134">
        <f>SUM(AB140:AE140)</f>
        <v>1791708.2146864403</v>
      </c>
      <c r="AG140" s="167"/>
      <c r="AH140" s="15">
        <f>J140/E140</f>
        <v>72.303690615541257</v>
      </c>
      <c r="AI140" s="15">
        <f>K140/E140</f>
        <v>11.672153984139442</v>
      </c>
      <c r="AJ140" s="15">
        <f>L140/E140</f>
        <v>83.975844599680698</v>
      </c>
      <c r="AL140" s="147">
        <f>N140/F140</f>
        <v>131.34965021622568</v>
      </c>
      <c r="AM140" s="147">
        <f>O140/F140</f>
        <v>32.309776998694552</v>
      </c>
      <c r="AN140" s="147">
        <f>P140/F140</f>
        <v>-90.571015566423313</v>
      </c>
      <c r="AO140" s="147">
        <f>Q140/F140</f>
        <v>34.69705405746808</v>
      </c>
      <c r="AP140" s="147">
        <f>R140/F140</f>
        <v>107.78546570596501</v>
      </c>
      <c r="AR140" s="147">
        <f>T140/$G140</f>
        <v>130.45858315074759</v>
      </c>
      <c r="AS140" s="147">
        <f>U140/$G140</f>
        <v>14.707933350340554</v>
      </c>
      <c r="AT140" s="147">
        <f>V140/$G140</f>
        <v>-29.98</v>
      </c>
      <c r="AU140" s="147">
        <f>W140/$G140</f>
        <v>-11.48</v>
      </c>
      <c r="AV140" s="147">
        <f>X140/$G140</f>
        <v>-89.956587976206748</v>
      </c>
      <c r="AW140" s="147">
        <f>Y140/$G140</f>
        <v>49.701165016839184</v>
      </c>
      <c r="AX140" s="147">
        <f>Z140/$G140</f>
        <v>63.45109354172056</v>
      </c>
      <c r="AZ140" s="15">
        <f>AB140/$H140</f>
        <v>130.2755143947536</v>
      </c>
      <c r="BA140" s="15">
        <f>AC140/$H140</f>
        <v>-2.3571588984582279</v>
      </c>
      <c r="BB140" s="15">
        <f>AD140/$H140</f>
        <v>-29.8</v>
      </c>
      <c r="BC140" s="15">
        <f>AE140/$H140</f>
        <v>-11.42</v>
      </c>
      <c r="BD140" s="15">
        <f>AF140/$H140</f>
        <v>86.698355496295378</v>
      </c>
    </row>
    <row r="141" spans="1:56">
      <c r="A141" s="50">
        <v>425</v>
      </c>
      <c r="B141" s="55">
        <v>17</v>
      </c>
      <c r="C141" s="55">
        <v>17</v>
      </c>
      <c r="D141" s="11" t="s">
        <v>154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-1316064.6412269443</v>
      </c>
      <c r="K141" s="15">
        <v>-2001363.5326534815</v>
      </c>
      <c r="L141" s="134">
        <f>SUM(J141:K141)</f>
        <v>-3317428.1738804257</v>
      </c>
      <c r="M141" s="134"/>
      <c r="N141" s="21">
        <v>-655908.62277299759</v>
      </c>
      <c r="O141" s="15">
        <v>-1449669.1636128903</v>
      </c>
      <c r="P141" s="15">
        <v>-929077.47768037033</v>
      </c>
      <c r="Q141" s="15">
        <v>355922.38052150758</v>
      </c>
      <c r="R141" s="12">
        <f>SUM(N141:Q141)</f>
        <v>-2678732.8835447505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47">
        <f>P141</f>
        <v>-929077.47768037033</v>
      </c>
      <c r="Y141" s="15">
        <f>G141/$G$10*277000000</f>
        <v>509735.14841270266</v>
      </c>
      <c r="Z141" s="12">
        <f>SUM(T141:Y141)</f>
        <v>-2821923.0781021668</v>
      </c>
      <c r="AA141" s="12"/>
      <c r="AB141" s="15">
        <v>-655908.62277299759</v>
      </c>
      <c r="AC141" s="15">
        <v>-1190001.9566056086</v>
      </c>
      <c r="AD141" s="15">
        <v>-303662</v>
      </c>
      <c r="AE141" s="15">
        <v>-116369.8</v>
      </c>
      <c r="AF141" s="134">
        <f>SUM(AB141:AE141)</f>
        <v>-2265942.3793786061</v>
      </c>
      <c r="AG141" s="167"/>
      <c r="AH141" s="15">
        <f>J141/E141</f>
        <v>-128.79865347689804</v>
      </c>
      <c r="AI141" s="15">
        <f>K141/E141</f>
        <v>-195.86646434267777</v>
      </c>
      <c r="AJ141" s="15">
        <f>L141/E141</f>
        <v>-324.66511781957581</v>
      </c>
      <c r="AL141" s="147">
        <f>N141/F141</f>
        <v>-63.941179837492456</v>
      </c>
      <c r="AM141" s="147">
        <f>O141/F141</f>
        <v>-141.32083872225485</v>
      </c>
      <c r="AN141" s="147">
        <f>P141/F141</f>
        <v>-90.571015566423313</v>
      </c>
      <c r="AO141" s="147">
        <f>Q141/F141</f>
        <v>34.69705405746808</v>
      </c>
      <c r="AP141" s="147">
        <f>R141/F141</f>
        <v>-261.13598006870251</v>
      </c>
      <c r="AR141" s="147">
        <f>T141/$G141</f>
        <v>-63.95364886632192</v>
      </c>
      <c r="AS141" s="147">
        <f>U141/$G141</f>
        <v>-128.84734458477982</v>
      </c>
      <c r="AT141" s="147">
        <f>V141/$G141</f>
        <v>-29.98</v>
      </c>
      <c r="AU141" s="147">
        <f>W141/$G141</f>
        <v>-11.48</v>
      </c>
      <c r="AV141" s="147">
        <f>X141/$G141</f>
        <v>-90.588677620940942</v>
      </c>
      <c r="AW141" s="147">
        <f>Y141/$G141</f>
        <v>49.701165016839184</v>
      </c>
      <c r="AX141" s="147">
        <f>Z141/$G141</f>
        <v>-275.14850605520348</v>
      </c>
      <c r="AZ141" s="15">
        <f>AB141/$H141</f>
        <v>-64.367872696074343</v>
      </c>
      <c r="BA141" s="15">
        <f>AC141/$H141</f>
        <v>-116.78135001036394</v>
      </c>
      <c r="BB141" s="15">
        <f>AD141/$H141</f>
        <v>-29.8</v>
      </c>
      <c r="BC141" s="15">
        <f>AE141/$H141</f>
        <v>-11.42</v>
      </c>
      <c r="BD141" s="15">
        <f>AF141/$H141</f>
        <v>-222.36922270643828</v>
      </c>
    </row>
    <row r="142" spans="1:56">
      <c r="A142" s="50">
        <v>426</v>
      </c>
      <c r="B142" s="55">
        <v>12</v>
      </c>
      <c r="C142" s="55">
        <v>12</v>
      </c>
      <c r="D142" s="11" t="s">
        <v>155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34">
        <f>SUM(J142:K142)</f>
        <v>-638001.48549040162</v>
      </c>
      <c r="M142" s="134"/>
      <c r="N142" s="21">
        <v>-1689718.2459034517</v>
      </c>
      <c r="O142" s="21">
        <v>-1116468.0942660593</v>
      </c>
      <c r="P142" s="21">
        <v>-1083410.4882055556</v>
      </c>
      <c r="Q142" s="15">
        <v>415046.16063543316</v>
      </c>
      <c r="R142" s="12">
        <f>SUM(N142:Q142)</f>
        <v>-3474550.6677396335</v>
      </c>
      <c r="S142" s="15"/>
      <c r="T142" s="15">
        <v>-1689718.2459034517</v>
      </c>
      <c r="U142" s="21">
        <v>-966959.65594380279</v>
      </c>
      <c r="V142" s="21">
        <v>-358830.62</v>
      </c>
      <c r="W142" s="21">
        <v>-137404.12</v>
      </c>
      <c r="X142" s="147">
        <f>P142</f>
        <v>-1083410.4882055556</v>
      </c>
      <c r="Y142" s="15">
        <f>G142/$G$10*277000000</f>
        <v>594873.24408654822</v>
      </c>
      <c r="Z142" s="12">
        <f>SUM(T142:Y142)</f>
        <v>-3641449.8859662623</v>
      </c>
      <c r="AA142" s="12"/>
      <c r="AB142" s="15">
        <v>-1689718.2459034517</v>
      </c>
      <c r="AC142" s="21">
        <v>-813666.46332229814</v>
      </c>
      <c r="AD142" s="21">
        <v>-355007.4</v>
      </c>
      <c r="AE142" s="21">
        <v>-136046.46</v>
      </c>
      <c r="AF142" s="134">
        <f>SUM(AB142:AE142)</f>
        <v>-2994438.5692257495</v>
      </c>
      <c r="AG142" s="167"/>
      <c r="AH142" s="15">
        <f>J142/E142</f>
        <v>-25.9544119004333</v>
      </c>
      <c r="AI142" s="15">
        <f>K142/E142</f>
        <v>-27.305583549136916</v>
      </c>
      <c r="AJ142" s="15">
        <f>L142/E142</f>
        <v>-53.259995449570219</v>
      </c>
      <c r="AL142" s="147">
        <f>N142/F142</f>
        <v>-141.25716819122653</v>
      </c>
      <c r="AM142" s="147">
        <f>O142/F142</f>
        <v>-93.334567318680769</v>
      </c>
      <c r="AN142" s="147">
        <f>P142/F142</f>
        <v>-90.571015566423313</v>
      </c>
      <c r="AO142" s="147">
        <f>Q142/F142</f>
        <v>34.69705405746808</v>
      </c>
      <c r="AP142" s="147">
        <f>R142/F142</f>
        <v>-290.4656970188625</v>
      </c>
      <c r="AR142" s="147">
        <f>T142/$G142</f>
        <v>-141.17455475841354</v>
      </c>
      <c r="AS142" s="147">
        <f>U142/$G142</f>
        <v>-80.788675406784421</v>
      </c>
      <c r="AT142" s="147">
        <f>V142/$G142</f>
        <v>-29.98</v>
      </c>
      <c r="AU142" s="147">
        <f>W142/$G142</f>
        <v>-11.48</v>
      </c>
      <c r="AV142" s="147">
        <f>X142/$G142</f>
        <v>-90.518045635020101</v>
      </c>
      <c r="AW142" s="147">
        <f>Y142/$G142</f>
        <v>49.701165016839184</v>
      </c>
      <c r="AX142" s="147">
        <f>Z142/$G142</f>
        <v>-304.2401107833789</v>
      </c>
      <c r="AZ142" s="15">
        <f>AB142/$H142</f>
        <v>-141.83818063489059</v>
      </c>
      <c r="BA142" s="15">
        <f>AC142/$H142</f>
        <v>-68.300718821648459</v>
      </c>
      <c r="BB142" s="15">
        <f>AD142/$H142</f>
        <v>-29.8</v>
      </c>
      <c r="BC142" s="15">
        <f>AE142/$H142</f>
        <v>-11.42</v>
      </c>
      <c r="BD142" s="15">
        <f>AF142/$H142</f>
        <v>-251.35889945653904</v>
      </c>
    </row>
    <row r="143" spans="1:56">
      <c r="A143" s="50">
        <v>430</v>
      </c>
      <c r="B143" s="55">
        <v>2</v>
      </c>
      <c r="C143" s="55">
        <v>2</v>
      </c>
      <c r="D143" s="11" t="s">
        <v>156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34">
        <f>SUM(J143:K143)</f>
        <v>771039.02213236573</v>
      </c>
      <c r="M143" s="134"/>
      <c r="N143" s="21">
        <v>1261488.4010607996</v>
      </c>
      <c r="O143" s="21">
        <v>439069.3801450734</v>
      </c>
      <c r="P143" s="21">
        <v>-1394069.0715983876</v>
      </c>
      <c r="Q143" s="15">
        <v>534057.05605254869</v>
      </c>
      <c r="R143" s="12">
        <f>SUM(N143:Q143)</f>
        <v>840545.76566003414</v>
      </c>
      <c r="S143" s="15"/>
      <c r="T143" s="15">
        <v>1261488.4010607996</v>
      </c>
      <c r="U143" s="21">
        <v>169688.06954953549</v>
      </c>
      <c r="V143" s="21">
        <v>-462291.60000000003</v>
      </c>
      <c r="W143" s="21">
        <v>-177021.6</v>
      </c>
      <c r="X143" s="147">
        <f>P143</f>
        <v>-1394069.0715983876</v>
      </c>
      <c r="Y143" s="15">
        <f>G143/$G$10*277000000</f>
        <v>766391.96455966018</v>
      </c>
      <c r="Z143" s="12">
        <f>SUM(T143:Y143)</f>
        <v>164186.16357160755</v>
      </c>
      <c r="AA143" s="12"/>
      <c r="AB143" s="15">
        <v>1261488.4010607996</v>
      </c>
      <c r="AC143" s="21">
        <v>-65057.53915483415</v>
      </c>
      <c r="AD143" s="21">
        <v>-455791</v>
      </c>
      <c r="AE143" s="21">
        <v>-174668.9</v>
      </c>
      <c r="AF143" s="134">
        <f>SUM(AB143:AE143)</f>
        <v>565970.96190596547</v>
      </c>
      <c r="AG143" s="167"/>
      <c r="AH143" s="15">
        <f>J143/E143</f>
        <v>33.680954632533293</v>
      </c>
      <c r="AI143" s="15">
        <f>K143/E143</f>
        <v>15.656070075194236</v>
      </c>
      <c r="AJ143" s="15">
        <f>L143/E143</f>
        <v>49.337024707727522</v>
      </c>
      <c r="AL143" s="147">
        <f>N143/F143</f>
        <v>81.957406513825333</v>
      </c>
      <c r="AM143" s="147">
        <f>O143/F143</f>
        <v>28.525817317117554</v>
      </c>
      <c r="AN143" s="147">
        <f>P143/F143</f>
        <v>-90.571015566423313</v>
      </c>
      <c r="AO143" s="147">
        <f>Q143/F143</f>
        <v>34.69705405746808</v>
      </c>
      <c r="AP143" s="147">
        <f>R143/F143</f>
        <v>54.609262321987664</v>
      </c>
      <c r="AR143" s="147">
        <f>T143/$G143</f>
        <v>81.808586320415017</v>
      </c>
      <c r="AS143" s="147">
        <f>U143/$G143</f>
        <v>11.004414367674157</v>
      </c>
      <c r="AT143" s="147">
        <f>V143/$G143</f>
        <v>-29.980000000000004</v>
      </c>
      <c r="AU143" s="147">
        <f>W143/$G143</f>
        <v>-11.48</v>
      </c>
      <c r="AV143" s="147">
        <f>X143/$G143</f>
        <v>-90.406554578364947</v>
      </c>
      <c r="AW143" s="147">
        <f>Y143/$G143</f>
        <v>49.701165016839184</v>
      </c>
      <c r="AX143" s="147">
        <f>Z143/$G143</f>
        <v>10.647611126563396</v>
      </c>
      <c r="AZ143" s="15">
        <f>AB143/$H143</f>
        <v>82.477175616920533</v>
      </c>
      <c r="BA143" s="15">
        <f>AC143/$H143</f>
        <v>-4.2535167803095231</v>
      </c>
      <c r="BB143" s="15">
        <f>AD143/$H143</f>
        <v>-29.8</v>
      </c>
      <c r="BC143" s="15">
        <f>AE143/$H143</f>
        <v>-11.42</v>
      </c>
      <c r="BD143" s="15">
        <f>AF143/$H143</f>
        <v>37.003658836611017</v>
      </c>
    </row>
    <row r="144" spans="1:56">
      <c r="A144" s="50">
        <v>433</v>
      </c>
      <c r="B144" s="55">
        <v>5</v>
      </c>
      <c r="C144" s="55">
        <v>5</v>
      </c>
      <c r="D144" s="11" t="s">
        <v>157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34">
        <f>SUM(J144:K144)</f>
        <v>1091755.7690411778</v>
      </c>
      <c r="M144" s="134"/>
      <c r="N144" s="21">
        <v>55291.691277203128</v>
      </c>
      <c r="O144" s="21">
        <v>21059.308798090573</v>
      </c>
      <c r="P144" s="21">
        <v>-701834.7996242143</v>
      </c>
      <c r="Q144" s="15">
        <v>268867.47189132014</v>
      </c>
      <c r="R144" s="12">
        <f>SUM(N144:Q144)</f>
        <v>-356616.32765760046</v>
      </c>
      <c r="S144" s="15"/>
      <c r="T144" s="15">
        <v>55291.691277203128</v>
      </c>
      <c r="U144" s="21">
        <v>-15821.325618705554</v>
      </c>
      <c r="V144" s="21">
        <v>-230606.16</v>
      </c>
      <c r="W144" s="21">
        <v>-88304.16</v>
      </c>
      <c r="X144" s="147">
        <f>P144</f>
        <v>-701834.7996242143</v>
      </c>
      <c r="Y144" s="15">
        <f>G144/$G$10*277000000</f>
        <v>382301.36130952701</v>
      </c>
      <c r="Z144" s="12">
        <f>SUM(T144:Y144)</f>
        <v>-598973.39265618962</v>
      </c>
      <c r="AA144" s="12"/>
      <c r="AB144" s="15">
        <v>55291.691277203128</v>
      </c>
      <c r="AC144" s="21">
        <v>-32752.785272271947</v>
      </c>
      <c r="AD144" s="21">
        <v>-228178.6</v>
      </c>
      <c r="AE144" s="21">
        <v>-87442.94</v>
      </c>
      <c r="AF144" s="134">
        <f>SUM(AB144:AE144)</f>
        <v>-293082.63399506884</v>
      </c>
      <c r="AG144" s="167"/>
      <c r="AH144" s="15">
        <f>J144/E144</f>
        <v>73.779748807153766</v>
      </c>
      <c r="AI144" s="15">
        <f>K144/E144</f>
        <v>66.206886535989938</v>
      </c>
      <c r="AJ144" s="15">
        <f>L144/E144</f>
        <v>139.98663534314372</v>
      </c>
      <c r="AL144" s="147">
        <f>N144/F144</f>
        <v>7.135332465763728</v>
      </c>
      <c r="AM144" s="147">
        <f>O144/F144</f>
        <v>2.7176808359905245</v>
      </c>
      <c r="AN144" s="147">
        <f>P144/F144</f>
        <v>-90.571015566423313</v>
      </c>
      <c r="AO144" s="147">
        <f>Q144/F144</f>
        <v>34.69705405746808</v>
      </c>
      <c r="AP144" s="147">
        <f>R144/F144</f>
        <v>-46.020948207200988</v>
      </c>
      <c r="AR144" s="147">
        <f>T144/$G144</f>
        <v>7.1882073943321796</v>
      </c>
      <c r="AS144" s="147">
        <f>U144/$G144</f>
        <v>-2.0568546046159066</v>
      </c>
      <c r="AT144" s="147">
        <f>V144/$G144</f>
        <v>-29.98</v>
      </c>
      <c r="AU144" s="147">
        <f>W144/$G144</f>
        <v>-11.48</v>
      </c>
      <c r="AV144" s="147">
        <f>X144/$G144</f>
        <v>-91.242173638093377</v>
      </c>
      <c r="AW144" s="147">
        <f>Y144/$G144</f>
        <v>49.701165016839184</v>
      </c>
      <c r="AX144" s="147">
        <f>Z144/$G144</f>
        <v>-77.869655831537912</v>
      </c>
      <c r="AZ144" s="15">
        <f>AB144/$H144</f>
        <v>7.221064552331609</v>
      </c>
      <c r="BA144" s="15">
        <f>AC144/$H144</f>
        <v>-4.2774957910763938</v>
      </c>
      <c r="BB144" s="15">
        <f>AD144/$H144</f>
        <v>-29.8</v>
      </c>
      <c r="BC144" s="15">
        <f>AE144/$H144</f>
        <v>-11.42</v>
      </c>
      <c r="BD144" s="15">
        <f>AF144/$H144</f>
        <v>-38.276431238744784</v>
      </c>
    </row>
    <row r="145" spans="1:56">
      <c r="A145" s="50">
        <v>434</v>
      </c>
      <c r="B145" s="55">
        <v>1</v>
      </c>
      <c r="C145" s="140">
        <v>32</v>
      </c>
      <c r="D145" s="11" t="s">
        <v>158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34">
        <f>SUM(J145:K145)</f>
        <v>3672702.2447124654</v>
      </c>
      <c r="M145" s="134"/>
      <c r="N145" s="21">
        <v>2253525.4227396073</v>
      </c>
      <c r="O145" s="21">
        <v>1158393.5727888257</v>
      </c>
      <c r="P145" s="21">
        <v>-1319438.5547716548</v>
      </c>
      <c r="Q145" s="15">
        <v>505466.68350919499</v>
      </c>
      <c r="R145" s="12">
        <f>SUM(N145:Q145)</f>
        <v>2597947.1242659735</v>
      </c>
      <c r="S145" s="15"/>
      <c r="T145" s="15">
        <v>2253525.4227396073</v>
      </c>
      <c r="U145" s="21">
        <v>903433.40304117778</v>
      </c>
      <c r="V145" s="21">
        <v>-433450.84</v>
      </c>
      <c r="W145" s="21">
        <v>-165977.84</v>
      </c>
      <c r="X145" s="147">
        <f>P145</f>
        <v>-1319438.5547716548</v>
      </c>
      <c r="Y145" s="15">
        <f>G145/$G$10*277000000</f>
        <v>718579.443813461</v>
      </c>
      <c r="Z145" s="12">
        <f>SUM(T145:Y145)</f>
        <v>1956671.0348225916</v>
      </c>
      <c r="AA145" s="12"/>
      <c r="AB145" s="15">
        <v>2253525.4227396073</v>
      </c>
      <c r="AC145" s="21">
        <v>653082.52109084162</v>
      </c>
      <c r="AD145" s="21">
        <v>-427689.60000000003</v>
      </c>
      <c r="AE145" s="21">
        <v>-163899.84</v>
      </c>
      <c r="AF145" s="134">
        <f>SUM(AB145:AE145)</f>
        <v>2315018.5038304492</v>
      </c>
      <c r="AG145" s="167"/>
      <c r="AH145" s="15">
        <f>J145/E145</f>
        <v>153.14425371419301</v>
      </c>
      <c r="AI145" s="15">
        <f>K145/E145</f>
        <v>97.671989180873936</v>
      </c>
      <c r="AJ145" s="15">
        <f>L145/E145</f>
        <v>250.81624289506695</v>
      </c>
      <c r="AL145" s="147">
        <f>N145/F145</f>
        <v>154.69010315346014</v>
      </c>
      <c r="AM145" s="147">
        <f>O145/F145</f>
        <v>79.516307852061075</v>
      </c>
      <c r="AN145" s="147">
        <f>P145/F145</f>
        <v>-90.571015566423313</v>
      </c>
      <c r="AO145" s="147">
        <f>Q145/F145</f>
        <v>34.69705405746808</v>
      </c>
      <c r="AP145" s="147">
        <f>R145/F145</f>
        <v>178.332449496566</v>
      </c>
      <c r="AR145" s="147">
        <f>T145/$G145</f>
        <v>155.86702329088445</v>
      </c>
      <c r="AS145" s="147">
        <f>U145/$G145</f>
        <v>62.486748031621097</v>
      </c>
      <c r="AT145" s="147">
        <f>V145/$G145</f>
        <v>-29.98</v>
      </c>
      <c r="AU145" s="147">
        <f>W145/$G145</f>
        <v>-11.48</v>
      </c>
      <c r="AV145" s="147">
        <f>X145/$G145</f>
        <v>-91.260102003849411</v>
      </c>
      <c r="AW145" s="147">
        <f>Y145/$G145</f>
        <v>49.701165016839191</v>
      </c>
      <c r="AX145" s="147">
        <f>Z145/$G145</f>
        <v>135.33483433549534</v>
      </c>
      <c r="AZ145" s="15">
        <f>AB145/$H145</f>
        <v>157.01821507382994</v>
      </c>
      <c r="BA145" s="15">
        <f>AC145/$H145</f>
        <v>45.504634970097662</v>
      </c>
      <c r="BB145" s="15">
        <f>AD145/$H145</f>
        <v>-29.8</v>
      </c>
      <c r="BC145" s="15">
        <f>AE145/$H145</f>
        <v>-11.42</v>
      </c>
      <c r="BD145" s="15">
        <f>AF145/$H145</f>
        <v>161.30285004392761</v>
      </c>
    </row>
    <row r="146" spans="1:56">
      <c r="A146" s="50">
        <v>435</v>
      </c>
      <c r="B146" s="55">
        <v>13</v>
      </c>
      <c r="C146" s="55">
        <v>13</v>
      </c>
      <c r="D146" s="11" t="s">
        <v>159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34">
        <f>SUM(J146:K146)</f>
        <v>624300.60938943003</v>
      </c>
      <c r="M146" s="134"/>
      <c r="N146" s="21">
        <v>386514.52093453839</v>
      </c>
      <c r="O146" s="21">
        <v>398689.41760600469</v>
      </c>
      <c r="P146" s="21">
        <v>-62675.142771964929</v>
      </c>
      <c r="Q146" s="15">
        <v>24010.361407767912</v>
      </c>
      <c r="R146" s="12">
        <f>SUM(N146:Q146)</f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47">
        <f>P146</f>
        <v>-62675.142771964929</v>
      </c>
      <c r="Y146" s="15">
        <f>G146/$G$10*277000000</f>
        <v>34890.217841821104</v>
      </c>
      <c r="Z146" s="12">
        <f>SUM(T146:Y146)</f>
        <v>716203.13551969558</v>
      </c>
      <c r="AA146" s="12"/>
      <c r="AB146" s="15">
        <v>386514.52093453839</v>
      </c>
      <c r="AC146" s="21">
        <v>374686.44892293186</v>
      </c>
      <c r="AD146" s="21">
        <v>-21187.8</v>
      </c>
      <c r="AE146" s="21">
        <v>-8119.62</v>
      </c>
      <c r="AF146" s="134">
        <f>SUM(AB146:AE146)</f>
        <v>731893.54985747021</v>
      </c>
      <c r="AG146" s="167"/>
      <c r="AH146" s="15">
        <f>J146/E146</f>
        <v>401.13130557672901</v>
      </c>
      <c r="AI146" s="15">
        <f>K146/E146</f>
        <v>486.92077036840618</v>
      </c>
      <c r="AJ146" s="15">
        <f>L146/E146</f>
        <v>888.05207594513513</v>
      </c>
      <c r="AL146" s="147">
        <f>N146/F146</f>
        <v>558.54699557014214</v>
      </c>
      <c r="AM146" s="147">
        <f>O146/F146</f>
        <v>576.14077688729003</v>
      </c>
      <c r="AN146" s="147">
        <f>P146/F146</f>
        <v>-90.571015566423313</v>
      </c>
      <c r="AO146" s="147">
        <f>Q146/F146</f>
        <v>34.69705405746808</v>
      </c>
      <c r="AP146" s="147">
        <f>R146/F146</f>
        <v>1078.8138109484769</v>
      </c>
      <c r="AR146" s="147">
        <f>T146/$G146</f>
        <v>550.59048566173556</v>
      </c>
      <c r="AS146" s="147">
        <f>U146/$G146</f>
        <v>550.68156626111238</v>
      </c>
      <c r="AT146" s="147">
        <f>V146/$G146</f>
        <v>-29.98</v>
      </c>
      <c r="AU146" s="147">
        <f>W146/$G146</f>
        <v>-11.48</v>
      </c>
      <c r="AV146" s="147">
        <f>X146/$G146</f>
        <v>-89.280830159494201</v>
      </c>
      <c r="AW146" s="147">
        <f>Y146/$G146</f>
        <v>49.701165016839177</v>
      </c>
      <c r="AX146" s="147">
        <f>Z146/$G146</f>
        <v>1020.2323867801931</v>
      </c>
      <c r="AZ146" s="15">
        <f>AB146/$H146</f>
        <v>543.62098584323257</v>
      </c>
      <c r="BA146" s="15">
        <f>AC146/$H146</f>
        <v>526.98516022915874</v>
      </c>
      <c r="BB146" s="15">
        <f>AD146/$H146</f>
        <v>-29.8</v>
      </c>
      <c r="BC146" s="15">
        <f>AE146/$H146</f>
        <v>-11.42</v>
      </c>
      <c r="BD146" s="15">
        <f>AF146/$H146</f>
        <v>1029.3861460723913</v>
      </c>
    </row>
    <row r="147" spans="1:56">
      <c r="A147" s="50">
        <v>436</v>
      </c>
      <c r="B147" s="55">
        <v>17</v>
      </c>
      <c r="C147" s="55">
        <v>17</v>
      </c>
      <c r="D147" s="11" t="s">
        <v>160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348525.13529645506</v>
      </c>
      <c r="K147" s="21">
        <v>75530.87929921945</v>
      </c>
      <c r="L147" s="134">
        <f>SUM(J147:K147)</f>
        <v>424056.01459567453</v>
      </c>
      <c r="M147" s="134"/>
      <c r="N147" s="21">
        <v>-93853.417441251542</v>
      </c>
      <c r="O147" s="21">
        <v>-197935.69140400569</v>
      </c>
      <c r="P147" s="21">
        <v>-180055.17894604953</v>
      </c>
      <c r="Q147" s="15">
        <v>68977.743466246538</v>
      </c>
      <c r="R147" s="12">
        <f>SUM(N147:Q147)</f>
        <v>-402866.54432506021</v>
      </c>
      <c r="S147" s="15"/>
      <c r="T147" s="15">
        <v>-93853.417441251542</v>
      </c>
      <c r="U147" s="21">
        <v>-173088.44383799279</v>
      </c>
      <c r="V147" s="21">
        <v>-60949.340000000004</v>
      </c>
      <c r="W147" s="21">
        <v>-23338.84</v>
      </c>
      <c r="X147" s="147">
        <f>P147</f>
        <v>-180055.17894604953</v>
      </c>
      <c r="Y147" s="15">
        <f>G147/$G$10*277000000</f>
        <v>101042.46847923406</v>
      </c>
      <c r="Z147" s="12">
        <f>SUM(T147:Y147)</f>
        <v>-430242.75174605986</v>
      </c>
      <c r="AA147" s="12"/>
      <c r="AB147" s="15">
        <v>-93853.417441251542</v>
      </c>
      <c r="AC147" s="21">
        <v>-147612.19681144613</v>
      </c>
      <c r="AD147" s="21">
        <v>-59838.400000000001</v>
      </c>
      <c r="AE147" s="21">
        <v>-22931.360000000001</v>
      </c>
      <c r="AF147" s="134">
        <f>SUM(AB147:AE147)</f>
        <v>-324235.37425269769</v>
      </c>
      <c r="AG147" s="167"/>
      <c r="AH147" s="15">
        <f>J147/E147</f>
        <v>172.70819390309964</v>
      </c>
      <c r="AI147" s="15">
        <f>K147/E147</f>
        <v>37.428582407938279</v>
      </c>
      <c r="AJ147" s="15">
        <f>L147/E147</f>
        <v>210.13677631103792</v>
      </c>
      <c r="AL147" s="147">
        <f>N147/F147</f>
        <v>-47.209968531816671</v>
      </c>
      <c r="AM147" s="147">
        <f>O147/F147</f>
        <v>-99.565237124751349</v>
      </c>
      <c r="AN147" s="147">
        <f>P147/F147</f>
        <v>-90.571015566423313</v>
      </c>
      <c r="AO147" s="147">
        <f>Q147/F147</f>
        <v>34.69705405746808</v>
      </c>
      <c r="AP147" s="147">
        <f>R147/F147</f>
        <v>-202.64916716552324</v>
      </c>
      <c r="AR147" s="147">
        <f>T147/$G147</f>
        <v>-46.164986444294904</v>
      </c>
      <c r="AS147" s="147">
        <f>U147/$G147</f>
        <v>-85.139421464826754</v>
      </c>
      <c r="AT147" s="147">
        <f>V147/$G147</f>
        <v>-29.98</v>
      </c>
      <c r="AU147" s="147">
        <f>W147/$G147</f>
        <v>-11.48</v>
      </c>
      <c r="AV147" s="147">
        <f>X147/$G147</f>
        <v>-88.566246407304249</v>
      </c>
      <c r="AW147" s="147">
        <f>Y147/$G147</f>
        <v>49.701165016839184</v>
      </c>
      <c r="AX147" s="147">
        <f>Z147/$G147</f>
        <v>-211.62948929958674</v>
      </c>
      <c r="AZ147" s="15">
        <f>AB147/$H147</f>
        <v>-46.739749721738818</v>
      </c>
      <c r="BA147" s="15">
        <f>AC147/$H147</f>
        <v>-73.51205020490346</v>
      </c>
      <c r="BB147" s="15">
        <f>AD147/$H147</f>
        <v>-29.8</v>
      </c>
      <c r="BC147" s="15">
        <f>AE147/$H147</f>
        <v>-11.42</v>
      </c>
      <c r="BD147" s="15">
        <f>AF147/$H147</f>
        <v>-161.47179992664226</v>
      </c>
    </row>
    <row r="148" spans="1:56">
      <c r="A148" s="50">
        <v>440</v>
      </c>
      <c r="B148" s="55">
        <v>15</v>
      </c>
      <c r="C148" s="55">
        <v>15</v>
      </c>
      <c r="D148" s="11" t="s">
        <v>161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-1326489.8967506385</v>
      </c>
      <c r="K148" s="21">
        <v>-1382275.9321918038</v>
      </c>
      <c r="L148" s="134">
        <f>SUM(J148:K148)</f>
        <v>-2708765.8289424423</v>
      </c>
      <c r="M148" s="134"/>
      <c r="N148" s="21">
        <v>-1088842.0824706783</v>
      </c>
      <c r="O148" s="21">
        <v>-1161086.4604951169</v>
      </c>
      <c r="P148" s="21">
        <v>-519153.06122673844</v>
      </c>
      <c r="Q148" s="15">
        <v>198883.51385740703</v>
      </c>
      <c r="R148" s="12">
        <f>SUM(N148:Q148)</f>
        <v>-2570198.0903351265</v>
      </c>
      <c r="S148" s="15"/>
      <c r="T148" s="15">
        <v>-1088842.0824706783</v>
      </c>
      <c r="U148" s="21">
        <v>-1089444.3965874782</v>
      </c>
      <c r="V148" s="21">
        <v>-175173.14</v>
      </c>
      <c r="W148" s="21">
        <v>-67077.64</v>
      </c>
      <c r="X148" s="147">
        <f>P148</f>
        <v>-519153.06122673844</v>
      </c>
      <c r="Y148" s="15">
        <f>G148/$G$10*277000000</f>
        <v>290403.90719339135</v>
      </c>
      <c r="Z148" s="12">
        <f>SUM(T148:Y148)</f>
        <v>-2649286.413091504</v>
      </c>
      <c r="AA148" s="12"/>
      <c r="AB148" s="15">
        <v>-1088842.0824706783</v>
      </c>
      <c r="AC148" s="21">
        <v>-1015988.7386618416</v>
      </c>
      <c r="AD148" s="21">
        <v>-175343.2</v>
      </c>
      <c r="AE148" s="21">
        <v>-67195.28</v>
      </c>
      <c r="AF148" s="134">
        <f>SUM(AB148:AE148)</f>
        <v>-2347369.3011325197</v>
      </c>
      <c r="AG148" s="167"/>
      <c r="AH148" s="15">
        <f>J148/E148</f>
        <v>-235.94626409652054</v>
      </c>
      <c r="AI148" s="15">
        <f>K148/E148</f>
        <v>-245.86907367339094</v>
      </c>
      <c r="AJ148" s="15">
        <f>L148/E148</f>
        <v>-481.81533776991148</v>
      </c>
      <c r="AL148" s="147">
        <f>N148/F148</f>
        <v>-189.95849310374709</v>
      </c>
      <c r="AM148" s="147">
        <f>O148/F148</f>
        <v>-202.56218780445167</v>
      </c>
      <c r="AN148" s="147">
        <f>P148/F148</f>
        <v>-90.571015566423313</v>
      </c>
      <c r="AO148" s="147">
        <f>Q148/F148</f>
        <v>34.69705405746808</v>
      </c>
      <c r="AP148" s="147">
        <f>R148/F148</f>
        <v>-448.39464241715393</v>
      </c>
      <c r="AR148" s="147">
        <f>T148/$G148</f>
        <v>-186.34983441223315</v>
      </c>
      <c r="AS148" s="147">
        <f>U148/$G148</f>
        <v>-186.45291743752836</v>
      </c>
      <c r="AT148" s="147">
        <f>V148/$G148</f>
        <v>-29.980000000000004</v>
      </c>
      <c r="AU148" s="147">
        <f>W148/$G148</f>
        <v>-11.48</v>
      </c>
      <c r="AV148" s="147">
        <f>X148/$G148</f>
        <v>-88.850429783799157</v>
      </c>
      <c r="AW148" s="147">
        <f>Y148/$G148</f>
        <v>49.701165016839184</v>
      </c>
      <c r="AX148" s="147">
        <f>Z148/$G148</f>
        <v>-453.41201661672153</v>
      </c>
      <c r="AZ148" s="15">
        <f>AB148/$H148</f>
        <v>-185.05133964491472</v>
      </c>
      <c r="BA148" s="15">
        <f>AC148/$H148</f>
        <v>-172.66973804586024</v>
      </c>
      <c r="BB148" s="15">
        <f>AD148/$H148</f>
        <v>-29.8</v>
      </c>
      <c r="BC148" s="15">
        <f>AE148/$H148</f>
        <v>-11.42</v>
      </c>
      <c r="BD148" s="15">
        <f>AF148/$H148</f>
        <v>-398.94107769077493</v>
      </c>
    </row>
    <row r="149" spans="1:56">
      <c r="A149" s="50">
        <v>441</v>
      </c>
      <c r="B149" s="55">
        <v>9</v>
      </c>
      <c r="C149" s="55">
        <v>9</v>
      </c>
      <c r="D149" s="11" t="s">
        <v>162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34">
        <f>SUM(J149:K149)</f>
        <v>-872558.80627542618</v>
      </c>
      <c r="M149" s="134"/>
      <c r="N149" s="21">
        <v>-829996.46312295948</v>
      </c>
      <c r="O149" s="21">
        <v>-247162.28629509846</v>
      </c>
      <c r="P149" s="21">
        <v>-400414.45981915749</v>
      </c>
      <c r="Q149" s="15">
        <v>153395.67598806639</v>
      </c>
      <c r="R149" s="12">
        <f>SUM(N149:Q149)</f>
        <v>-1324177.5332491491</v>
      </c>
      <c r="S149" s="15"/>
      <c r="T149" s="15">
        <v>-829996.46312295948</v>
      </c>
      <c r="U149" s="21">
        <v>-191905.90727631422</v>
      </c>
      <c r="V149" s="21">
        <v>-131792.08000000002</v>
      </c>
      <c r="W149" s="21">
        <v>-50466.080000000002</v>
      </c>
      <c r="X149" s="147">
        <f>P149</f>
        <v>-400414.45981915749</v>
      </c>
      <c r="Y149" s="15">
        <f>G149/$G$10*277000000</f>
        <v>218486.32141402503</v>
      </c>
      <c r="Z149" s="12">
        <f>SUM(T149:Y149)</f>
        <v>-1386088.6688044062</v>
      </c>
      <c r="AA149" s="12"/>
      <c r="AB149" s="15">
        <v>-829996.46312295948</v>
      </c>
      <c r="AC149" s="21">
        <v>-135250.73217351604</v>
      </c>
      <c r="AD149" s="21">
        <v>-129868.40000000001</v>
      </c>
      <c r="AE149" s="21">
        <v>-49768.36</v>
      </c>
      <c r="AF149" s="134">
        <f>SUM(AB149:AE149)</f>
        <v>-1144883.9552964757</v>
      </c>
      <c r="AG149" s="167"/>
      <c r="AH149" s="15">
        <f>J149/E149</f>
        <v>-151.70405123908836</v>
      </c>
      <c r="AI149" s="15">
        <f>K149/E149</f>
        <v>-43.368340058793649</v>
      </c>
      <c r="AJ149" s="15">
        <f>L149/E149</f>
        <v>-195.07239129788201</v>
      </c>
      <c r="AL149" s="147">
        <f>N149/F149</f>
        <v>-187.73953022460066</v>
      </c>
      <c r="AM149" s="147">
        <f>O149/F149</f>
        <v>-55.906420786043533</v>
      </c>
      <c r="AN149" s="147">
        <f>P149/F149</f>
        <v>-90.571015566423313</v>
      </c>
      <c r="AO149" s="147">
        <f>Q149/F149</f>
        <v>34.69705405746808</v>
      </c>
      <c r="AP149" s="147">
        <f>R149/F149</f>
        <v>-299.51991251959942</v>
      </c>
      <c r="AR149" s="147">
        <f>T149/$G149</f>
        <v>-188.80720271222918</v>
      </c>
      <c r="AS149" s="147">
        <f>U149/$G149</f>
        <v>-43.654664985512788</v>
      </c>
      <c r="AT149" s="147">
        <f>V149/$G149</f>
        <v>-29.980000000000004</v>
      </c>
      <c r="AU149" s="147">
        <f>W149/$G149</f>
        <v>-11.48</v>
      </c>
      <c r="AV149" s="147">
        <f>X149/$G149</f>
        <v>-91.086091860590869</v>
      </c>
      <c r="AW149" s="147">
        <f>Y149/$G149</f>
        <v>49.701165016839177</v>
      </c>
      <c r="AX149" s="147">
        <f>Z149/$G149</f>
        <v>-315.30679454149367</v>
      </c>
      <c r="AZ149" s="15">
        <f>AB149/$H149</f>
        <v>-190.45352526915087</v>
      </c>
      <c r="BA149" s="15">
        <f>AC149/$H149</f>
        <v>-31.035046391352921</v>
      </c>
      <c r="BB149" s="15">
        <f>AD149/$H149</f>
        <v>-29.8</v>
      </c>
      <c r="BC149" s="15">
        <f>AE149/$H149</f>
        <v>-11.42</v>
      </c>
      <c r="BD149" s="15">
        <f>AF149/$H149</f>
        <v>-262.70857166050382</v>
      </c>
    </row>
    <row r="150" spans="1:56">
      <c r="A150" s="50">
        <v>444</v>
      </c>
      <c r="B150" s="55">
        <v>1</v>
      </c>
      <c r="C150" s="140">
        <v>34</v>
      </c>
      <c r="D150" s="11" t="s">
        <v>163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1741465.0762853224</v>
      </c>
      <c r="K150" s="21">
        <v>3958693.2397983586</v>
      </c>
      <c r="L150" s="134">
        <f>SUM(J150:K150)</f>
        <v>5700158.3160836808</v>
      </c>
      <c r="M150" s="134"/>
      <c r="N150" s="21">
        <v>2478386.7976316563</v>
      </c>
      <c r="O150" s="21">
        <v>3572348.5998611343</v>
      </c>
      <c r="P150" s="21">
        <v>-4149148.7941134186</v>
      </c>
      <c r="Q150" s="15">
        <v>1589506.7434266701</v>
      </c>
      <c r="R150" s="12">
        <f>SUM(N150:Q150)</f>
        <v>3491093.3468060419</v>
      </c>
      <c r="S150" s="15"/>
      <c r="T150" s="15">
        <v>2478386.7976316563</v>
      </c>
      <c r="U150" s="21">
        <v>2770592.6734258309</v>
      </c>
      <c r="V150" s="21">
        <v>-1368437.1</v>
      </c>
      <c r="W150" s="21">
        <v>-524004.60000000003</v>
      </c>
      <c r="X150" s="147">
        <f>P150</f>
        <v>-4149148.7941134186</v>
      </c>
      <c r="Y150" s="15">
        <f>G150/$G$10*277000000</f>
        <v>2268609.6771936244</v>
      </c>
      <c r="Z150" s="12">
        <f>SUM(T150:Y150)</f>
        <v>1475998.6541376933</v>
      </c>
      <c r="AA150" s="12"/>
      <c r="AB150" s="15">
        <v>2478386.7976316563</v>
      </c>
      <c r="AC150" s="21">
        <v>1983331.2612191553</v>
      </c>
      <c r="AD150" s="21">
        <v>-1361472.6</v>
      </c>
      <c r="AE150" s="21">
        <v>-521745.54</v>
      </c>
      <c r="AF150" s="134">
        <f>SUM(AB150:AE150)</f>
        <v>2578499.9188508117</v>
      </c>
      <c r="AG150" s="167"/>
      <c r="AH150" s="15">
        <f>J150/E150</f>
        <v>37.867815001420425</v>
      </c>
      <c r="AI150" s="15">
        <f>K150/E150</f>
        <v>86.081004605513584</v>
      </c>
      <c r="AJ150" s="15">
        <f>L150/E150</f>
        <v>123.94881960693399</v>
      </c>
      <c r="AL150" s="147">
        <f>N150/F150</f>
        <v>54.100255345477208</v>
      </c>
      <c r="AM150" s="147">
        <f>O150/F150</f>
        <v>77.980148869510259</v>
      </c>
      <c r="AN150" s="147">
        <f>P150/F150</f>
        <v>-90.571015566423313</v>
      </c>
      <c r="AO150" s="147">
        <f>Q150/F150</f>
        <v>34.69705405746808</v>
      </c>
      <c r="AP150" s="147">
        <f>R150/F150</f>
        <v>76.20644270603222</v>
      </c>
      <c r="AR150" s="147">
        <f>T150/$G150</f>
        <v>54.29700509654193</v>
      </c>
      <c r="AS150" s="147">
        <f>U150/$G150</f>
        <v>60.698711215375852</v>
      </c>
      <c r="AT150" s="147">
        <f>V150/$G150</f>
        <v>-29.98</v>
      </c>
      <c r="AU150" s="147">
        <f>W150/$G150</f>
        <v>-11.48</v>
      </c>
      <c r="AV150" s="147">
        <f>X150/$G150</f>
        <v>-90.900400791180161</v>
      </c>
      <c r="AW150" s="147">
        <f>Y150/$G150</f>
        <v>49.701165016839184</v>
      </c>
      <c r="AX150" s="147">
        <f>Z150/$G150</f>
        <v>32.336480537576804</v>
      </c>
      <c r="AZ150" s="15">
        <f>AB150/$H150</f>
        <v>54.247089929994445</v>
      </c>
      <c r="BA150" s="15">
        <f>AC150/$H150</f>
        <v>43.411282448380398</v>
      </c>
      <c r="BB150" s="15">
        <f>AD150/$H150</f>
        <v>-29.8</v>
      </c>
      <c r="BC150" s="15">
        <f>AE150/$H150</f>
        <v>-11.42</v>
      </c>
      <c r="BD150" s="15">
        <f>AF150/$H150</f>
        <v>56.438372378374851</v>
      </c>
    </row>
    <row r="151" spans="1:56">
      <c r="A151" s="50">
        <v>445</v>
      </c>
      <c r="B151" s="55">
        <v>2</v>
      </c>
      <c r="C151" s="55">
        <v>2</v>
      </c>
      <c r="D151" s="11" t="s">
        <v>164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-222476.07213752993</v>
      </c>
      <c r="L151" s="134">
        <f>SUM(J151:K151)</f>
        <v>-3621866.0435529281</v>
      </c>
      <c r="M151" s="134"/>
      <c r="N151" s="21">
        <v>-4499630.5183719164</v>
      </c>
      <c r="O151" s="21">
        <v>-793600.92866613599</v>
      </c>
      <c r="P151" s="21">
        <v>-1357750.0943562519</v>
      </c>
      <c r="Q151" s="15">
        <v>520143.53737550398</v>
      </c>
      <c r="R151" s="12">
        <f>SUM(N151:Q151)</f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-172188.52000000002</v>
      </c>
      <c r="X151" s="147">
        <f>P151</f>
        <v>-1357750.0943562519</v>
      </c>
      <c r="Y151" s="15">
        <f>G151/$G$10*277000000</f>
        <v>745467.77408757096</v>
      </c>
      <c r="Z151" s="12">
        <f>SUM(T151:Y151)</f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f>SUM(AB151:AE151)</f>
        <v>-5526613.7936391281</v>
      </c>
      <c r="AG151" s="167"/>
      <c r="AH151" s="15">
        <f>J151/E151</f>
        <v>-225.33408268695467</v>
      </c>
      <c r="AI151" s="15">
        <f>K151/E151</f>
        <v>-14.747187600260501</v>
      </c>
      <c r="AJ151" s="15">
        <f>L151/E151</f>
        <v>-240.08127028721518</v>
      </c>
      <c r="AL151" s="147">
        <f>N151/F151</f>
        <v>-300.15546116816199</v>
      </c>
      <c r="AM151" s="147">
        <f>O151/F151</f>
        <v>-52.938491672746046</v>
      </c>
      <c r="AN151" s="147">
        <f>P151/F151</f>
        <v>-90.571015566423313</v>
      </c>
      <c r="AO151" s="147">
        <f>Q151/F151</f>
        <v>34.69705405746808</v>
      </c>
      <c r="AP151" s="147">
        <f>R151/F151</f>
        <v>-408.96791434986329</v>
      </c>
      <c r="AR151" s="147">
        <f>T151/$G151</f>
        <v>-299.99536758263326</v>
      </c>
      <c r="AS151" s="147">
        <f>U151/$G151</f>
        <v>-40.41830682495462</v>
      </c>
      <c r="AT151" s="147">
        <f>V151/$G151</f>
        <v>-29.98</v>
      </c>
      <c r="AU151" s="147">
        <f>W151/$G151</f>
        <v>-11.48</v>
      </c>
      <c r="AV151" s="147">
        <f>X151/$G151</f>
        <v>-90.522707804270411</v>
      </c>
      <c r="AW151" s="147">
        <f>Y151/$G151</f>
        <v>49.701165016839184</v>
      </c>
      <c r="AX151" s="147">
        <f>Z151/$G151</f>
        <v>-422.69521719501904</v>
      </c>
      <c r="AZ151" s="15">
        <f>AB151/$H151</f>
        <v>-302.63858746111896</v>
      </c>
      <c r="BA151" s="15">
        <f>AC151/$H151</f>
        <v>-27.853397583213091</v>
      </c>
      <c r="BB151" s="15">
        <f>AD151/$H151</f>
        <v>-29.8</v>
      </c>
      <c r="BC151" s="15">
        <f>AE151/$H151</f>
        <v>-11.42</v>
      </c>
      <c r="BD151" s="15">
        <f>AF151/$H151</f>
        <v>-371.71198504433198</v>
      </c>
    </row>
    <row r="152" spans="1:56">
      <c r="A152" s="50">
        <v>475</v>
      </c>
      <c r="B152" s="55">
        <v>15</v>
      </c>
      <c r="C152" s="55">
        <v>15</v>
      </c>
      <c r="D152" s="11" t="s">
        <v>165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-1220835.1691205476</v>
      </c>
      <c r="K152" s="21">
        <v>-942752.72653293004</v>
      </c>
      <c r="L152" s="134">
        <f>SUM(J152:K152)</f>
        <v>-2163587.8956534779</v>
      </c>
      <c r="M152" s="134"/>
      <c r="N152" s="21">
        <v>-1368804.3046799542</v>
      </c>
      <c r="O152" s="21">
        <v>-981932.40847028233</v>
      </c>
      <c r="P152" s="21">
        <v>-496238.59428843332</v>
      </c>
      <c r="Q152" s="15">
        <v>190105.1591808676</v>
      </c>
      <c r="R152" s="12">
        <f>SUM(N152:Q152)</f>
        <v>-2656870.1482578027</v>
      </c>
      <c r="S152" s="15"/>
      <c r="T152" s="15">
        <v>-1368804.3046799542</v>
      </c>
      <c r="U152" s="21">
        <v>-913452.49427803652</v>
      </c>
      <c r="V152" s="21">
        <v>-163570.88</v>
      </c>
      <c r="W152" s="21">
        <v>-62634.880000000005</v>
      </c>
      <c r="X152" s="147">
        <f>P152</f>
        <v>-496238.59428843332</v>
      </c>
      <c r="Y152" s="15">
        <f>G152/$G$10*277000000</f>
        <v>271169.55633187457</v>
      </c>
      <c r="Z152" s="12">
        <f>SUM(T152:Y152)</f>
        <v>-2733531.5969145494</v>
      </c>
      <c r="AA152" s="12"/>
      <c r="AB152" s="15">
        <v>-1368804.3046799542</v>
      </c>
      <c r="AC152" s="21">
        <v>-843239.03479189507</v>
      </c>
      <c r="AD152" s="21">
        <v>-161367</v>
      </c>
      <c r="AE152" s="21">
        <v>-61839.3</v>
      </c>
      <c r="AF152" s="134">
        <f>SUM(AB152:AE152)</f>
        <v>-2435249.639471849</v>
      </c>
      <c r="AG152" s="167"/>
      <c r="AH152" s="15">
        <f>J152/E152</f>
        <v>-222.49593022062103</v>
      </c>
      <c r="AI152" s="15">
        <f>K152/E152</f>
        <v>-171.81569647037179</v>
      </c>
      <c r="AJ152" s="15">
        <f>L152/E152</f>
        <v>-394.31162669099285</v>
      </c>
      <c r="AL152" s="147">
        <f>N152/F152</f>
        <v>-249.8273963642917</v>
      </c>
      <c r="AM152" s="147">
        <f>O152/F152</f>
        <v>-179.21744998545032</v>
      </c>
      <c r="AN152" s="147">
        <f>P152/F152</f>
        <v>-90.571015566423313</v>
      </c>
      <c r="AO152" s="147">
        <f>Q152/F152</f>
        <v>34.69705405746808</v>
      </c>
      <c r="AP152" s="147">
        <f>R152/F152</f>
        <v>-484.91880785869733</v>
      </c>
      <c r="AR152" s="147">
        <f>T152/$G152</f>
        <v>-250.88055437682445</v>
      </c>
      <c r="AS152" s="147">
        <f>U152/$G152</f>
        <v>-167.42164484568119</v>
      </c>
      <c r="AT152" s="147">
        <f>V152/$G152</f>
        <v>-29.98</v>
      </c>
      <c r="AU152" s="147">
        <f>W152/$G152</f>
        <v>-11.48</v>
      </c>
      <c r="AV152" s="147">
        <f>X152/$G152</f>
        <v>-90.952821533803757</v>
      </c>
      <c r="AW152" s="147">
        <f>Y152/$G152</f>
        <v>49.701165016839184</v>
      </c>
      <c r="AX152" s="147">
        <f>Z152/$G152</f>
        <v>-501.01385573947022</v>
      </c>
      <c r="AZ152" s="15">
        <f>AB152/$H152</f>
        <v>-252.78011166758156</v>
      </c>
      <c r="BA152" s="15">
        <f>AC152/$H152</f>
        <v>-155.7228134426399</v>
      </c>
      <c r="BB152" s="15">
        <f>AD152/$H152</f>
        <v>-29.8</v>
      </c>
      <c r="BC152" s="15">
        <f>AE152/$H152</f>
        <v>-11.42</v>
      </c>
      <c r="BD152" s="15">
        <f>AF152/$H152</f>
        <v>-449.72292511022141</v>
      </c>
    </row>
    <row r="153" spans="1:56">
      <c r="A153" s="50">
        <v>480</v>
      </c>
      <c r="B153" s="55">
        <v>2</v>
      </c>
      <c r="C153" s="55">
        <v>2</v>
      </c>
      <c r="D153" s="11" t="s">
        <v>166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34">
        <f>SUM(J153:K153)</f>
        <v>336648.52460264397</v>
      </c>
      <c r="M153" s="134"/>
      <c r="N153" s="21">
        <v>111836.96442156307</v>
      </c>
      <c r="O153" s="21">
        <v>-3545.877234525467</v>
      </c>
      <c r="P153" s="21">
        <v>-179149.46879038532</v>
      </c>
      <c r="Q153" s="15">
        <v>68630.772925671859</v>
      </c>
      <c r="R153" s="12">
        <f>SUM(N153:Q153)</f>
        <v>-2227.6086776758602</v>
      </c>
      <c r="S153" s="15"/>
      <c r="T153" s="15">
        <v>111836.96442156307</v>
      </c>
      <c r="U153" s="21">
        <v>-4038.5316910310476</v>
      </c>
      <c r="V153" s="21">
        <v>-57861.4</v>
      </c>
      <c r="W153" s="21">
        <v>-22156.400000000001</v>
      </c>
      <c r="X153" s="147">
        <f>P153</f>
        <v>-179149.46879038532</v>
      </c>
      <c r="Y153" s="15">
        <f>G153/$G$10*277000000</f>
        <v>95923.248482499621</v>
      </c>
      <c r="Z153" s="12">
        <f>SUM(T153:Y153)</f>
        <v>-55445.587577353697</v>
      </c>
      <c r="AA153" s="12"/>
      <c r="AB153" s="15">
        <v>111836.96442156307</v>
      </c>
      <c r="AC153" s="21">
        <v>-8360.4348004328185</v>
      </c>
      <c r="AD153" s="21">
        <v>-56918</v>
      </c>
      <c r="AE153" s="21">
        <v>-21812.2</v>
      </c>
      <c r="AF153" s="134">
        <f>SUM(AB153:AE153)</f>
        <v>24746.329621130248</v>
      </c>
      <c r="AG153" s="167"/>
      <c r="AH153" s="15">
        <f>J153/E153</f>
        <v>131.51119276471056</v>
      </c>
      <c r="AI153" s="15">
        <f>K153/E153</f>
        <v>37.658920100939675</v>
      </c>
      <c r="AJ153" s="15">
        <f>L153/E153</f>
        <v>169.17011286565022</v>
      </c>
      <c r="AL153" s="147">
        <f>N153/F153</f>
        <v>56.540426906755847</v>
      </c>
      <c r="AM153" s="147">
        <f>O153/F153</f>
        <v>-1.7926578536529156</v>
      </c>
      <c r="AN153" s="147">
        <f>P153/F153</f>
        <v>-90.571015566423313</v>
      </c>
      <c r="AO153" s="147">
        <f>Q153/F153</f>
        <v>34.69705405746808</v>
      </c>
      <c r="AP153" s="147">
        <f>R153/F153</f>
        <v>-1.1261924558523055</v>
      </c>
      <c r="AR153" s="147">
        <f>T153/$G153</f>
        <v>57.946613689929052</v>
      </c>
      <c r="AS153" s="147">
        <f>U153/$G153</f>
        <v>-2.0925034668554652</v>
      </c>
      <c r="AT153" s="147">
        <f>V153/$G153</f>
        <v>-29.98</v>
      </c>
      <c r="AU153" s="147">
        <f>W153/$G153</f>
        <v>-11.48</v>
      </c>
      <c r="AV153" s="147">
        <f>X153/$G153</f>
        <v>-92.823558958748876</v>
      </c>
      <c r="AW153" s="147">
        <f>Y153/$G153</f>
        <v>49.701165016839184</v>
      </c>
      <c r="AX153" s="147">
        <f>Z153/$G153</f>
        <v>-28.728283718836114</v>
      </c>
      <c r="AZ153" s="15">
        <f>AB153/$H153</f>
        <v>58.553384513907368</v>
      </c>
      <c r="BA153" s="15">
        <f>AC153/$H153</f>
        <v>-4.3771909949910048</v>
      </c>
      <c r="BB153" s="15">
        <f>AD153/$H153</f>
        <v>-29.8</v>
      </c>
      <c r="BC153" s="15">
        <f>AE153/$H153</f>
        <v>-11.42</v>
      </c>
      <c r="BD153" s="15">
        <f>AF153/$H153</f>
        <v>12.95619351891636</v>
      </c>
    </row>
    <row r="154" spans="1:56">
      <c r="A154" s="50">
        <v>481</v>
      </c>
      <c r="B154" s="55">
        <v>2</v>
      </c>
      <c r="C154" s="55">
        <v>2</v>
      </c>
      <c r="D154" s="11" t="s">
        <v>167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180558.41929749332</v>
      </c>
      <c r="K154" s="21">
        <v>31496.55409443851</v>
      </c>
      <c r="L154" s="134">
        <f>SUM(J154:K154)</f>
        <v>212054.97339193182</v>
      </c>
      <c r="M154" s="134"/>
      <c r="N154" s="21">
        <v>328508.05771031545</v>
      </c>
      <c r="O154" s="21">
        <v>4432.0388815797669</v>
      </c>
      <c r="P154" s="21">
        <v>-873285.73209145362</v>
      </c>
      <c r="Q154" s="15">
        <v>334548.99522210722</v>
      </c>
      <c r="R154" s="12">
        <f>SUM(N154:Q154)</f>
        <v>-205796.6402774512</v>
      </c>
      <c r="S154" s="15"/>
      <c r="T154" s="15">
        <v>328508.05771031545</v>
      </c>
      <c r="U154" s="21">
        <v>-19686.310700162467</v>
      </c>
      <c r="V154" s="21">
        <v>-288377.62</v>
      </c>
      <c r="W154" s="21">
        <v>-110426.12000000001</v>
      </c>
      <c r="X154" s="147">
        <f>P154</f>
        <v>-873285.73209145362</v>
      </c>
      <c r="Y154" s="15">
        <f>G154/$G$10*277000000</f>
        <v>478075.50629697612</v>
      </c>
      <c r="Z154" s="12">
        <f>SUM(T154:Y154)</f>
        <v>-485192.21878432459</v>
      </c>
      <c r="AA154" s="12"/>
      <c r="AB154" s="15">
        <v>328508.05771031545</v>
      </c>
      <c r="AC154" s="21">
        <v>-40753.949618692233</v>
      </c>
      <c r="AD154" s="21">
        <v>-285841.60000000003</v>
      </c>
      <c r="AE154" s="21">
        <v>-109540.64</v>
      </c>
      <c r="AF154" s="134">
        <f>SUM(AB154:AE154)</f>
        <v>-107628.1319083768</v>
      </c>
      <c r="AG154" s="167"/>
      <c r="AH154" s="15">
        <f>J154/E154</f>
        <v>18.784687817050909</v>
      </c>
      <c r="AI154" s="15">
        <f>K154/E154</f>
        <v>3.2767950576819089</v>
      </c>
      <c r="AJ154" s="15">
        <f>L154/E154</f>
        <v>22.061482874732814</v>
      </c>
      <c r="AL154" s="147">
        <f>N154/F154</f>
        <v>34.070530772693992</v>
      </c>
      <c r="AM154" s="147">
        <f>O154/F154</f>
        <v>0.45965970561914199</v>
      </c>
      <c r="AN154" s="147">
        <f>P154/F154</f>
        <v>-90.571015566423313</v>
      </c>
      <c r="AO154" s="147">
        <f>Q154/F154</f>
        <v>34.69705405746808</v>
      </c>
      <c r="AP154" s="147">
        <f>R154/F154</f>
        <v>-21.343771030642106</v>
      </c>
      <c r="AR154" s="147">
        <f>T154/$G154</f>
        <v>34.151996851056808</v>
      </c>
      <c r="AS154" s="147">
        <f>U154/$G154</f>
        <v>-2.0466067886643589</v>
      </c>
      <c r="AT154" s="147">
        <f>V154/$G154</f>
        <v>-29.98</v>
      </c>
      <c r="AU154" s="147">
        <f>W154/$G154</f>
        <v>-11.48</v>
      </c>
      <c r="AV154" s="147">
        <f>X154/$G154</f>
        <v>-90.787580007428389</v>
      </c>
      <c r="AW154" s="147">
        <f>Y154/$G154</f>
        <v>49.701165016839184</v>
      </c>
      <c r="AX154" s="147">
        <f>Z154/$G154</f>
        <v>-50.441024928196754</v>
      </c>
      <c r="AZ154" s="15">
        <f>AB154/$H154</f>
        <v>34.248129452701775</v>
      </c>
      <c r="BA154" s="15">
        <f>AC154/$H154</f>
        <v>-4.2487437050346362</v>
      </c>
      <c r="BB154" s="15">
        <f>AD154/$H154</f>
        <v>-29.800000000000004</v>
      </c>
      <c r="BC154" s="15">
        <f>AE154/$H154</f>
        <v>-11.42</v>
      </c>
      <c r="BD154" s="15">
        <f>AF154/$H154</f>
        <v>-11.220614252332862</v>
      </c>
    </row>
    <row r="155" spans="1:56">
      <c r="A155" s="50">
        <v>483</v>
      </c>
      <c r="B155" s="55">
        <v>17</v>
      </c>
      <c r="C155" s="55">
        <v>17</v>
      </c>
      <c r="D155" s="11" t="s">
        <v>168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-199561.12783781782</v>
      </c>
      <c r="L155" s="134">
        <f>SUM(J155:K155)</f>
        <v>-280395.57600304869</v>
      </c>
      <c r="M155" s="134"/>
      <c r="N155" s="21">
        <v>-212018.61245962916</v>
      </c>
      <c r="O155" s="21">
        <v>-275470.68724682397</v>
      </c>
      <c r="P155" s="21">
        <v>-96639.273609373675</v>
      </c>
      <c r="Q155" s="15">
        <v>37021.756679318438</v>
      </c>
      <c r="R155" s="12">
        <f>SUM(N155:Q155)</f>
        <v>-547106.81663650833</v>
      </c>
      <c r="S155" s="15"/>
      <c r="T155" s="15">
        <v>-212018.61245962916</v>
      </c>
      <c r="U155" s="21">
        <v>-262134.66453407961</v>
      </c>
      <c r="V155" s="21">
        <v>-31628.9</v>
      </c>
      <c r="W155" s="21">
        <v>-12111.4</v>
      </c>
      <c r="X155" s="147">
        <f>P155</f>
        <v>-96639.273609373675</v>
      </c>
      <c r="Y155" s="15">
        <f>G155/$G$10*277000000</f>
        <v>52434.729092765345</v>
      </c>
      <c r="Z155" s="12">
        <f>SUM(T155:Y155)</f>
        <v>-562098.1215103172</v>
      </c>
      <c r="AA155" s="12"/>
      <c r="AB155" s="15">
        <v>-212018.61245962916</v>
      </c>
      <c r="AC155" s="21">
        <v>-248461.04502838277</v>
      </c>
      <c r="AD155" s="21">
        <v>-31558.2</v>
      </c>
      <c r="AE155" s="21">
        <v>-12093.78</v>
      </c>
      <c r="AF155" s="134">
        <f>SUM(AB155:AE155)</f>
        <v>-504131.63748801197</v>
      </c>
      <c r="AG155" s="167"/>
      <c r="AH155" s="15">
        <f>J155/E155</f>
        <v>-75.124951826422745</v>
      </c>
      <c r="AI155" s="15">
        <f>K155/E155</f>
        <v>-185.46573219128049</v>
      </c>
      <c r="AJ155" s="15">
        <f>L155/E155</f>
        <v>-260.59068401770321</v>
      </c>
      <c r="AL155" s="147">
        <f>N155/F155</f>
        <v>-198.705353757853</v>
      </c>
      <c r="AM155" s="147">
        <f>O155/F155</f>
        <v>-258.17309020320897</v>
      </c>
      <c r="AN155" s="147">
        <f>P155/F155</f>
        <v>-90.571015566423313</v>
      </c>
      <c r="AO155" s="147">
        <f>Q155/F155</f>
        <v>34.69705405746808</v>
      </c>
      <c r="AP155" s="147">
        <f>R155/F155</f>
        <v>-512.75240547001715</v>
      </c>
      <c r="AR155" s="147">
        <f>T155/$G155</f>
        <v>-200.96550944040678</v>
      </c>
      <c r="AS155" s="147">
        <f>U155/$G155</f>
        <v>-248.46887633562048</v>
      </c>
      <c r="AT155" s="147">
        <f>V155/$G155</f>
        <v>-29.98</v>
      </c>
      <c r="AU155" s="147">
        <f>W155/$G155</f>
        <v>-11.48</v>
      </c>
      <c r="AV155" s="147">
        <f>X155/$G155</f>
        <v>-91.601207212676471</v>
      </c>
      <c r="AW155" s="147">
        <f>Y155/$G155</f>
        <v>49.701165016839191</v>
      </c>
      <c r="AX155" s="147">
        <f>Z155/$G155</f>
        <v>-532.79442797186459</v>
      </c>
      <c r="AZ155" s="15">
        <f>AB155/$H155</f>
        <v>-200.20643291749684</v>
      </c>
      <c r="BA155" s="15">
        <f>AC155/$H155</f>
        <v>-234.61855054615936</v>
      </c>
      <c r="BB155" s="15">
        <f>AD155/$H155</f>
        <v>-29.8</v>
      </c>
      <c r="BC155" s="15">
        <f>AE155/$H155</f>
        <v>-11.42</v>
      </c>
      <c r="BD155" s="15">
        <f>AF155/$H155</f>
        <v>-476.04498346365625</v>
      </c>
    </row>
    <row r="156" spans="1:56">
      <c r="A156" s="50">
        <v>484</v>
      </c>
      <c r="B156" s="55">
        <v>4</v>
      </c>
      <c r="C156" s="55">
        <v>4</v>
      </c>
      <c r="D156" s="11" t="s">
        <v>169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34">
        <f>SUM(J156:K156)</f>
        <v>-216088.5317250177</v>
      </c>
      <c r="M156" s="134"/>
      <c r="N156" s="21">
        <v>-370876.19512735825</v>
      </c>
      <c r="O156" s="21">
        <v>68537.646507680751</v>
      </c>
      <c r="P156" s="21">
        <v>-268724.20318557799</v>
      </c>
      <c r="Q156" s="15">
        <v>102946.15938850779</v>
      </c>
      <c r="R156" s="12">
        <f>SUM(N156:Q156)</f>
        <v>-468116.59241674765</v>
      </c>
      <c r="S156" s="15"/>
      <c r="T156" s="15">
        <v>-370876.19512735825</v>
      </c>
      <c r="U156" s="21">
        <v>16611.038624562185</v>
      </c>
      <c r="V156" s="21">
        <v>-88920.680000000008</v>
      </c>
      <c r="W156" s="21">
        <v>-34049.68</v>
      </c>
      <c r="X156" s="147">
        <f>P156</f>
        <v>-268724.20318557799</v>
      </c>
      <c r="Y156" s="15">
        <f>G156/$G$10*277000000</f>
        <v>147413.65543994503</v>
      </c>
      <c r="Z156" s="12">
        <f>SUM(T156:Y156)</f>
        <v>-598546.06424842903</v>
      </c>
      <c r="AA156" s="12"/>
      <c r="AB156" s="15">
        <v>-370876.19512735825</v>
      </c>
      <c r="AC156" s="21">
        <v>-12540.652200649229</v>
      </c>
      <c r="AD156" s="21">
        <v>-86539.199999999997</v>
      </c>
      <c r="AE156" s="21">
        <v>-33163.68</v>
      </c>
      <c r="AF156" s="134">
        <f>SUM(AB156:AE156)</f>
        <v>-503119.72732800746</v>
      </c>
      <c r="AG156" s="167"/>
      <c r="AH156" s="15">
        <f>J156/E156</f>
        <v>-115.69287530370163</v>
      </c>
      <c r="AI156" s="15">
        <f>K156/E156</f>
        <v>44.960131694857871</v>
      </c>
      <c r="AJ156" s="15">
        <f>L156/E156</f>
        <v>-70.732743608843762</v>
      </c>
      <c r="AL156" s="147">
        <f>N156/F156</f>
        <v>-125.00040280665934</v>
      </c>
      <c r="AM156" s="147">
        <f>O156/F156</f>
        <v>23.099981970906892</v>
      </c>
      <c r="AN156" s="147">
        <f>P156/F156</f>
        <v>-90.571015566423327</v>
      </c>
      <c r="AO156" s="147">
        <f>Q156/F156</f>
        <v>34.69705405746808</v>
      </c>
      <c r="AP156" s="147">
        <f>R156/F156</f>
        <v>-157.77438234470767</v>
      </c>
      <c r="AR156" s="147">
        <f>T156/$G156</f>
        <v>-125.04254724455774</v>
      </c>
      <c r="AS156" s="147">
        <f>U156/$G156</f>
        <v>5.6004850386251466</v>
      </c>
      <c r="AT156" s="147">
        <f>V156/$G156</f>
        <v>-29.980000000000004</v>
      </c>
      <c r="AU156" s="147">
        <f>W156/$G156</f>
        <v>-11.48</v>
      </c>
      <c r="AV156" s="147">
        <f>X156/$G156</f>
        <v>-90.601551984348617</v>
      </c>
      <c r="AW156" s="147">
        <f>Y156/$G156</f>
        <v>49.701165016839184</v>
      </c>
      <c r="AX156" s="147">
        <f>Z156/$G156</f>
        <v>-201.80244917344203</v>
      </c>
      <c r="AZ156" s="15">
        <f>AB156/$H156</f>
        <v>-127.71218840473769</v>
      </c>
      <c r="BA156" s="15">
        <f>AC156/$H156</f>
        <v>-4.3184064051822411</v>
      </c>
      <c r="BB156" s="15">
        <f>AD156/$H156</f>
        <v>-29.8</v>
      </c>
      <c r="BC156" s="15">
        <f>AE156/$H156</f>
        <v>-11.42</v>
      </c>
      <c r="BD156" s="15">
        <f>AF156/$H156</f>
        <v>-173.25059480991993</v>
      </c>
    </row>
    <row r="157" spans="1:56">
      <c r="A157" s="50">
        <v>489</v>
      </c>
      <c r="B157" s="55">
        <v>8</v>
      </c>
      <c r="C157" s="55">
        <v>8</v>
      </c>
      <c r="D157" s="11" t="s">
        <v>170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34">
        <f>SUM(J157:K157)</f>
        <v>1177909.434652511</v>
      </c>
      <c r="M157" s="134"/>
      <c r="N157" s="21">
        <v>633509.21216143866</v>
      </c>
      <c r="O157" s="21">
        <v>330104.97979658458</v>
      </c>
      <c r="P157" s="21">
        <v>-162212.68887946414</v>
      </c>
      <c r="Q157" s="15">
        <v>62142.423816925329</v>
      </c>
      <c r="R157" s="12">
        <f>SUM(N157:Q157)</f>
        <v>863543.92689548444</v>
      </c>
      <c r="S157" s="15"/>
      <c r="T157" s="15">
        <v>633509.21216143866</v>
      </c>
      <c r="U157" s="21">
        <v>298760.00011385273</v>
      </c>
      <c r="V157" s="21">
        <v>-52524.959999999999</v>
      </c>
      <c r="W157" s="21">
        <v>-20112.96</v>
      </c>
      <c r="X157" s="147">
        <f>P157</f>
        <v>-162212.68887946414</v>
      </c>
      <c r="Y157" s="15">
        <f>G157/$G$10*277000000</f>
        <v>87076.441109502251</v>
      </c>
      <c r="Z157" s="12">
        <f>SUM(T157:Y157)</f>
        <v>784495.04450532945</v>
      </c>
      <c r="AA157" s="12"/>
      <c r="AB157" s="15">
        <v>633509.21216143866</v>
      </c>
      <c r="AC157" s="21">
        <v>267981.68946221547</v>
      </c>
      <c r="AD157" s="21">
        <v>-50749.4</v>
      </c>
      <c r="AE157" s="21">
        <v>-19448.259999999998</v>
      </c>
      <c r="AF157" s="134">
        <f>SUM(AB157:AE157)</f>
        <v>831293.24162365415</v>
      </c>
      <c r="AG157" s="167"/>
      <c r="AH157" s="15">
        <f>J157/E157</f>
        <v>404.03122165387992</v>
      </c>
      <c r="AI157" s="15">
        <f>K157/E157</f>
        <v>237.88127679435499</v>
      </c>
      <c r="AJ157" s="15">
        <f>L157/E157</f>
        <v>641.91249844823494</v>
      </c>
      <c r="AL157" s="147">
        <f>N157/F157</f>
        <v>353.71815307729685</v>
      </c>
      <c r="AM157" s="147">
        <f>O157/F157</f>
        <v>184.31322155029849</v>
      </c>
      <c r="AN157" s="147">
        <f>P157/F157</f>
        <v>-90.571015566423313</v>
      </c>
      <c r="AO157" s="147">
        <f>Q157/F157</f>
        <v>34.69705405746808</v>
      </c>
      <c r="AP157" s="147">
        <f>R157/F157</f>
        <v>482.15741311864014</v>
      </c>
      <c r="AR157" s="147">
        <f>T157/$G157</f>
        <v>361.59201607388053</v>
      </c>
      <c r="AS157" s="147">
        <f>U157/$G157</f>
        <v>170.52511422023557</v>
      </c>
      <c r="AT157" s="147">
        <f>V157/$G157</f>
        <v>-29.98</v>
      </c>
      <c r="AU157" s="147">
        <f>W157/$G157</f>
        <v>-11.479999999999999</v>
      </c>
      <c r="AV157" s="147">
        <f>X157/$G157</f>
        <v>-92.587151186908756</v>
      </c>
      <c r="AW157" s="147">
        <f>Y157/$G157</f>
        <v>49.701165016839184</v>
      </c>
      <c r="AX157" s="147">
        <f>Z157/$G157</f>
        <v>447.77114412404649</v>
      </c>
      <c r="AZ157" s="15">
        <f>AB157/$H157</f>
        <v>371.99601418757408</v>
      </c>
      <c r="BA157" s="15">
        <f>AC157/$H157</f>
        <v>157.35859627845886</v>
      </c>
      <c r="BB157" s="15">
        <f>AD157/$H157</f>
        <v>-29.8</v>
      </c>
      <c r="BC157" s="15">
        <f>AE157/$H157</f>
        <v>-11.42</v>
      </c>
      <c r="BD157" s="15">
        <f>AF157/$H157</f>
        <v>488.134610466033</v>
      </c>
    </row>
    <row r="158" spans="1:56">
      <c r="A158" s="50">
        <v>491</v>
      </c>
      <c r="B158" s="55">
        <v>10</v>
      </c>
      <c r="C158" s="55">
        <v>10</v>
      </c>
      <c r="D158" s="11" t="s">
        <v>171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34">
        <f>SUM(J158:K158)</f>
        <v>-13901370.935964676</v>
      </c>
      <c r="M158" s="134"/>
      <c r="N158" s="21">
        <v>-12122341.839662476</v>
      </c>
      <c r="O158" s="21">
        <v>-5029793.2100910293</v>
      </c>
      <c r="P158" s="21">
        <v>-4707881.3891426837</v>
      </c>
      <c r="Q158" s="15">
        <v>1803552.8699071908</v>
      </c>
      <c r="R158" s="12">
        <f>SUM(N158:Q158)</f>
        <v>-20056463.568989001</v>
      </c>
      <c r="S158" s="15"/>
      <c r="T158" s="15">
        <v>-12122341.839662476</v>
      </c>
      <c r="U158" s="21">
        <v>-4380115.1776557425</v>
      </c>
      <c r="V158" s="21">
        <v>-1556531.62</v>
      </c>
      <c r="W158" s="21">
        <v>-596030.12</v>
      </c>
      <c r="X158" s="147">
        <f>P158</f>
        <v>-4707881.3891426837</v>
      </c>
      <c r="Y158" s="15">
        <f>G158/$G$10*277000000</f>
        <v>2580434.786509274</v>
      </c>
      <c r="Z158" s="12">
        <f>SUM(T158:Y158)</f>
        <v>-20782465.35995163</v>
      </c>
      <c r="AA158" s="12"/>
      <c r="AB158" s="15">
        <v>-12122341.839662476</v>
      </c>
      <c r="AC158" s="21">
        <v>-3713990.7709958358</v>
      </c>
      <c r="AD158" s="21">
        <v>-1546322</v>
      </c>
      <c r="AE158" s="21">
        <v>-592583.80000000005</v>
      </c>
      <c r="AF158" s="134">
        <f>SUM(AB158:AE158)</f>
        <v>-17975238.410658311</v>
      </c>
      <c r="AG158" s="167"/>
      <c r="AH158" s="15">
        <f>J158/E158</f>
        <v>-188.66443232791443</v>
      </c>
      <c r="AI158" s="15">
        <f>K158/E158</f>
        <v>-78.043885387535397</v>
      </c>
      <c r="AJ158" s="15">
        <f>L158/E158</f>
        <v>-266.70831771544982</v>
      </c>
      <c r="AL158" s="147">
        <f>N158/F158</f>
        <v>-233.21165524552666</v>
      </c>
      <c r="AM158" s="147">
        <f>O158/F158</f>
        <v>-96.764009428453818</v>
      </c>
      <c r="AN158" s="147">
        <f>P158/F158</f>
        <v>-90.571015566423313</v>
      </c>
      <c r="AO158" s="147">
        <f>Q158/F158</f>
        <v>34.69705405746808</v>
      </c>
      <c r="AP158" s="147">
        <f>R158/F158</f>
        <v>-385.84962618293576</v>
      </c>
      <c r="AR158" s="147">
        <f>T158/$G158</f>
        <v>-233.4856572673294</v>
      </c>
      <c r="AS158" s="147">
        <f>U158/$G158</f>
        <v>-84.364397959431855</v>
      </c>
      <c r="AT158" s="147">
        <f>V158/$G158</f>
        <v>-29.98</v>
      </c>
      <c r="AU158" s="147">
        <f>W158/$G158</f>
        <v>-11.48</v>
      </c>
      <c r="AV158" s="147">
        <f>X158/$G158</f>
        <v>-90.677428092657479</v>
      </c>
      <c r="AW158" s="147">
        <f>Y158/$G158</f>
        <v>49.701165016839191</v>
      </c>
      <c r="AX158" s="147">
        <f>Z158/$G158</f>
        <v>-400.28631830257962</v>
      </c>
      <c r="AZ158" s="15">
        <f>AB158/$H158</f>
        <v>-233.61614645716853</v>
      </c>
      <c r="BA158" s="15">
        <f>AC158/$H158</f>
        <v>-71.574306629328106</v>
      </c>
      <c r="BB158" s="15">
        <f>AD158/$H158</f>
        <v>-29.8</v>
      </c>
      <c r="BC158" s="15">
        <f>AE158/$H158</f>
        <v>-11.420000000000002</v>
      </c>
      <c r="BD158" s="15">
        <f>AF158/$H158</f>
        <v>-346.41045308649666</v>
      </c>
    </row>
    <row r="159" spans="1:56">
      <c r="A159" s="50">
        <v>494</v>
      </c>
      <c r="B159" s="55">
        <v>17</v>
      </c>
      <c r="C159" s="55">
        <v>17</v>
      </c>
      <c r="D159" s="11" t="s">
        <v>172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-1332285.5570207154</v>
      </c>
      <c r="K159" s="21">
        <v>-1802553.0599030182</v>
      </c>
      <c r="L159" s="134">
        <f>SUM(J159:K159)</f>
        <v>-3134838.6169237336</v>
      </c>
      <c r="M159" s="134"/>
      <c r="N159" s="21">
        <v>-1683048.3172458161</v>
      </c>
      <c r="O159" s="21">
        <v>-1940057.6494636505</v>
      </c>
      <c r="P159" s="21">
        <v>-804451.76026097185</v>
      </c>
      <c r="Q159" s="15">
        <v>308179.23413843149</v>
      </c>
      <c r="R159" s="12">
        <f>SUM(N159:Q159)</f>
        <v>-4119378.4928320074</v>
      </c>
      <c r="S159" s="15"/>
      <c r="T159" s="15">
        <v>-1683048.3172458161</v>
      </c>
      <c r="U159" s="21">
        <v>-1829044.9468070478</v>
      </c>
      <c r="V159" s="21">
        <v>-264633.46000000002</v>
      </c>
      <c r="W159" s="21">
        <v>-101333.96</v>
      </c>
      <c r="X159" s="147">
        <f>P159</f>
        <v>-804451.76026097185</v>
      </c>
      <c r="Y159" s="15">
        <f>G159/$G$10*277000000</f>
        <v>438712.18360363948</v>
      </c>
      <c r="Z159" s="12">
        <f>SUM(T159:Y159)</f>
        <v>-4243800.2607101966</v>
      </c>
      <c r="AA159" s="12"/>
      <c r="AB159" s="15">
        <v>-1683048.3172458161</v>
      </c>
      <c r="AC159" s="21">
        <v>-1715221.9960576578</v>
      </c>
      <c r="AD159" s="21">
        <v>-260720.2</v>
      </c>
      <c r="AE159" s="21">
        <v>-99913.58</v>
      </c>
      <c r="AF159" s="134">
        <f>SUM(AB159:AE159)</f>
        <v>-3758904.0933034741</v>
      </c>
      <c r="AG159" s="167"/>
      <c r="AH159" s="15">
        <f>J159/E159</f>
        <v>-149.54378235724721</v>
      </c>
      <c r="AI159" s="15">
        <f>K159/E159</f>
        <v>-202.32944886104144</v>
      </c>
      <c r="AJ159" s="15">
        <f>L159/E159</f>
        <v>-351.87323121828865</v>
      </c>
      <c r="AL159" s="147">
        <f>N159/F159</f>
        <v>-189.48979027761948</v>
      </c>
      <c r="AM159" s="147">
        <f>O159/F159</f>
        <v>-218.42576553294873</v>
      </c>
      <c r="AN159" s="147">
        <f>P159/F159</f>
        <v>-90.571015566423313</v>
      </c>
      <c r="AO159" s="147">
        <f>Q159/F159</f>
        <v>34.69705405746808</v>
      </c>
      <c r="AP159" s="147">
        <f>R159/F159</f>
        <v>-463.78951731952344</v>
      </c>
      <c r="AR159" s="147">
        <f>T159/$G159</f>
        <v>-190.67047889949202</v>
      </c>
      <c r="AS159" s="147">
        <f>U159/$G159</f>
        <v>-207.21025793667698</v>
      </c>
      <c r="AT159" s="147">
        <f>V159/$G159</f>
        <v>-29.980000000000004</v>
      </c>
      <c r="AU159" s="147">
        <f>W159/$G159</f>
        <v>-11.48</v>
      </c>
      <c r="AV159" s="147">
        <f>X159/$G159</f>
        <v>-91.135352924093326</v>
      </c>
      <c r="AW159" s="147">
        <f>Y159/$G159</f>
        <v>49.701165016839184</v>
      </c>
      <c r="AX159" s="147">
        <f>Z159/$G159</f>
        <v>-480.77492474342318</v>
      </c>
      <c r="AZ159" s="15">
        <f>AB159/$H159</f>
        <v>-192.3703642982988</v>
      </c>
      <c r="BA159" s="15">
        <f>AC159/$H159</f>
        <v>-196.04777643818238</v>
      </c>
      <c r="BB159" s="15">
        <f>AD159/$H159</f>
        <v>-29.8</v>
      </c>
      <c r="BC159" s="15">
        <f>AE159/$H159</f>
        <v>-11.42</v>
      </c>
      <c r="BD159" s="15">
        <f>AF159/$H159</f>
        <v>-429.6381407364812</v>
      </c>
    </row>
    <row r="160" spans="1:56">
      <c r="A160" s="50">
        <v>495</v>
      </c>
      <c r="B160" s="55">
        <v>13</v>
      </c>
      <c r="C160" s="55">
        <v>13</v>
      </c>
      <c r="D160" s="11" t="s">
        <v>173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214609.38296891158</v>
      </c>
      <c r="K160" s="21">
        <v>178712.19771105226</v>
      </c>
      <c r="L160" s="134">
        <f>SUM(J160:K160)</f>
        <v>393321.58067996381</v>
      </c>
      <c r="M160" s="134"/>
      <c r="N160" s="21">
        <v>-7961.7651400020659</v>
      </c>
      <c r="O160" s="21">
        <v>2011.3875876180136</v>
      </c>
      <c r="P160" s="21">
        <v>-133773.38999160723</v>
      </c>
      <c r="Q160" s="15">
        <v>51247.548842880351</v>
      </c>
      <c r="R160" s="12">
        <f>SUM(N160:Q160)</f>
        <v>-88476.21870111092</v>
      </c>
      <c r="S160" s="15"/>
      <c r="T160" s="15">
        <v>-7961.7651400020659</v>
      </c>
      <c r="U160" s="21">
        <v>-3015.6275569529107</v>
      </c>
      <c r="V160" s="21">
        <v>-42871.4</v>
      </c>
      <c r="W160" s="21">
        <v>-16416.400000000001</v>
      </c>
      <c r="X160" s="147">
        <f>P160</f>
        <v>-133773.38999160723</v>
      </c>
      <c r="Y160" s="15">
        <f>G160/$G$10*277000000</f>
        <v>71072.665974080039</v>
      </c>
      <c r="Z160" s="12">
        <f>SUM(T160:Y160)</f>
        <v>-132965.91671448215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f>SUM(AB160:AE160)</f>
        <v>-71624.077617372779</v>
      </c>
      <c r="AG160" s="167"/>
      <c r="AH160" s="15">
        <f>J160/E160</f>
        <v>144.22673586620402</v>
      </c>
      <c r="AI160" s="15">
        <f>K160/E160</f>
        <v>120.10228340796523</v>
      </c>
      <c r="AJ160" s="15">
        <f>L160/E160</f>
        <v>264.32901927416924</v>
      </c>
      <c r="AL160" s="147">
        <f>N160/F160</f>
        <v>-5.3904977251198822</v>
      </c>
      <c r="AM160" s="147">
        <f>O160/F160</f>
        <v>1.3618060850494338</v>
      </c>
      <c r="AN160" s="147">
        <f>P160/F160</f>
        <v>-90.571015566423313</v>
      </c>
      <c r="AO160" s="147">
        <f>Q160/F160</f>
        <v>34.69705405746808</v>
      </c>
      <c r="AP160" s="147">
        <f>R160/F160</f>
        <v>-59.902653149025674</v>
      </c>
      <c r="AR160" s="147">
        <f>T160/$G160</f>
        <v>-5.5676679300713747</v>
      </c>
      <c r="AS160" s="147">
        <f>U160/$G160</f>
        <v>-2.1088304594076299</v>
      </c>
      <c r="AT160" s="147">
        <f>V160/$G160</f>
        <v>-29.98</v>
      </c>
      <c r="AU160" s="147">
        <f>W160/$G160</f>
        <v>-11.48</v>
      </c>
      <c r="AV160" s="147">
        <f>X160/$G160</f>
        <v>-93.547825168956109</v>
      </c>
      <c r="AW160" s="147">
        <f>Y160/$G160</f>
        <v>49.701165016839191</v>
      </c>
      <c r="AX160" s="147">
        <f>Z160/$G160</f>
        <v>-92.983158541595913</v>
      </c>
      <c r="AZ160" s="15">
        <f>AB160/$H160</f>
        <v>-5.7155528643230911</v>
      </c>
      <c r="BA160" s="15">
        <f>AC160/$H160</f>
        <v>-4.4815882823910362</v>
      </c>
      <c r="BB160" s="15">
        <f>AD160/$H160</f>
        <v>-29.8</v>
      </c>
      <c r="BC160" s="15">
        <f>AE160/$H160</f>
        <v>-11.42</v>
      </c>
      <c r="BD160" s="15">
        <f>AF160/$H160</f>
        <v>-51.41714114671413</v>
      </c>
    </row>
    <row r="161" spans="1:56">
      <c r="A161" s="50">
        <v>498</v>
      </c>
      <c r="B161" s="55">
        <v>19</v>
      </c>
      <c r="C161" s="55">
        <v>19</v>
      </c>
      <c r="D161" s="11" t="s">
        <v>174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-122686.07046232563</v>
      </c>
      <c r="K161" s="21">
        <v>494387.11180132453</v>
      </c>
      <c r="L161" s="134">
        <f>SUM(J161:K161)</f>
        <v>371701.04133899888</v>
      </c>
      <c r="M161" s="134"/>
      <c r="N161" s="21">
        <v>73697.868990974603</v>
      </c>
      <c r="O161" s="21">
        <v>581467.94137752149</v>
      </c>
      <c r="P161" s="21">
        <v>-206592.48650701158</v>
      </c>
      <c r="Q161" s="15">
        <v>79143.980305084697</v>
      </c>
      <c r="R161" s="12">
        <f>SUM(N161:Q161)</f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47">
        <f>P161</f>
        <v>-206592.48650701158</v>
      </c>
      <c r="Y161" s="15">
        <f>G161/$G$10*277000000</f>
        <v>115555.20866415111</v>
      </c>
      <c r="Z161" s="12">
        <f>SUM(T161:Y161)</f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f>SUM(AB161:AE161)</f>
        <v>480704.3382787719</v>
      </c>
      <c r="AG161" s="167"/>
      <c r="AH161" s="15">
        <f>J161/E161</f>
        <v>-52.859142810135992</v>
      </c>
      <c r="AI161" s="15">
        <f>K161/E161</f>
        <v>213.00608005227252</v>
      </c>
      <c r="AJ161" s="15">
        <f>L161/E161</f>
        <v>160.14693724213652</v>
      </c>
      <c r="AL161" s="147">
        <f>N161/F161</f>
        <v>32.309455936420257</v>
      </c>
      <c r="AM161" s="147">
        <f>O161/F161</f>
        <v>254.91799271263545</v>
      </c>
      <c r="AN161" s="147">
        <f>P161/F161</f>
        <v>-90.571015566423313</v>
      </c>
      <c r="AO161" s="147">
        <f>Q161/F161</f>
        <v>34.69705405746808</v>
      </c>
      <c r="AP161" s="147">
        <f>R161/F161</f>
        <v>231.3534871401005</v>
      </c>
      <c r="AR161" s="147">
        <f>T161/$G161</f>
        <v>31.69800816816112</v>
      </c>
      <c r="AS161" s="147">
        <f>U161/$G161</f>
        <v>232.92356270019866</v>
      </c>
      <c r="AT161" s="147">
        <f>V161/$G161</f>
        <v>-29.98</v>
      </c>
      <c r="AU161" s="147">
        <f>W161/$G161</f>
        <v>-11.48</v>
      </c>
      <c r="AV161" s="147">
        <f>X161/$G161</f>
        <v>-88.856983443875947</v>
      </c>
      <c r="AW161" s="147">
        <f>Y161/$G161</f>
        <v>49.701165016839191</v>
      </c>
      <c r="AX161" s="147">
        <f>Z161/$G161</f>
        <v>184.00575244132304</v>
      </c>
      <c r="AZ161" s="15">
        <f>AB161/$H161</f>
        <v>31.862459572405793</v>
      </c>
      <c r="BA161" s="15">
        <f>AC161/$H161</f>
        <v>217.18475109718864</v>
      </c>
      <c r="BB161" s="15">
        <f>AD161/$H161</f>
        <v>-29.800000000000004</v>
      </c>
      <c r="BC161" s="15">
        <f>AE161/$H161</f>
        <v>-11.42</v>
      </c>
      <c r="BD161" s="15">
        <f>AF161/$H161</f>
        <v>207.82721066959442</v>
      </c>
    </row>
    <row r="162" spans="1:56">
      <c r="A162" s="50">
        <v>499</v>
      </c>
      <c r="B162" s="55">
        <v>15</v>
      </c>
      <c r="C162" s="55">
        <v>15</v>
      </c>
      <c r="D162" s="11" t="s">
        <v>175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2257095.6570163397</v>
      </c>
      <c r="K162" s="21">
        <v>767945.24610744999</v>
      </c>
      <c r="L162" s="134">
        <f>SUM(J162:K162)</f>
        <v>3025040.9031237895</v>
      </c>
      <c r="M162" s="134"/>
      <c r="N162" s="21">
        <v>1283600.7430349656</v>
      </c>
      <c r="O162" s="21">
        <v>9037.8291318835691</v>
      </c>
      <c r="P162" s="21">
        <v>-1780807.3080670151</v>
      </c>
      <c r="Q162" s="15">
        <v>682213.47687793733</v>
      </c>
      <c r="R162" s="12">
        <f>SUM(N162:Q162)</f>
        <v>194044.74097777135</v>
      </c>
      <c r="S162" s="15"/>
      <c r="T162" s="15">
        <v>1283600.7430349656</v>
      </c>
      <c r="U162" s="21">
        <v>-40144.393381725204</v>
      </c>
      <c r="V162" s="21">
        <v>-592494.74</v>
      </c>
      <c r="W162" s="21">
        <v>-226879.24000000002</v>
      </c>
      <c r="X162" s="147">
        <f>P162</f>
        <v>-1780807.3080670151</v>
      </c>
      <c r="Y162" s="15">
        <f>G162/$G$10*277000000</f>
        <v>982244.12422779284</v>
      </c>
      <c r="Z162" s="12">
        <f>SUM(T162:Y162)</f>
        <v>-374480.81418598199</v>
      </c>
      <c r="AA162" s="12"/>
      <c r="AB162" s="15">
        <v>1283600.7430349656</v>
      </c>
      <c r="AC162" s="21">
        <v>-83105.596079934316</v>
      </c>
      <c r="AD162" s="21">
        <v>-588192.4</v>
      </c>
      <c r="AE162" s="21">
        <v>-225407.96</v>
      </c>
      <c r="AF162" s="134">
        <f>SUM(AB162:AE162)</f>
        <v>386894.78695503122</v>
      </c>
      <c r="AG162" s="167"/>
      <c r="AH162" s="15">
        <f>J162/E162</f>
        <v>115.53519947872337</v>
      </c>
      <c r="AI162" s="15">
        <f>K162/E162</f>
        <v>39.309236594361693</v>
      </c>
      <c r="AJ162" s="15">
        <f>L162/E162</f>
        <v>154.84443607308503</v>
      </c>
      <c r="AL162" s="147">
        <f>N162/F162</f>
        <v>65.283325350166081</v>
      </c>
      <c r="AM162" s="147">
        <f>O162/F162</f>
        <v>0.45965970561914193</v>
      </c>
      <c r="AN162" s="147">
        <f>P162/F162</f>
        <v>-90.571015566423313</v>
      </c>
      <c r="AO162" s="147">
        <f>Q162/F162</f>
        <v>34.69705405746808</v>
      </c>
      <c r="AP162" s="147">
        <f>R162/F162</f>
        <v>9.8690235468299949</v>
      </c>
      <c r="AR162" s="147">
        <f>T162/$G162</f>
        <v>64.949690989979544</v>
      </c>
      <c r="AS162" s="147">
        <f>U162/$G162</f>
        <v>-2.0312904610496991</v>
      </c>
      <c r="AT162" s="147">
        <f>V162/$G162</f>
        <v>-29.98</v>
      </c>
      <c r="AU162" s="147">
        <f>W162/$G162</f>
        <v>-11.48</v>
      </c>
      <c r="AV162" s="147">
        <f>X162/$G162</f>
        <v>-90.108146944644801</v>
      </c>
      <c r="AW162" s="147">
        <f>Y162/$G162</f>
        <v>49.701165016839184</v>
      </c>
      <c r="AX162" s="147">
        <f>Z162/$G162</f>
        <v>-18.948581398875778</v>
      </c>
      <c r="AZ162" s="15">
        <f>AB162/$H162</f>
        <v>65.031955772366274</v>
      </c>
      <c r="BA162" s="15">
        <f>AC162/$H162</f>
        <v>-4.2104365224406886</v>
      </c>
      <c r="BB162" s="15">
        <f>AD162/$H162</f>
        <v>-29.8</v>
      </c>
      <c r="BC162" s="15">
        <f>AE162/$H162</f>
        <v>-11.42</v>
      </c>
      <c r="BD162" s="15">
        <f>AF162/$H162</f>
        <v>19.601519249925587</v>
      </c>
    </row>
    <row r="163" spans="1:56">
      <c r="A163" s="50">
        <v>500</v>
      </c>
      <c r="B163" s="55">
        <v>13</v>
      </c>
      <c r="C163" s="55">
        <v>13</v>
      </c>
      <c r="D163" s="11" t="s">
        <v>176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2384572.1870733406</v>
      </c>
      <c r="K163" s="21">
        <v>1272038.2486312264</v>
      </c>
      <c r="L163" s="134">
        <f>SUM(J163:K163)</f>
        <v>3656610.435704567</v>
      </c>
      <c r="M163" s="134"/>
      <c r="N163" s="21">
        <v>2705573.7844638815</v>
      </c>
      <c r="O163" s="21">
        <v>1285616.5212164067</v>
      </c>
      <c r="P163" s="21">
        <v>-949727.6692295149</v>
      </c>
      <c r="Q163" s="15">
        <v>363833.30884661031</v>
      </c>
      <c r="R163" s="12">
        <f>SUM(N163:Q163)</f>
        <v>3405295.9452973832</v>
      </c>
      <c r="S163" s="15"/>
      <c r="T163" s="15">
        <v>2705573.7844638815</v>
      </c>
      <c r="U163" s="21">
        <v>1102097.0030962916</v>
      </c>
      <c r="V163" s="21">
        <v>-316318.98</v>
      </c>
      <c r="W163" s="21">
        <v>-121125.48000000001</v>
      </c>
      <c r="X163" s="147">
        <f>P163</f>
        <v>-949727.6692295149</v>
      </c>
      <c r="Y163" s="15">
        <f>G163/$G$10*277000000</f>
        <v>524396.99209267029</v>
      </c>
      <c r="Z163" s="12">
        <f>SUM(T163:Y163)</f>
        <v>2944895.6504233289</v>
      </c>
      <c r="AA163" s="12"/>
      <c r="AB163" s="15">
        <v>2705573.7844638815</v>
      </c>
      <c r="AC163" s="21">
        <v>921895.23565180879</v>
      </c>
      <c r="AD163" s="21">
        <v>-316297.2</v>
      </c>
      <c r="AE163" s="21">
        <v>-121211.88</v>
      </c>
      <c r="AF163" s="134">
        <f>SUM(AB163:AE163)</f>
        <v>3189959.9401156902</v>
      </c>
      <c r="AG163" s="167"/>
      <c r="AH163" s="15">
        <f>J163/E163</f>
        <v>228.7140022130578</v>
      </c>
      <c r="AI163" s="15">
        <f>K163/E163</f>
        <v>122.0063541752567</v>
      </c>
      <c r="AJ163" s="15">
        <f>L163/E163</f>
        <v>350.72035638831449</v>
      </c>
      <c r="AL163" s="147">
        <f>N163/F163</f>
        <v>258.01771738164041</v>
      </c>
      <c r="AM163" s="147">
        <f>O163/F163</f>
        <v>122.60313953999683</v>
      </c>
      <c r="AN163" s="147">
        <f>P163/F163</f>
        <v>-90.571015566423313</v>
      </c>
      <c r="AO163" s="147">
        <f>Q163/F163</f>
        <v>34.69705405746808</v>
      </c>
      <c r="AP163" s="147">
        <f>R163/F163</f>
        <v>324.74689541268197</v>
      </c>
      <c r="AR163" s="147">
        <f>T163/$G163</f>
        <v>256.4281854292372</v>
      </c>
      <c r="AS163" s="147">
        <f>U163/$G163</f>
        <v>104.45427003092517</v>
      </c>
      <c r="AT163" s="147">
        <f>V163/$G163</f>
        <v>-29.979999999999997</v>
      </c>
      <c r="AU163" s="147">
        <f>W163/$G163</f>
        <v>-11.48</v>
      </c>
      <c r="AV163" s="147">
        <f>X163/$G163</f>
        <v>-90.01304797929248</v>
      </c>
      <c r="AW163" s="147">
        <f>Y163/$G163</f>
        <v>49.701165016839191</v>
      </c>
      <c r="AX163" s="147">
        <f>Z163/$G163</f>
        <v>279.11057249770909</v>
      </c>
      <c r="AZ163" s="15">
        <f>AB163/$H163</f>
        <v>254.90614136648591</v>
      </c>
      <c r="BA163" s="15">
        <f>AC163/$H163</f>
        <v>86.856532471434789</v>
      </c>
      <c r="BB163" s="15">
        <f>AD163/$H163</f>
        <v>-29.8</v>
      </c>
      <c r="BC163" s="15">
        <f>AE163/$H163</f>
        <v>-11.42</v>
      </c>
      <c r="BD163" s="15">
        <f>AF163/$H163</f>
        <v>300.54267383792069</v>
      </c>
    </row>
    <row r="164" spans="1:56">
      <c r="A164" s="50">
        <v>503</v>
      </c>
      <c r="B164" s="55">
        <v>2</v>
      </c>
      <c r="C164" s="55">
        <v>2</v>
      </c>
      <c r="D164" s="11" t="s">
        <v>177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-1004338.0367727539</v>
      </c>
      <c r="L164" s="134">
        <f>SUM(J164:K164)</f>
        <v>-1877719.3181493627</v>
      </c>
      <c r="M164" s="134"/>
      <c r="N164" s="21">
        <v>-627304.2812280748</v>
      </c>
      <c r="O164" s="21">
        <v>-758664.3791083364</v>
      </c>
      <c r="P164" s="21">
        <v>-682814.88635526539</v>
      </c>
      <c r="Q164" s="15">
        <v>261581.09053925186</v>
      </c>
      <c r="R164" s="12">
        <f>SUM(N164:Q164)</f>
        <v>-1807202.4561524247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47">
        <f>P164</f>
        <v>-682814.88635526539</v>
      </c>
      <c r="Y164" s="15">
        <f>G164/$G$10*277000000</f>
        <v>373504.25510154647</v>
      </c>
      <c r="Z164" s="12">
        <f>SUM(T164:Y164)</f>
        <v>-1912624.1295176095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f>SUM(AB164:AE164)</f>
        <v>-1503331.1507723739</v>
      </c>
      <c r="AG164" s="167"/>
      <c r="AH164" s="15">
        <f>J164/E164</f>
        <v>-115.00938653892662</v>
      </c>
      <c r="AI164" s="15">
        <f>K164/E164</f>
        <v>-132.25415285393126</v>
      </c>
      <c r="AJ164" s="15">
        <f>L164/E164</f>
        <v>-247.26353939285787</v>
      </c>
      <c r="AL164" s="147">
        <f>N164/F164</f>
        <v>-83.207889803432124</v>
      </c>
      <c r="AM164" s="147">
        <f>O164/F164</f>
        <v>-100.63196433324531</v>
      </c>
      <c r="AN164" s="147">
        <f>P164/F164</f>
        <v>-90.571015566423313</v>
      </c>
      <c r="AO164" s="147">
        <f>Q164/F164</f>
        <v>34.69705405746808</v>
      </c>
      <c r="AP164" s="147">
        <f>R164/F164</f>
        <v>-239.71381564563268</v>
      </c>
      <c r="AR164" s="147">
        <f>T164/$G164</f>
        <v>-83.47362358324348</v>
      </c>
      <c r="AS164" s="147">
        <f>U164/$G164</f>
        <v>-88.414812646149784</v>
      </c>
      <c r="AT164" s="147">
        <f>V164/$G164</f>
        <v>-29.98</v>
      </c>
      <c r="AU164" s="147">
        <f>W164/$G164</f>
        <v>-11.48</v>
      </c>
      <c r="AV164" s="147">
        <f>X164/$G164</f>
        <v>-90.860264318731254</v>
      </c>
      <c r="AW164" s="147">
        <f>Y164/$G164</f>
        <v>49.701165016839184</v>
      </c>
      <c r="AX164" s="147">
        <f>Z164/$G164</f>
        <v>-254.50753553128536</v>
      </c>
      <c r="AZ164" s="15">
        <f>AB164/$H164</f>
        <v>-83.89785759369731</v>
      </c>
      <c r="BA164" s="15">
        <f>AC164/$H164</f>
        <v>-75.942882111047069</v>
      </c>
      <c r="BB164" s="15">
        <f>AD164/$H164</f>
        <v>-29.8</v>
      </c>
      <c r="BC164" s="15">
        <f>AE164/$H164</f>
        <v>-11.42</v>
      </c>
      <c r="BD164" s="15">
        <f>AF164/$H164</f>
        <v>-201.06073970474441</v>
      </c>
    </row>
    <row r="165" spans="1:56">
      <c r="A165" s="50">
        <v>504</v>
      </c>
      <c r="B165" s="55">
        <v>1</v>
      </c>
      <c r="C165" s="140">
        <v>32</v>
      </c>
      <c r="D165" s="11" t="s">
        <v>178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-152539.77561146973</v>
      </c>
      <c r="K165" s="21">
        <v>25175.170923812559</v>
      </c>
      <c r="L165" s="134">
        <f>SUM(J165:K165)</f>
        <v>-127364.60468765716</v>
      </c>
      <c r="M165" s="134"/>
      <c r="N165" s="21">
        <v>-480665.71192696487</v>
      </c>
      <c r="O165" s="21">
        <v>-174657.15057842605</v>
      </c>
      <c r="P165" s="21">
        <v>-159767.27145917073</v>
      </c>
      <c r="Q165" s="15">
        <v>61205.603357373693</v>
      </c>
      <c r="R165" s="12">
        <f>SUM(N165:Q165)</f>
        <v>-753884.53060718789</v>
      </c>
      <c r="S165" s="15"/>
      <c r="T165" s="15">
        <v>-480665.71192696487</v>
      </c>
      <c r="U165" s="21">
        <v>-152609.59287900617</v>
      </c>
      <c r="V165" s="21">
        <v>-51415.700000000004</v>
      </c>
      <c r="W165" s="21">
        <v>-19688.2</v>
      </c>
      <c r="X165" s="147">
        <f>P165</f>
        <v>-159767.27145917073</v>
      </c>
      <c r="Y165" s="15">
        <f>G165/$G$10*277000000</f>
        <v>85237.498003879198</v>
      </c>
      <c r="Z165" s="12">
        <f>SUM(T165:Y165)</f>
        <v>-778908.97826126241</v>
      </c>
      <c r="AA165" s="12"/>
      <c r="AB165" s="15">
        <v>-480665.71192696487</v>
      </c>
      <c r="AC165" s="21">
        <v>-130003.9088977042</v>
      </c>
      <c r="AD165" s="21">
        <v>-49974.6</v>
      </c>
      <c r="AE165" s="21">
        <v>-19151.34</v>
      </c>
      <c r="AF165" s="134">
        <f>SUM(AB165:AE165)</f>
        <v>-679795.56082466897</v>
      </c>
      <c r="AG165" s="167"/>
      <c r="AH165" s="15">
        <f>J165/E165</f>
        <v>-83.99767379486218</v>
      </c>
      <c r="AI165" s="15">
        <f>K165/E165</f>
        <v>13.862979583597223</v>
      </c>
      <c r="AJ165" s="15">
        <f>L165/E165</f>
        <v>-70.134694211264957</v>
      </c>
      <c r="AL165" s="147">
        <f>N165/F165</f>
        <v>-272.48623125111385</v>
      </c>
      <c r="AM165" s="147">
        <f>O165/F165</f>
        <v>-99.01199012382429</v>
      </c>
      <c r="AN165" s="147">
        <f>P165/F165</f>
        <v>-90.571015566423313</v>
      </c>
      <c r="AO165" s="147">
        <f>Q165/F165</f>
        <v>34.69705405746808</v>
      </c>
      <c r="AP165" s="147">
        <f>R165/F165</f>
        <v>-427.37218288389334</v>
      </c>
      <c r="AR165" s="147">
        <f>T165/$G165</f>
        <v>-280.27155214400284</v>
      </c>
      <c r="AS165" s="147">
        <f>U165/$G165</f>
        <v>-88.985185352190186</v>
      </c>
      <c r="AT165" s="147">
        <f>V165/$G165</f>
        <v>-29.980000000000004</v>
      </c>
      <c r="AU165" s="147">
        <f>W165/$G165</f>
        <v>-11.48</v>
      </c>
      <c r="AV165" s="147">
        <f>X165/$G165</f>
        <v>-93.158758868321129</v>
      </c>
      <c r="AW165" s="147">
        <f>Y165/$G165</f>
        <v>49.701165016839184</v>
      </c>
      <c r="AX165" s="147">
        <f>Z165/$G165</f>
        <v>-454.17433134767487</v>
      </c>
      <c r="AZ165" s="15">
        <f>AB165/$H165</f>
        <v>-286.62236847165468</v>
      </c>
      <c r="BA165" s="15">
        <f>AC165/$H165</f>
        <v>-77.521710732083605</v>
      </c>
      <c r="BB165" s="15">
        <f>AD165/$H165</f>
        <v>-29.8</v>
      </c>
      <c r="BC165" s="15">
        <f>AE165/$H165</f>
        <v>-11.42</v>
      </c>
      <c r="BD165" s="15">
        <f>AF165/$H165</f>
        <v>-405.36407920373819</v>
      </c>
    </row>
    <row r="166" spans="1:56">
      <c r="A166" s="50">
        <v>505</v>
      </c>
      <c r="B166" s="55">
        <v>1</v>
      </c>
      <c r="C166" s="140">
        <v>33</v>
      </c>
      <c r="D166" s="11" t="s">
        <v>179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-487463.23182353366</v>
      </c>
      <c r="L166" s="134">
        <f>SUM(J166:K166)</f>
        <v>-1555186.6428156248</v>
      </c>
      <c r="M166" s="134"/>
      <c r="N166" s="21">
        <v>-686844.96260971308</v>
      </c>
      <c r="O166" s="21">
        <v>-6089.0036184167311</v>
      </c>
      <c r="P166" s="21">
        <v>-1894021.0775250443</v>
      </c>
      <c r="Q166" s="15">
        <v>725584.79444977245</v>
      </c>
      <c r="R166" s="12">
        <f>SUM(N166:Q166)</f>
        <v>-1861370.2493034017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-240586.36000000002</v>
      </c>
      <c r="X166" s="147">
        <f>P166</f>
        <v>-1894021.0775250443</v>
      </c>
      <c r="Y166" s="15">
        <f>G166/$G$10*277000000</f>
        <v>1041587.3152578988</v>
      </c>
      <c r="Z166" s="12">
        <f>SUM(T166:Y166)</f>
        <v>-2450852.4942817334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f>SUM(AB166:AE166)</f>
        <v>-1638133.4277192436</v>
      </c>
      <c r="AG166" s="167"/>
      <c r="AH166" s="15">
        <f>J166/E166</f>
        <v>-51.241705187507371</v>
      </c>
      <c r="AI166" s="15">
        <f>K166/E166</f>
        <v>-23.394117762803361</v>
      </c>
      <c r="AJ166" s="15">
        <f>L166/E166</f>
        <v>-74.63582295031074</v>
      </c>
      <c r="AL166" s="147">
        <f>N166/F166</f>
        <v>-32.844537232675641</v>
      </c>
      <c r="AM166" s="147">
        <f>O166/F166</f>
        <v>-0.2911727055478544</v>
      </c>
      <c r="AN166" s="147">
        <f>P166/F166</f>
        <v>-90.571015566423313</v>
      </c>
      <c r="AO166" s="147">
        <f>Q166/F166</f>
        <v>34.69705405746808</v>
      </c>
      <c r="AP166" s="147">
        <f>R166/F166</f>
        <v>-89.009671447178732</v>
      </c>
      <c r="AR166" s="147">
        <f>T166/$G166</f>
        <v>-32.774011671981349</v>
      </c>
      <c r="AS166" s="147">
        <f>U166/$G166</f>
        <v>-2.0373407169382185</v>
      </c>
      <c r="AT166" s="147">
        <f>V166/$G166</f>
        <v>-29.98</v>
      </c>
      <c r="AU166" s="147">
        <f>W166/$G166</f>
        <v>-11.48</v>
      </c>
      <c r="AV166" s="147">
        <f>X166/$G166</f>
        <v>-90.376536599944856</v>
      </c>
      <c r="AW166" s="147">
        <f>Y166/$G166</f>
        <v>49.701165016839184</v>
      </c>
      <c r="AX166" s="147">
        <f>Z166/$G166</f>
        <v>-116.94672397202527</v>
      </c>
      <c r="AZ166" s="15">
        <f>AB166/$H166</f>
        <v>-32.810020187719168</v>
      </c>
      <c r="BA166" s="15">
        <f>AC166/$H166</f>
        <v>-4.2222692800960351</v>
      </c>
      <c r="BB166" s="15">
        <f>AD166/$H166</f>
        <v>-29.800000000000004</v>
      </c>
      <c r="BC166" s="15">
        <f>AE166/$H166</f>
        <v>-11.42</v>
      </c>
      <c r="BD166" s="15">
        <f>AF166/$H166</f>
        <v>-78.252289467815203</v>
      </c>
    </row>
    <row r="167" spans="1:56">
      <c r="A167" s="50">
        <v>507</v>
      </c>
      <c r="B167" s="55">
        <v>10</v>
      </c>
      <c r="C167" s="55">
        <v>10</v>
      </c>
      <c r="D167" s="11" t="s">
        <v>180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126007.61324428333</v>
      </c>
      <c r="K167" s="21">
        <v>466797.64630402316</v>
      </c>
      <c r="L167" s="134">
        <f>SUM(J167:K167)</f>
        <v>592805.25954830647</v>
      </c>
      <c r="M167" s="134"/>
      <c r="N167" s="21">
        <v>-777950.7154690891</v>
      </c>
      <c r="O167" s="21">
        <v>-75741.755449885313</v>
      </c>
      <c r="P167" s="21">
        <v>-503937.13061157928</v>
      </c>
      <c r="Q167" s="15">
        <v>193054.40877575238</v>
      </c>
      <c r="R167" s="12">
        <f>SUM(N167:Q167)</f>
        <v>-1164575.1927548014</v>
      </c>
      <c r="S167" s="15"/>
      <c r="T167" s="15">
        <v>-1410487.6499089282</v>
      </c>
      <c r="U167" s="21">
        <v>-340686.23430017498</v>
      </c>
      <c r="V167" s="21">
        <v>-212828.02</v>
      </c>
      <c r="W167" s="21">
        <v>-81496.52</v>
      </c>
      <c r="X167" s="147">
        <f>P167-144914</f>
        <v>-648851.13061157928</v>
      </c>
      <c r="Y167" s="15">
        <f>G167/$G$10*277000000+78379</f>
        <v>352828.83322298597</v>
      </c>
      <c r="Z167" s="12">
        <f>SUM(T167:Y167)</f>
        <v>-2341520.7215976967</v>
      </c>
      <c r="AA167" s="12"/>
      <c r="AB167" s="15">
        <v>-1410487.6499089282</v>
      </c>
      <c r="AC167" s="21">
        <v>-332339.47690672416</v>
      </c>
      <c r="AD167" s="21">
        <v>-210298.6</v>
      </c>
      <c r="AE167" s="21">
        <v>-80590.94</v>
      </c>
      <c r="AF167" s="134">
        <f>SUM(AB167:AE167)</f>
        <v>-2033716.6668156525</v>
      </c>
      <c r="AG167" s="167"/>
      <c r="AH167" s="15">
        <f>J167/E167</f>
        <v>22.361599510964211</v>
      </c>
      <c r="AI167" s="15">
        <f>K167/E167</f>
        <v>82.838978935940219</v>
      </c>
      <c r="AJ167" s="15">
        <f>L167/E167</f>
        <v>105.20057844690443</v>
      </c>
      <c r="AL167" s="147">
        <f>N167/F167</f>
        <v>-139.81860450558756</v>
      </c>
      <c r="AM167" s="147">
        <f>O167/F167</f>
        <v>-13.612824487757964</v>
      </c>
      <c r="AN167" s="147">
        <f>P167/F167</f>
        <v>-90.571015566423313</v>
      </c>
      <c r="AO167" s="147">
        <f>Q167/F167</f>
        <v>34.69705405746808</v>
      </c>
      <c r="AP167" s="147">
        <f>R167/F167</f>
        <v>-209.30539050230075</v>
      </c>
      <c r="AR167" s="147">
        <f>T167/$G167</f>
        <v>-255.4305776727505</v>
      </c>
      <c r="AS167" s="147">
        <f>U167/$G167</f>
        <v>-61.696167022849508</v>
      </c>
      <c r="AT167" s="147">
        <f>V167/$G167</f>
        <v>-38.541836291198841</v>
      </c>
      <c r="AU167" s="147">
        <f>W167/$G167</f>
        <v>-14.758515030785947</v>
      </c>
      <c r="AV167" s="147">
        <f>X167/$G167</f>
        <v>-117.50292115385355</v>
      </c>
      <c r="AW167" s="147">
        <f>Y167/$G167</f>
        <v>63.895116483699013</v>
      </c>
      <c r="AX167" s="147">
        <f>Z167/$G167</f>
        <v>-424.03490068773937</v>
      </c>
      <c r="AZ167" s="15">
        <f>AB167/$H167</f>
        <v>-199.87071700565795</v>
      </c>
      <c r="BA167" s="15">
        <f>AC167/$H167</f>
        <v>-47.093591739651998</v>
      </c>
      <c r="BB167" s="15">
        <f>AD167/$H167</f>
        <v>-29.8</v>
      </c>
      <c r="BC167" s="15">
        <f>AE167/$H167</f>
        <v>-11.42</v>
      </c>
      <c r="BD167" s="15">
        <f>AF167/$H167</f>
        <v>-288.18430874530998</v>
      </c>
    </row>
    <row r="168" spans="1:56">
      <c r="A168" s="50">
        <v>508</v>
      </c>
      <c r="B168" s="55">
        <v>6</v>
      </c>
      <c r="C168" s="55">
        <v>6</v>
      </c>
      <c r="D168" s="11" t="s">
        <v>181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-202194.99052737484</v>
      </c>
      <c r="K168" s="21">
        <v>-169346.17177379702</v>
      </c>
      <c r="L168" s="134">
        <f>SUM(J168:K168)</f>
        <v>-371541.16230117186</v>
      </c>
      <c r="M168" s="134"/>
      <c r="N168" s="21">
        <v>-836985.06646362867</v>
      </c>
      <c r="O168" s="21">
        <v>-491822.01145742444</v>
      </c>
      <c r="P168" s="21">
        <v>-847744.70570172218</v>
      </c>
      <c r="Q168" s="15">
        <v>324764.42597790121</v>
      </c>
      <c r="R168" s="12">
        <f>SUM(N168:Q168)</f>
        <v>-1851787.3576448741</v>
      </c>
      <c r="S168" s="15"/>
      <c r="T168" s="15">
        <v>-836985.06646362867</v>
      </c>
      <c r="U168" s="21">
        <v>-374834.97060335963</v>
      </c>
      <c r="V168" s="21">
        <v>-277944.58</v>
      </c>
      <c r="W168" s="21">
        <v>-106431.08</v>
      </c>
      <c r="X168" s="147">
        <f>P168</f>
        <v>-847744.70570172218</v>
      </c>
      <c r="Y168" s="15">
        <f>G168/$G$10*277000000</f>
        <v>460779.50087111606</v>
      </c>
      <c r="Z168" s="12">
        <f>SUM(T168:Y168)</f>
        <v>-1983160.9018975946</v>
      </c>
      <c r="AA168" s="12"/>
      <c r="AB168" s="15">
        <v>-836985.06646362867</v>
      </c>
      <c r="AC168" s="21">
        <v>-254886.44335563492</v>
      </c>
      <c r="AD168" s="21">
        <v>-276246</v>
      </c>
      <c r="AE168" s="21">
        <v>-105863.4</v>
      </c>
      <c r="AF168" s="134">
        <f>SUM(AB168:AE168)</f>
        <v>-1473980.9098192635</v>
      </c>
      <c r="AG168" s="167"/>
      <c r="AH168" s="15">
        <f>J168/E168</f>
        <v>-21.143468631953869</v>
      </c>
      <c r="AI168" s="15">
        <f>K168/E168</f>
        <v>-17.708477650715992</v>
      </c>
      <c r="AJ168" s="15">
        <f>L168/E168</f>
        <v>-38.851946282669857</v>
      </c>
      <c r="AL168" s="147">
        <f>N168/F168</f>
        <v>-89.421481459789391</v>
      </c>
      <c r="AM168" s="147">
        <f>O168/F168</f>
        <v>-52.545086694169278</v>
      </c>
      <c r="AN168" s="147">
        <f>P168/F168</f>
        <v>-90.571015566423313</v>
      </c>
      <c r="AO168" s="147">
        <f>Q168/F168</f>
        <v>34.69705405746808</v>
      </c>
      <c r="AP168" s="147">
        <f>R168/F168</f>
        <v>-197.84052966291389</v>
      </c>
      <c r="AR168" s="147">
        <f>T168/$G168</f>
        <v>-90.279912249339731</v>
      </c>
      <c r="AS168" s="147">
        <f>U168/$G168</f>
        <v>-40.430910430736667</v>
      </c>
      <c r="AT168" s="147">
        <f>V168/$G168</f>
        <v>-29.98</v>
      </c>
      <c r="AU168" s="147">
        <f>W168/$G168</f>
        <v>-11.48</v>
      </c>
      <c r="AV168" s="147">
        <f>X168/$G168</f>
        <v>-91.440481685009402</v>
      </c>
      <c r="AW168" s="147">
        <f>Y168/$G168</f>
        <v>49.701165016839184</v>
      </c>
      <c r="AX168" s="147">
        <f>Z168/$G168</f>
        <v>-213.91013934824664</v>
      </c>
      <c r="AZ168" s="15">
        <f>AB168/$H168</f>
        <v>-90.28965118269997</v>
      </c>
      <c r="BA168" s="15">
        <f>AC168/$H168</f>
        <v>-27.495840707188233</v>
      </c>
      <c r="BB168" s="15">
        <f>AD168/$H168</f>
        <v>-29.8</v>
      </c>
      <c r="BC168" s="15">
        <f>AE168/$H168</f>
        <v>-11.42</v>
      </c>
      <c r="BD168" s="15">
        <f>AF168/$H168</f>
        <v>-159.00549188988819</v>
      </c>
    </row>
    <row r="169" spans="1:56">
      <c r="A169" s="50">
        <v>529</v>
      </c>
      <c r="B169" s="55">
        <v>2</v>
      </c>
      <c r="C169" s="55">
        <v>2</v>
      </c>
      <c r="D169" s="11" t="s">
        <v>182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3249168.9988771346</v>
      </c>
      <c r="K169" s="21">
        <v>612896.30576468771</v>
      </c>
      <c r="L169" s="134">
        <f>SUM(J169:K169)</f>
        <v>3862065.3046418224</v>
      </c>
      <c r="M169" s="134"/>
      <c r="N169" s="21">
        <v>4328799.4813034628</v>
      </c>
      <c r="O169" s="21">
        <v>953971.93532920396</v>
      </c>
      <c r="P169" s="21">
        <v>-1797834.6589935028</v>
      </c>
      <c r="Q169" s="15">
        <v>688736.52304074133</v>
      </c>
      <c r="R169" s="12">
        <f>SUM(N169:Q169)</f>
        <v>4173673.2806799053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-229588.52000000002</v>
      </c>
      <c r="X169" s="147">
        <f>P169</f>
        <v>-1797834.6589935028</v>
      </c>
      <c r="Y169" s="15">
        <f>G169/$G$10*277000000</f>
        <v>993973.59917176689</v>
      </c>
      <c r="Z169" s="12">
        <f>SUM(T169:Y169)</f>
        <v>3302349.3340067845</v>
      </c>
      <c r="AA169" s="12"/>
      <c r="AB169" s="15">
        <v>4328799.4813034628</v>
      </c>
      <c r="AC169" s="21">
        <v>265447.47238267853</v>
      </c>
      <c r="AD169" s="21">
        <v>-599844.20000000007</v>
      </c>
      <c r="AE169" s="21">
        <v>-229873.18</v>
      </c>
      <c r="AF169" s="134">
        <f>SUM(AB169:AE169)</f>
        <v>3764529.5736861411</v>
      </c>
      <c r="AG169" s="167"/>
      <c r="AH169" s="15">
        <f>J169/E169</f>
        <v>165.95173394336456</v>
      </c>
      <c r="AI169" s="15">
        <f>K169/E169</f>
        <v>31.303759424111941</v>
      </c>
      <c r="AJ169" s="15">
        <f>L169/E169</f>
        <v>197.2554933674765</v>
      </c>
      <c r="AL169" s="147">
        <f>N169/F169</f>
        <v>218.07554061982179</v>
      </c>
      <c r="AM169" s="147">
        <f>O169/F169</f>
        <v>48.059039563184079</v>
      </c>
      <c r="AN169" s="147">
        <f>P169/F169</f>
        <v>-90.571015566423313</v>
      </c>
      <c r="AO169" s="147">
        <f>Q169/F169</f>
        <v>34.69705405746808</v>
      </c>
      <c r="AP169" s="147">
        <f>R169/F169</f>
        <v>210.26061867405065</v>
      </c>
      <c r="AR169" s="147">
        <f>T169/$G169</f>
        <v>216.45079660500338</v>
      </c>
      <c r="AS169" s="147">
        <f>U169/$G169</f>
        <v>30.329989125709147</v>
      </c>
      <c r="AT169" s="147">
        <f>V169/$G169</f>
        <v>-29.98</v>
      </c>
      <c r="AU169" s="147">
        <f>W169/$G169</f>
        <v>-11.48</v>
      </c>
      <c r="AV169" s="147">
        <f>X169/$G169</f>
        <v>-89.896227761063201</v>
      </c>
      <c r="AW169" s="147">
        <f>Y169/$G169</f>
        <v>49.701165016839184</v>
      </c>
      <c r="AX169" s="147">
        <f>Z169/$G169</f>
        <v>165.12572298648854</v>
      </c>
      <c r="AZ169" s="15">
        <f>AB169/$H169</f>
        <v>215.05288297001653</v>
      </c>
      <c r="BA169" s="15">
        <f>AC169/$H169</f>
        <v>13.18731543458088</v>
      </c>
      <c r="BB169" s="15">
        <f>AD169/$H169</f>
        <v>-29.800000000000004</v>
      </c>
      <c r="BC169" s="15">
        <f>AE169/$H169</f>
        <v>-11.42</v>
      </c>
      <c r="BD169" s="15">
        <f>AF169/$H169</f>
        <v>187.02019840459741</v>
      </c>
    </row>
    <row r="170" spans="1:56">
      <c r="A170" s="50">
        <v>531</v>
      </c>
      <c r="B170" s="55">
        <v>4</v>
      </c>
      <c r="C170" s="55">
        <v>4</v>
      </c>
      <c r="D170" s="11" t="s">
        <v>183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34">
        <f>SUM(J170:K170)</f>
        <v>-1807680.3007033104</v>
      </c>
      <c r="M170" s="134"/>
      <c r="N170" s="21">
        <v>-1123293.0359543334</v>
      </c>
      <c r="O170" s="21">
        <v>-999917.29458795243</v>
      </c>
      <c r="P170" s="21">
        <v>-459376.19095289905</v>
      </c>
      <c r="Q170" s="15">
        <v>175983.4581794781</v>
      </c>
      <c r="R170" s="12">
        <f>SUM(N170:Q170)</f>
        <v>-2406603.0633157068</v>
      </c>
      <c r="S170" s="15"/>
      <c r="T170" s="15">
        <v>-1123293.0359543334</v>
      </c>
      <c r="U170" s="21">
        <v>-936524.31689438224</v>
      </c>
      <c r="V170" s="21">
        <v>-148880.68</v>
      </c>
      <c r="W170" s="21">
        <v>-57009.68</v>
      </c>
      <c r="X170" s="147">
        <f>P170</f>
        <v>-459376.19095289905</v>
      </c>
      <c r="Y170" s="15">
        <f>G170/$G$10*277000000</f>
        <v>246815.98547362341</v>
      </c>
      <c r="Z170" s="12">
        <f>SUM(T170:Y170)</f>
        <v>-2478267.9183279914</v>
      </c>
      <c r="AA170" s="12"/>
      <c r="AB170" s="15">
        <v>-1123293.0359543334</v>
      </c>
      <c r="AC170" s="21">
        <v>-871526.56794134167</v>
      </c>
      <c r="AD170" s="21">
        <v>-147182.20000000001</v>
      </c>
      <c r="AE170" s="21">
        <v>-56403.38</v>
      </c>
      <c r="AF170" s="134">
        <f>SUM(AB170:AE170)</f>
        <v>-2198405.183895675</v>
      </c>
      <c r="AG170" s="167"/>
      <c r="AH170" s="15">
        <f>J170/E170</f>
        <v>-174.34568380578889</v>
      </c>
      <c r="AI170" s="15">
        <f>K170/E170</f>
        <v>-175.36998667270026</v>
      </c>
      <c r="AJ170" s="15">
        <f>L170/E170</f>
        <v>-349.71567047848913</v>
      </c>
      <c r="AL170" s="147">
        <f>N170/F170</f>
        <v>-221.46944715187962</v>
      </c>
      <c r="AM170" s="147">
        <f>O170/F170</f>
        <v>-197.14457700866569</v>
      </c>
      <c r="AN170" s="147">
        <f>P170/F170</f>
        <v>-90.571015566423313</v>
      </c>
      <c r="AO170" s="147">
        <f>Q170/F170</f>
        <v>34.69705405746808</v>
      </c>
      <c r="AP170" s="147">
        <f>R170/F170</f>
        <v>-474.48798566950057</v>
      </c>
      <c r="AR170" s="147">
        <f>T170/$G170</f>
        <v>-226.19674505725601</v>
      </c>
      <c r="AS170" s="147">
        <f>U170/$G170</f>
        <v>-188.58725672460375</v>
      </c>
      <c r="AT170" s="147">
        <f>V170/$G170</f>
        <v>-29.979999999999997</v>
      </c>
      <c r="AU170" s="147">
        <f>W170/$G170</f>
        <v>-11.48</v>
      </c>
      <c r="AV170" s="147">
        <f>X170/$G170</f>
        <v>-92.504267207591425</v>
      </c>
      <c r="AW170" s="147">
        <f>Y170/$G170</f>
        <v>49.701165016839191</v>
      </c>
      <c r="AX170" s="147">
        <f>Z170/$G170</f>
        <v>-499.04710397261204</v>
      </c>
      <c r="AZ170" s="15">
        <f>AB170/$H170</f>
        <v>-227.43329336998045</v>
      </c>
      <c r="BA170" s="15">
        <f>AC170/$H170</f>
        <v>-176.45810243801208</v>
      </c>
      <c r="BB170" s="15">
        <f>AD170/$H170</f>
        <v>-29.8</v>
      </c>
      <c r="BC170" s="15">
        <f>AE170/$H170</f>
        <v>-11.42</v>
      </c>
      <c r="BD170" s="15">
        <f>AF170/$H170</f>
        <v>-445.11139580799249</v>
      </c>
    </row>
    <row r="171" spans="1:56">
      <c r="A171" s="50">
        <v>535</v>
      </c>
      <c r="B171" s="55">
        <v>17</v>
      </c>
      <c r="C171" s="55">
        <v>17</v>
      </c>
      <c r="D171" s="11" t="s">
        <v>184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-328873.14778039505</v>
      </c>
      <c r="L171" s="134">
        <f>SUM(J171:K171)</f>
        <v>319476.65066011139</v>
      </c>
      <c r="M171" s="134"/>
      <c r="N171" s="21">
        <v>431355.8732414273</v>
      </c>
      <c r="O171" s="21">
        <v>-360276.35514438874</v>
      </c>
      <c r="P171" s="21">
        <v>-943659.41118656448</v>
      </c>
      <c r="Q171" s="15">
        <v>361508.60622475995</v>
      </c>
      <c r="R171" s="12">
        <f>SUM(N171:Q171)</f>
        <v>-511071.28686476592</v>
      </c>
      <c r="S171" s="15"/>
      <c r="T171" s="15">
        <v>431355.8732414273</v>
      </c>
      <c r="U171" s="21">
        <v>-230053.28050138647</v>
      </c>
      <c r="V171" s="21">
        <v>-313410.92</v>
      </c>
      <c r="W171" s="21">
        <v>-120011.92</v>
      </c>
      <c r="X171" s="147">
        <f>P171</f>
        <v>-943659.41118656448</v>
      </c>
      <c r="Y171" s="15">
        <f>G171/$G$10*277000000</f>
        <v>519575.97908603685</v>
      </c>
      <c r="Z171" s="12">
        <f>SUM(T171:Y171)</f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f>SUM(AB171:AE171)</f>
        <v>-92958.940615296466</v>
      </c>
      <c r="AG171" s="167"/>
      <c r="AH171" s="15">
        <f>J171/E171</f>
        <v>62.365313432137981</v>
      </c>
      <c r="AI171" s="15">
        <f>K171/E171</f>
        <v>-31.634585203962587</v>
      </c>
      <c r="AJ171" s="15">
        <f>L171/E171</f>
        <v>30.730728228175394</v>
      </c>
      <c r="AL171" s="147">
        <f>N171/F171</f>
        <v>41.400890031809894</v>
      </c>
      <c r="AM171" s="147">
        <f>O171/F171</f>
        <v>-34.578784446145384</v>
      </c>
      <c r="AN171" s="147">
        <f>P171/F171</f>
        <v>-90.571015566423313</v>
      </c>
      <c r="AO171" s="147">
        <f>Q171/F171</f>
        <v>34.69705405746808</v>
      </c>
      <c r="AP171" s="147">
        <f>R171/F171</f>
        <v>-49.051855923290709</v>
      </c>
      <c r="AR171" s="147">
        <f>T171/$G171</f>
        <v>41.26227982030106</v>
      </c>
      <c r="AS171" s="147">
        <f>U171/$G171</f>
        <v>-22.006244547674235</v>
      </c>
      <c r="AT171" s="147">
        <f>V171/$G171</f>
        <v>-29.979999999999997</v>
      </c>
      <c r="AU171" s="147">
        <f>W171/$G171</f>
        <v>-11.48</v>
      </c>
      <c r="AV171" s="147">
        <f>X171/$G171</f>
        <v>-90.26778373699679</v>
      </c>
      <c r="AW171" s="147">
        <f>Y171/$G171</f>
        <v>49.701165016839184</v>
      </c>
      <c r="AX171" s="147">
        <f>Z171/$G171</f>
        <v>-62.770583447530782</v>
      </c>
      <c r="AZ171" s="15">
        <f>AB171/$H171</f>
        <v>41.564451073562083</v>
      </c>
      <c r="BA171" s="15">
        <f>AC171/$H171</f>
        <v>-9.3017588992796032</v>
      </c>
      <c r="BB171" s="15">
        <f>AD171/$H171</f>
        <v>-29.8</v>
      </c>
      <c r="BC171" s="15">
        <f>AE171/$H171</f>
        <v>-11.42</v>
      </c>
      <c r="BD171" s="15">
        <f>AF171/$H171</f>
        <v>-8.9573078257175247</v>
      </c>
    </row>
    <row r="172" spans="1:56">
      <c r="A172" s="50">
        <v>536</v>
      </c>
      <c r="B172" s="55">
        <v>6</v>
      </c>
      <c r="C172" s="55">
        <v>6</v>
      </c>
      <c r="D172" s="11" t="s">
        <v>185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-1873068.0773626922</v>
      </c>
      <c r="K172" s="21">
        <v>-1518807.5567046653</v>
      </c>
      <c r="L172" s="134">
        <f>SUM(J172:K172)</f>
        <v>-3391875.6340673575</v>
      </c>
      <c r="M172" s="134"/>
      <c r="N172" s="21">
        <v>-1468266.4195354653</v>
      </c>
      <c r="O172" s="21">
        <v>-862947.85170963779</v>
      </c>
      <c r="P172" s="21">
        <v>-3201323.1162107983</v>
      </c>
      <c r="Q172" s="15">
        <v>1226402.0727152668</v>
      </c>
      <c r="R172" s="12">
        <f>SUM(N172:Q172)</f>
        <v>-4306135.3147406345</v>
      </c>
      <c r="S172" s="15"/>
      <c r="T172" s="15">
        <v>-1468266.4195354653</v>
      </c>
      <c r="U172" s="21">
        <v>-421171.78909983282</v>
      </c>
      <c r="V172" s="21">
        <v>-1068697.06</v>
      </c>
      <c r="W172" s="21">
        <v>-409227.56</v>
      </c>
      <c r="X172" s="147">
        <f>P172</f>
        <v>-3201323.1162107983</v>
      </c>
      <c r="Y172" s="15">
        <f>G172/$G$10*277000000</f>
        <v>1771697.4293552665</v>
      </c>
      <c r="Z172" s="12">
        <f>SUM(T172:Y172)</f>
        <v>-4796988.5154908299</v>
      </c>
      <c r="AA172" s="12"/>
      <c r="AB172" s="15">
        <v>-1468266.4195354653</v>
      </c>
      <c r="AC172" s="21">
        <v>-149397.33491208209</v>
      </c>
      <c r="AD172" s="21">
        <v>-1078044.8</v>
      </c>
      <c r="AE172" s="21">
        <v>-413129.92</v>
      </c>
      <c r="AF172" s="134">
        <f>SUM(AB172:AE172)</f>
        <v>-3108838.4744475475</v>
      </c>
      <c r="AG172" s="167"/>
      <c r="AH172" s="15">
        <f>J172/E172</f>
        <v>-53.694188664221194</v>
      </c>
      <c r="AI172" s="15">
        <f>K172/E172</f>
        <v>-43.538801648453884</v>
      </c>
      <c r="AJ172" s="15">
        <f>L172/E172</f>
        <v>-97.232990312675085</v>
      </c>
      <c r="AL172" s="147">
        <f>N172/F172</f>
        <v>-41.53981835385801</v>
      </c>
      <c r="AM172" s="147">
        <f>O172/F172</f>
        <v>-24.414300110610473</v>
      </c>
      <c r="AN172" s="147">
        <f>P172/F172</f>
        <v>-90.571015566423313</v>
      </c>
      <c r="AO172" s="147">
        <f>Q172/F172</f>
        <v>34.69705405746808</v>
      </c>
      <c r="AP172" s="147">
        <f>R172/F172</f>
        <v>-121.82807997342371</v>
      </c>
      <c r="AR172" s="147">
        <f>T172/$G172</f>
        <v>-41.18905993591229</v>
      </c>
      <c r="AS172" s="147">
        <f>U172/$G172</f>
        <v>-11.815069686083902</v>
      </c>
      <c r="AT172" s="147">
        <f>V172/$G172</f>
        <v>-29.98</v>
      </c>
      <c r="AU172" s="147">
        <f>W172/$G172</f>
        <v>-11.48</v>
      </c>
      <c r="AV172" s="147">
        <f>X172/$G172</f>
        <v>-89.806242214233961</v>
      </c>
      <c r="AW172" s="147">
        <f>Y172/$G172</f>
        <v>49.701165016839184</v>
      </c>
      <c r="AX172" s="147">
        <f>Z172/$G172</f>
        <v>-134.56920681939098</v>
      </c>
      <c r="AZ172" s="15">
        <f>AB172/$H172</f>
        <v>-40.586754188839706</v>
      </c>
      <c r="BA172" s="15">
        <f>AC172/$H172</f>
        <v>-4.12973614860908</v>
      </c>
      <c r="BB172" s="15">
        <f>AD172/$H172</f>
        <v>-29.8</v>
      </c>
      <c r="BC172" s="15">
        <f>AE172/$H172</f>
        <v>-11.42</v>
      </c>
      <c r="BD172" s="15">
        <f>AF172/$H172</f>
        <v>-85.936490337448788</v>
      </c>
    </row>
    <row r="173" spans="1:56">
      <c r="A173" s="50">
        <v>538</v>
      </c>
      <c r="B173" s="55">
        <v>2</v>
      </c>
      <c r="C173" s="55">
        <v>2</v>
      </c>
      <c r="D173" s="11" t="s">
        <v>186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-127316.54536926148</v>
      </c>
      <c r="K173" s="21">
        <v>-344269.17096816306</v>
      </c>
      <c r="L173" s="134">
        <f>SUM(J173:K173)</f>
        <v>-471585.71633742453</v>
      </c>
      <c r="M173" s="134"/>
      <c r="N173" s="21">
        <v>4520.992781539514</v>
      </c>
      <c r="O173" s="21">
        <v>-206149.2044784037</v>
      </c>
      <c r="P173" s="21">
        <v>-420611.79629046988</v>
      </c>
      <c r="Q173" s="15">
        <v>161133.11904288176</v>
      </c>
      <c r="R173" s="12">
        <f>SUM(N173:Q173)</f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47">
        <f>P173</f>
        <v>-420611.79629046988</v>
      </c>
      <c r="Y173" s="15">
        <f>G173/$G$10*277000000</f>
        <v>233346.96975405997</v>
      </c>
      <c r="Z173" s="12">
        <f>SUM(T173:Y173)</f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f>SUM(AB173:AE173)</f>
        <v>-276115.69829251477</v>
      </c>
      <c r="AG173" s="167"/>
      <c r="AH173" s="15">
        <f>J173/E173</f>
        <v>-27.152174316327891</v>
      </c>
      <c r="AI173" s="15">
        <f>K173/E173</f>
        <v>-73.420595216072314</v>
      </c>
      <c r="AJ173" s="15">
        <f>L173/E173</f>
        <v>-100.5727695324002</v>
      </c>
      <c r="AL173" s="147">
        <f>N173/F173</f>
        <v>0.97351265752358185</v>
      </c>
      <c r="AM173" s="147">
        <f>O173/F173</f>
        <v>-44.390440240827672</v>
      </c>
      <c r="AN173" s="147">
        <f>P173/F173</f>
        <v>-90.571015566423313</v>
      </c>
      <c r="AO173" s="147">
        <f>Q173/F173</f>
        <v>34.69705405746808</v>
      </c>
      <c r="AP173" s="147">
        <f>R173/F173</f>
        <v>-99.29088909225932</v>
      </c>
      <c r="AR173" s="147">
        <f>T173/$G173</f>
        <v>0.96293775964632888</v>
      </c>
      <c r="AS173" s="147">
        <f>U173/$G173</f>
        <v>-31.545395997551076</v>
      </c>
      <c r="AT173" s="147">
        <f>V173/$G173</f>
        <v>-29.98</v>
      </c>
      <c r="AU173" s="147">
        <f>W173/$G173</f>
        <v>-11.48</v>
      </c>
      <c r="AV173" s="147">
        <f>X173/$G173</f>
        <v>-89.587177058673035</v>
      </c>
      <c r="AW173" s="147">
        <f>Y173/$G173</f>
        <v>49.701165016839184</v>
      </c>
      <c r="AX173" s="147">
        <f>Z173/$G173</f>
        <v>-111.92847027973856</v>
      </c>
      <c r="AZ173" s="15">
        <f>AB173/$H173</f>
        <v>0.97037836049356385</v>
      </c>
      <c r="BA173" s="15">
        <f>AC173/$H173</f>
        <v>-19.015391945493519</v>
      </c>
      <c r="BB173" s="15">
        <f>AD173/$H173</f>
        <v>-29.800000000000004</v>
      </c>
      <c r="BC173" s="15">
        <f>AE173/$H173</f>
        <v>-11.42</v>
      </c>
      <c r="BD173" s="15">
        <f>AF173/$H173</f>
        <v>-59.265013584999949</v>
      </c>
    </row>
    <row r="174" spans="1:56">
      <c r="A174" s="50">
        <v>541</v>
      </c>
      <c r="B174" s="55">
        <v>12</v>
      </c>
      <c r="C174" s="55">
        <v>12</v>
      </c>
      <c r="D174" s="11" t="s">
        <v>187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3866652.0284846225</v>
      </c>
      <c r="K174" s="21">
        <v>2786109.4491543616</v>
      </c>
      <c r="L174" s="134">
        <f>SUM(J174:K174)</f>
        <v>6652761.4776389841</v>
      </c>
      <c r="M174" s="134"/>
      <c r="N174" s="21">
        <v>2452029.1786533692</v>
      </c>
      <c r="O174" s="21">
        <v>1665290.1826260842</v>
      </c>
      <c r="P174" s="21">
        <v>-837147.89688045066</v>
      </c>
      <c r="Q174" s="15">
        <v>320704.87065317744</v>
      </c>
      <c r="R174" s="12">
        <f>SUM(N174:Q174)</f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-104812.40000000001</v>
      </c>
      <c r="X174" s="147">
        <f>P174</f>
        <v>-837147.89688045066</v>
      </c>
      <c r="Y174" s="15">
        <f>G174/$G$10*277000000</f>
        <v>453771.63660374179</v>
      </c>
      <c r="Z174" s="12">
        <f>SUM(T174:Y174)</f>
        <v>3193648.0038461336</v>
      </c>
      <c r="AA174" s="12"/>
      <c r="AB174" s="15">
        <v>2452029.1786533692</v>
      </c>
      <c r="AC174" s="21">
        <v>1344684.0561266013</v>
      </c>
      <c r="AD174" s="21">
        <v>-267604</v>
      </c>
      <c r="AE174" s="21">
        <v>-102551.6</v>
      </c>
      <c r="AF174" s="134">
        <f>SUM(AB174:AE174)</f>
        <v>3426557.6347799706</v>
      </c>
      <c r="AG174" s="167"/>
      <c r="AH174" s="15">
        <f>J174/E174</f>
        <v>410.34193234475458</v>
      </c>
      <c r="AI174" s="15">
        <f>K174/E174</f>
        <v>295.67117151165888</v>
      </c>
      <c r="AJ174" s="15">
        <f>L174/E174</f>
        <v>706.01310385641352</v>
      </c>
      <c r="AL174" s="147">
        <f>N174/F174</f>
        <v>265.28499174005941</v>
      </c>
      <c r="AM174" s="147">
        <f>O174/F174</f>
        <v>180.16771422980463</v>
      </c>
      <c r="AN174" s="147">
        <f>P174/F174</f>
        <v>-90.571015566423313</v>
      </c>
      <c r="AO174" s="147">
        <f>Q174/F174</f>
        <v>34.69705405746808</v>
      </c>
      <c r="AP174" s="147">
        <f>R174/F174</f>
        <v>389.57874446090881</v>
      </c>
      <c r="AR174" s="147">
        <f>T174/$G174</f>
        <v>268.56836567944896</v>
      </c>
      <c r="AS174" s="147">
        <f>U174/$G174</f>
        <v>164.67961505689738</v>
      </c>
      <c r="AT174" s="147">
        <f>V174/$G174</f>
        <v>-29.980000000000004</v>
      </c>
      <c r="AU174" s="147">
        <f>W174/$G174</f>
        <v>-11.48</v>
      </c>
      <c r="AV174" s="147">
        <f>X174/$G174</f>
        <v>-91.691993086577284</v>
      </c>
      <c r="AW174" s="147">
        <f>Y174/$G174</f>
        <v>49.701165016839191</v>
      </c>
      <c r="AX174" s="147">
        <f>Z174/$G174</f>
        <v>349.79715266660827</v>
      </c>
      <c r="AZ174" s="15">
        <f>AB174/$H174</f>
        <v>273.05447423756897</v>
      </c>
      <c r="BA174" s="15">
        <f>AC174/$H174</f>
        <v>149.74209979138098</v>
      </c>
      <c r="BB174" s="15">
        <f>AD174/$H174</f>
        <v>-29.8</v>
      </c>
      <c r="BC174" s="15">
        <f>AE174/$H174</f>
        <v>-11.42</v>
      </c>
      <c r="BD174" s="15">
        <f>AF174/$H174</f>
        <v>381.57657402894995</v>
      </c>
    </row>
    <row r="175" spans="1:56">
      <c r="A175" s="50">
        <v>543</v>
      </c>
      <c r="B175" s="55">
        <v>1</v>
      </c>
      <c r="C175" s="140">
        <v>33</v>
      </c>
      <c r="D175" s="11" t="s">
        <v>188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2260063.0878100507</v>
      </c>
      <c r="L175" s="134">
        <f>SUM(J175:K175)</f>
        <v>5120774.975065155</v>
      </c>
      <c r="M175" s="134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f>SUM(N175:Q175)</f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-514131.80000000005</v>
      </c>
      <c r="X175" s="147">
        <f>P175</f>
        <v>-4026606.2100520479</v>
      </c>
      <c r="Y175" s="15">
        <f>G175/$G$10*277000000</f>
        <v>2225866.6752791433</v>
      </c>
      <c r="Z175" s="12">
        <f>SUM(T175:Y175)</f>
        <v>3791224.6674494119</v>
      </c>
      <c r="AA175" s="12"/>
      <c r="AB175" s="15">
        <v>5233977.5570725771</v>
      </c>
      <c r="AC175" s="21">
        <v>1450762.6195492414</v>
      </c>
      <c r="AD175" s="21">
        <v>-1342430.4000000001</v>
      </c>
      <c r="AE175" s="21">
        <v>-514448.16</v>
      </c>
      <c r="AF175" s="134">
        <f>SUM(AB175:AE175)</f>
        <v>4827861.6166218184</v>
      </c>
      <c r="AG175" s="167"/>
      <c r="AH175" s="15">
        <f>J175/E175</f>
        <v>64.829059017270694</v>
      </c>
      <c r="AI175" s="15">
        <f>K175/E175</f>
        <v>51.217238602444098</v>
      </c>
      <c r="AJ175" s="15">
        <f>L175/E175</f>
        <v>116.04629761971479</v>
      </c>
      <c r="AL175" s="147">
        <f>N175/F175</f>
        <v>117.72858781484946</v>
      </c>
      <c r="AM175" s="147">
        <f>O175/F175</f>
        <v>67.318577046288254</v>
      </c>
      <c r="AN175" s="147">
        <f>P175/F175</f>
        <v>-90.571015566423313</v>
      </c>
      <c r="AO175" s="147">
        <f>Q175/F175</f>
        <v>34.69705405746808</v>
      </c>
      <c r="AP175" s="147">
        <f>R175/F175</f>
        <v>129.1732033521825</v>
      </c>
      <c r="AR175" s="147">
        <f>T175/$G175</f>
        <v>116.86898642564647</v>
      </c>
      <c r="AS175" s="147">
        <f>U175/$G175</f>
        <v>49.453449707485518</v>
      </c>
      <c r="AT175" s="147">
        <f>V175/$G175</f>
        <v>-29.98</v>
      </c>
      <c r="AU175" s="147">
        <f>W175/$G175</f>
        <v>-11.48</v>
      </c>
      <c r="AV175" s="147">
        <f>X175/$G175</f>
        <v>-89.909706599353527</v>
      </c>
      <c r="AW175" s="147">
        <f>Y175/$G175</f>
        <v>49.701165016839191</v>
      </c>
      <c r="AX175" s="147">
        <f>Z175/$G175</f>
        <v>84.653894550617665</v>
      </c>
      <c r="AZ175" s="15">
        <f>AB175/$H175</f>
        <v>116.1866799208084</v>
      </c>
      <c r="BA175" s="15">
        <f>AC175/$H175</f>
        <v>32.204817517963981</v>
      </c>
      <c r="BB175" s="15">
        <f>AD175/$H175</f>
        <v>-29.800000000000004</v>
      </c>
      <c r="BC175" s="15">
        <f>AE175/$H175</f>
        <v>-11.42</v>
      </c>
      <c r="BD175" s="15">
        <f>AF175/$H175</f>
        <v>107.17149743877239</v>
      </c>
    </row>
    <row r="176" spans="1:56">
      <c r="A176" s="50">
        <v>545</v>
      </c>
      <c r="B176" s="55">
        <v>15</v>
      </c>
      <c r="C176" s="55">
        <v>15</v>
      </c>
      <c r="D176" s="11" t="s">
        <v>189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1099149.4054686362</v>
      </c>
      <c r="K176" s="21">
        <v>1112102.0238476603</v>
      </c>
      <c r="L176" s="134">
        <f>SUM(J176:K176)</f>
        <v>2211251.4293162962</v>
      </c>
      <c r="M176" s="134"/>
      <c r="N176" s="21">
        <v>1844380.1191372457</v>
      </c>
      <c r="O176" s="21">
        <v>1425587.826921049</v>
      </c>
      <c r="P176" s="21">
        <v>-868032.61318860098</v>
      </c>
      <c r="Q176" s="15">
        <v>332536.56608677405</v>
      </c>
      <c r="R176" s="12">
        <f>SUM(N176:Q176)</f>
        <v>2734471.8989564679</v>
      </c>
      <c r="S176" s="15"/>
      <c r="T176" s="15">
        <v>1844380.1191372457</v>
      </c>
      <c r="U176" s="21">
        <v>1257854.5576417067</v>
      </c>
      <c r="V176" s="21">
        <v>-288437.58</v>
      </c>
      <c r="W176" s="21">
        <v>-110449.08</v>
      </c>
      <c r="X176" s="147">
        <f>P176</f>
        <v>-868032.61318860098</v>
      </c>
      <c r="Y176" s="15">
        <f>G176/$G$10*277000000</f>
        <v>478174.90862700978</v>
      </c>
      <c r="Z176" s="12">
        <f>SUM(T176:Y176)</f>
        <v>2313490.3122173613</v>
      </c>
      <c r="AA176" s="12"/>
      <c r="AB176" s="15">
        <v>1844380.1191372457</v>
      </c>
      <c r="AC176" s="21">
        <v>1093153.6479346761</v>
      </c>
      <c r="AD176" s="21">
        <v>-284709.2</v>
      </c>
      <c r="AE176" s="21">
        <v>-109106.68</v>
      </c>
      <c r="AF176" s="134">
        <f>SUM(AB176:AE176)</f>
        <v>2543717.8870719215</v>
      </c>
      <c r="AG176" s="167"/>
      <c r="AH176" s="15">
        <f>J176/E176</f>
        <v>114.94973912033426</v>
      </c>
      <c r="AI176" s="15">
        <f>K176/E176</f>
        <v>116.30433213215439</v>
      </c>
      <c r="AJ176" s="15">
        <f>L176/E176</f>
        <v>231.25407125248861</v>
      </c>
      <c r="AL176" s="147">
        <f>N176/F176</f>
        <v>192.443668524337</v>
      </c>
      <c r="AM176" s="147">
        <f>O176/F176</f>
        <v>148.7466430426804</v>
      </c>
      <c r="AN176" s="147">
        <f>P176/F176</f>
        <v>-90.571015566423313</v>
      </c>
      <c r="AO176" s="147">
        <f>Q176/F176</f>
        <v>34.69705405746808</v>
      </c>
      <c r="AP176" s="147">
        <f>R176/F176</f>
        <v>285.3163500580622</v>
      </c>
      <c r="AR176" s="147">
        <f>T176/$G176</f>
        <v>191.70357750101297</v>
      </c>
      <c r="AS176" s="147">
        <f>U176/$G176</f>
        <v>130.74052153016387</v>
      </c>
      <c r="AT176" s="147">
        <f>V176/$G176</f>
        <v>-29.98</v>
      </c>
      <c r="AU176" s="147">
        <f>W176/$G176</f>
        <v>-11.48</v>
      </c>
      <c r="AV176" s="147">
        <f>X176/$G176</f>
        <v>-90.222701713813635</v>
      </c>
      <c r="AW176" s="147">
        <f>Y176/$G176</f>
        <v>49.701165016839184</v>
      </c>
      <c r="AX176" s="147">
        <f>Z176/$G176</f>
        <v>240.4625623342024</v>
      </c>
      <c r="AZ176" s="15">
        <f>AB176/$H176</f>
        <v>193.0479505063058</v>
      </c>
      <c r="BA176" s="15">
        <f>AC176/$H176</f>
        <v>114.41842662075321</v>
      </c>
      <c r="BB176" s="15">
        <f>AD176/$H176</f>
        <v>-29.8</v>
      </c>
      <c r="BC176" s="15">
        <f>AE176/$H176</f>
        <v>-11.42</v>
      </c>
      <c r="BD176" s="15">
        <f>AF176/$H176</f>
        <v>266.24637712705896</v>
      </c>
    </row>
    <row r="177" spans="1:56">
      <c r="A177" s="50">
        <v>560</v>
      </c>
      <c r="B177" s="55">
        <v>7</v>
      </c>
      <c r="C177" s="55">
        <v>7</v>
      </c>
      <c r="D177" s="11" t="s">
        <v>190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34">
        <f>SUM(J177:K177)</f>
        <v>1512547.2154409862</v>
      </c>
      <c r="M177" s="134"/>
      <c r="N177" s="21">
        <v>142886.77238777475</v>
      </c>
      <c r="O177" s="21">
        <v>7232.7454679171988</v>
      </c>
      <c r="P177" s="21">
        <v>-1425134.9299376709</v>
      </c>
      <c r="Q177" s="15">
        <v>545958.14559426019</v>
      </c>
      <c r="R177" s="12">
        <f>SUM(N177:Q177)</f>
        <v>-729057.26648771879</v>
      </c>
      <c r="S177" s="15"/>
      <c r="T177" s="15">
        <v>142886.77238777475</v>
      </c>
      <c r="U177" s="21">
        <v>-32126.54001940017</v>
      </c>
      <c r="V177" s="21">
        <v>-469756.62</v>
      </c>
      <c r="W177" s="21">
        <v>-179880.12</v>
      </c>
      <c r="X177" s="147">
        <f>P177</f>
        <v>-1425134.9299376709</v>
      </c>
      <c r="Y177" s="15">
        <f>G177/$G$10*277000000</f>
        <v>778767.55464885326</v>
      </c>
      <c r="Z177" s="12">
        <f>SUM(T177:Y177)</f>
        <v>-1185243.8829204431</v>
      </c>
      <c r="AA177" s="12"/>
      <c r="AB177" s="15">
        <v>142886.77238777475</v>
      </c>
      <c r="AC177" s="21">
        <v>-66507.301104555314</v>
      </c>
      <c r="AD177" s="21">
        <v>-466399.8</v>
      </c>
      <c r="AE177" s="21">
        <v>-178734.42</v>
      </c>
      <c r="AF177" s="134">
        <f>SUM(AB177:AE177)</f>
        <v>-568754.74871678057</v>
      </c>
      <c r="AG177" s="167"/>
      <c r="AH177" s="15">
        <f>J177/E177</f>
        <v>59.357487160665904</v>
      </c>
      <c r="AI177" s="15">
        <f>K177/E177</f>
        <v>36.324902480084745</v>
      </c>
      <c r="AJ177" s="15">
        <f>L177/E177</f>
        <v>95.682389640750642</v>
      </c>
      <c r="AL177" s="147">
        <f>N177/F177</f>
        <v>9.0808244288385609</v>
      </c>
      <c r="AM177" s="147">
        <f>O177/F177</f>
        <v>0.45965970561914193</v>
      </c>
      <c r="AN177" s="147">
        <f>P177/F177</f>
        <v>-90.571015566423327</v>
      </c>
      <c r="AO177" s="147">
        <f>Q177/F177</f>
        <v>34.69705405746808</v>
      </c>
      <c r="AP177" s="147">
        <f>R177/F177</f>
        <v>-46.333477374497541</v>
      </c>
      <c r="AR177" s="147">
        <f>T177/$G177</f>
        <v>9.1190741200953944</v>
      </c>
      <c r="AS177" s="147">
        <f>U177/$G177</f>
        <v>-2.0503248464739401</v>
      </c>
      <c r="AT177" s="147">
        <f>V177/$G177</f>
        <v>-29.98</v>
      </c>
      <c r="AU177" s="147">
        <f>W177/$G177</f>
        <v>-11.48</v>
      </c>
      <c r="AV177" s="147">
        <f>X177/$G177</f>
        <v>-90.952513238730674</v>
      </c>
      <c r="AW177" s="147">
        <f>Y177/$G177</f>
        <v>49.701165016839191</v>
      </c>
      <c r="AX177" s="147">
        <f>Z177/$G177</f>
        <v>-75.642598948270034</v>
      </c>
      <c r="AZ177" s="15">
        <f>AB177/$H177</f>
        <v>9.1295618419126416</v>
      </c>
      <c r="BA177" s="15">
        <f>AC177/$H177</f>
        <v>-4.2493962752894587</v>
      </c>
      <c r="BB177" s="15">
        <f>AD177/$H177</f>
        <v>-29.8</v>
      </c>
      <c r="BC177" s="15">
        <f>AE177/$H177</f>
        <v>-11.420000000000002</v>
      </c>
      <c r="BD177" s="15">
        <f>AF177/$H177</f>
        <v>-36.339834433376815</v>
      </c>
    </row>
    <row r="178" spans="1:56">
      <c r="A178" s="50">
        <v>561</v>
      </c>
      <c r="B178" s="55">
        <v>2</v>
      </c>
      <c r="C178" s="55">
        <v>2</v>
      </c>
      <c r="D178" s="11" t="s">
        <v>191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34">
        <f>SUM(J178:K178)</f>
        <v>708907.12882030732</v>
      </c>
      <c r="M178" s="134"/>
      <c r="N178" s="21">
        <v>397976.52731554653</v>
      </c>
      <c r="O178" s="21">
        <v>316075.24788651336</v>
      </c>
      <c r="P178" s="21">
        <v>-119282.0275009795</v>
      </c>
      <c r="Q178" s="15">
        <v>45696.020193685457</v>
      </c>
      <c r="R178" s="12">
        <f>SUM(N178:Q178)</f>
        <v>640465.76789476583</v>
      </c>
      <c r="S178" s="15"/>
      <c r="T178" s="15">
        <v>397976.52731554653</v>
      </c>
      <c r="U178" s="21">
        <v>293025.92446822306</v>
      </c>
      <c r="V178" s="21">
        <v>-39423.699999999997</v>
      </c>
      <c r="W178" s="21">
        <v>-15096.2</v>
      </c>
      <c r="X178" s="147">
        <f>P178</f>
        <v>-119282.0275009795</v>
      </c>
      <c r="Y178" s="15">
        <f>G178/$G$10*277000000</f>
        <v>65357.031997143531</v>
      </c>
      <c r="Z178" s="12">
        <f>SUM(T178:Y178)</f>
        <v>582557.55627993366</v>
      </c>
      <c r="AA178" s="12"/>
      <c r="AB178" s="15">
        <v>397976.52731554653</v>
      </c>
      <c r="AC178" s="21">
        <v>270393.29737263051</v>
      </c>
      <c r="AD178" s="21">
        <v>-38859.200000000004</v>
      </c>
      <c r="AE178" s="21">
        <v>-14891.68</v>
      </c>
      <c r="AF178" s="134">
        <f>SUM(AB178:AE178)</f>
        <v>614618.94468817709</v>
      </c>
      <c r="AG178" s="167"/>
      <c r="AH178" s="15">
        <f>J178/E178</f>
        <v>284.00173430818967</v>
      </c>
      <c r="AI178" s="15">
        <f>K178/E178</f>
        <v>246.22050115950464</v>
      </c>
      <c r="AJ178" s="15">
        <f>L178/E178</f>
        <v>530.2222354676943</v>
      </c>
      <c r="AL178" s="147">
        <f>N178/F178</f>
        <v>302.18415134058205</v>
      </c>
      <c r="AM178" s="147">
        <f>O178/F178</f>
        <v>239.99639171337384</v>
      </c>
      <c r="AN178" s="147">
        <f>P178/F178</f>
        <v>-90.571015566423313</v>
      </c>
      <c r="AO178" s="147">
        <f>Q178/F178</f>
        <v>34.69705405746808</v>
      </c>
      <c r="AP178" s="147">
        <f>R178/F178</f>
        <v>486.30658154500065</v>
      </c>
      <c r="AR178" s="147">
        <f>T178/$G178</f>
        <v>302.64374700802017</v>
      </c>
      <c r="AS178" s="147">
        <f>U178/$G178</f>
        <v>222.83340263743199</v>
      </c>
      <c r="AT178" s="147">
        <f>V178/$G178</f>
        <v>-29.979999999999997</v>
      </c>
      <c r="AU178" s="147">
        <f>W178/$G178</f>
        <v>-11.48</v>
      </c>
      <c r="AV178" s="147">
        <f>X178/$G178</f>
        <v>-90.708766160440689</v>
      </c>
      <c r="AW178" s="147">
        <f>Y178/$G178</f>
        <v>49.701165016839184</v>
      </c>
      <c r="AX178" s="147">
        <f>Z178/$G178</f>
        <v>443.0095485018507</v>
      </c>
      <c r="AZ178" s="15">
        <f>AB178/$H178</f>
        <v>305.19672340149276</v>
      </c>
      <c r="BA178" s="15">
        <f>AC178/$H178</f>
        <v>207.35682313852033</v>
      </c>
      <c r="BB178" s="15">
        <f>AD178/$H178</f>
        <v>-29.800000000000004</v>
      </c>
      <c r="BC178" s="15">
        <f>AE178/$H178</f>
        <v>-11.42</v>
      </c>
      <c r="BD178" s="15">
        <f>AF178/$H178</f>
        <v>471.33354654001312</v>
      </c>
    </row>
    <row r="179" spans="1:56">
      <c r="A179" s="50">
        <v>562</v>
      </c>
      <c r="B179" s="55">
        <v>6</v>
      </c>
      <c r="C179" s="55">
        <v>6</v>
      </c>
      <c r="D179" s="11" t="s">
        <v>192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34">
        <f>SUM(J179:K179)</f>
        <v>-593435.00395193161</v>
      </c>
      <c r="M179" s="134"/>
      <c r="N179" s="21">
        <v>-14697.310719990495</v>
      </c>
      <c r="O179" s="21">
        <v>-4154.4599028903522</v>
      </c>
      <c r="P179" s="21">
        <v>-809252.02408599225</v>
      </c>
      <c r="Q179" s="15">
        <v>310018.17800347728</v>
      </c>
      <c r="R179" s="12">
        <f>SUM(N179:Q179)</f>
        <v>-518085.61670539586</v>
      </c>
      <c r="S179" s="15"/>
      <c r="T179" s="15">
        <v>-14697.310719990495</v>
      </c>
      <c r="U179" s="21">
        <v>-18242.811253469368</v>
      </c>
      <c r="V179" s="21">
        <v>-264993.22000000003</v>
      </c>
      <c r="W179" s="21">
        <v>-101471.72</v>
      </c>
      <c r="X179" s="147">
        <f>P179</f>
        <v>-809252.02408599225</v>
      </c>
      <c r="Y179" s="15">
        <f>G179/$G$10*277000000</f>
        <v>439308.59758384159</v>
      </c>
      <c r="Z179" s="12">
        <f>SUM(T179:Y179)</f>
        <v>-769348.4884756105</v>
      </c>
      <c r="AA179" s="12"/>
      <c r="AB179" s="15">
        <v>-14697.310719990495</v>
      </c>
      <c r="AC179" s="21">
        <v>-37765.664783552696</v>
      </c>
      <c r="AD179" s="21">
        <v>-264296.2</v>
      </c>
      <c r="AE179" s="21">
        <v>-101283.98</v>
      </c>
      <c r="AF179" s="134">
        <f>SUM(AB179:AE179)</f>
        <v>-418043.15550354321</v>
      </c>
      <c r="AG179" s="167"/>
      <c r="AH179" s="15">
        <f>J179/E179</f>
        <v>-33.56474128726154</v>
      </c>
      <c r="AI179" s="15">
        <f>K179/E179</f>
        <v>-32.534056212396692</v>
      </c>
      <c r="AJ179" s="15">
        <f>L179/E179</f>
        <v>-66.098797499658232</v>
      </c>
      <c r="AL179" s="147">
        <f>N179/F179</f>
        <v>-1.6449144622261327</v>
      </c>
      <c r="AM179" s="147">
        <f>O179/F179</f>
        <v>-0.46496473451486875</v>
      </c>
      <c r="AN179" s="147">
        <f>P179/F179</f>
        <v>-90.571015566423313</v>
      </c>
      <c r="AO179" s="147">
        <f>Q179/F179</f>
        <v>34.69705405746808</v>
      </c>
      <c r="AP179" s="147">
        <f>R179/F179</f>
        <v>-57.983840705696238</v>
      </c>
      <c r="AR179" s="147">
        <f>T179/$G179</f>
        <v>-1.6627798076694758</v>
      </c>
      <c r="AS179" s="147">
        <f>U179/$G179</f>
        <v>-2.0638999042277821</v>
      </c>
      <c r="AT179" s="147">
        <f>V179/$G179</f>
        <v>-29.980000000000004</v>
      </c>
      <c r="AU179" s="147">
        <f>W179/$G179</f>
        <v>-11.48</v>
      </c>
      <c r="AV179" s="147">
        <f>X179/$G179</f>
        <v>-91.554703482972315</v>
      </c>
      <c r="AW179" s="147">
        <f>Y179/$G179</f>
        <v>49.701165016839191</v>
      </c>
      <c r="AX179" s="147">
        <f>Z179/$G179</f>
        <v>-87.040218178030372</v>
      </c>
      <c r="AZ179" s="15">
        <f>AB179/$H179</f>
        <v>-1.6571553410745852</v>
      </c>
      <c r="BA179" s="15">
        <f>AC179/$H179</f>
        <v>-4.2581649321854433</v>
      </c>
      <c r="BB179" s="15">
        <f>AD179/$H179</f>
        <v>-29.8</v>
      </c>
      <c r="BC179" s="15">
        <f>AE179/$H179</f>
        <v>-11.42</v>
      </c>
      <c r="BD179" s="15">
        <f>AF179/$H179</f>
        <v>-47.135320273260028</v>
      </c>
    </row>
    <row r="180" spans="1:56">
      <c r="A180" s="50">
        <v>563</v>
      </c>
      <c r="B180" s="55">
        <v>17</v>
      </c>
      <c r="C180" s="55">
        <v>17</v>
      </c>
      <c r="D180" s="11" t="s">
        <v>193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359417.74274852534</v>
      </c>
      <c r="K180" s="21">
        <v>-393833.94316008739</v>
      </c>
      <c r="L180" s="134">
        <f>SUM(J180:K180)</f>
        <v>-34416.200411562051</v>
      </c>
      <c r="M180" s="134"/>
      <c r="N180" s="21">
        <v>-675793.02046721533</v>
      </c>
      <c r="O180" s="21">
        <v>-1008035.4003974086</v>
      </c>
      <c r="P180" s="21">
        <v>-636261.38435412373</v>
      </c>
      <c r="Q180" s="15">
        <v>243746.80475371325</v>
      </c>
      <c r="R180" s="12">
        <f>SUM(N180:Q180)</f>
        <v>-2076343.0004650345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47">
        <f>P180</f>
        <v>-636261.38435412373</v>
      </c>
      <c r="Y180" s="15">
        <f>G180/$G$10*277000000</f>
        <v>346814.72948750388</v>
      </c>
      <c r="Z180" s="12">
        <f>SUM(T180:Y180)</f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f>SUM(AB180:AE180)</f>
        <v>-1790912.8166429284</v>
      </c>
      <c r="AG180" s="167"/>
      <c r="AH180" s="15">
        <f>J180/E180</f>
        <v>50.607961524714916</v>
      </c>
      <c r="AI180" s="15">
        <f>K180/E180</f>
        <v>-55.453948628567645</v>
      </c>
      <c r="AJ180" s="15">
        <f>L180/E180</f>
        <v>-4.8459871038527247</v>
      </c>
      <c r="AL180" s="147">
        <f>N180/F180</f>
        <v>-96.198294728429232</v>
      </c>
      <c r="AM180" s="147">
        <f>O180/F180</f>
        <v>-143.49258368646386</v>
      </c>
      <c r="AN180" s="147">
        <f>P180/F180</f>
        <v>-90.571015566423313</v>
      </c>
      <c r="AO180" s="147">
        <f>Q180/F180</f>
        <v>34.69705405746808</v>
      </c>
      <c r="AP180" s="147">
        <f>R180/F180</f>
        <v>-295.56483992384835</v>
      </c>
      <c r="AR180" s="147">
        <f>T180/$G180</f>
        <v>-96.84623394485746</v>
      </c>
      <c r="AS180" s="147">
        <f>U180/$G180</f>
        <v>-131.87627209508179</v>
      </c>
      <c r="AT180" s="147">
        <f>V180/$G180</f>
        <v>-29.98</v>
      </c>
      <c r="AU180" s="147">
        <f>W180/$G180</f>
        <v>-11.48</v>
      </c>
      <c r="AV180" s="147">
        <f>X180/$G180</f>
        <v>-91.181052501307505</v>
      </c>
      <c r="AW180" s="147">
        <f>Y180/$G180</f>
        <v>49.701165016839191</v>
      </c>
      <c r="AX180" s="147">
        <f>Z180/$G180</f>
        <v>-311.66239352440761</v>
      </c>
      <c r="AZ180" s="15">
        <f>AB180/$H180</f>
        <v>-97.770980970372591</v>
      </c>
      <c r="BA180" s="15">
        <f>AC180/$H180</f>
        <v>-120.11098903005107</v>
      </c>
      <c r="BB180" s="15">
        <f>AD180/$H180</f>
        <v>-29.8</v>
      </c>
      <c r="BC180" s="15">
        <f>AE180/$H180</f>
        <v>-11.42</v>
      </c>
      <c r="BD180" s="15">
        <f>AF180/$H180</f>
        <v>-259.10197000042365</v>
      </c>
    </row>
    <row r="181" spans="1:56">
      <c r="A181" s="50">
        <v>564</v>
      </c>
      <c r="B181" s="55">
        <v>17</v>
      </c>
      <c r="C181" s="55">
        <v>17</v>
      </c>
      <c r="D181" s="11" t="s">
        <v>194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-23160296.368695986</v>
      </c>
      <c r="K181" s="21">
        <v>-13025805.125520186</v>
      </c>
      <c r="L181" s="134">
        <f>SUM(J181:K181)</f>
        <v>-36186101.494216174</v>
      </c>
      <c r="M181" s="134"/>
      <c r="N181" s="21">
        <v>-14761047.961879341</v>
      </c>
      <c r="O181" s="21">
        <v>-5115022.5986739183</v>
      </c>
      <c r="P181" s="21">
        <v>-19187288.505715646</v>
      </c>
      <c r="Q181" s="15">
        <v>7350501.5079664979</v>
      </c>
      <c r="R181" s="12">
        <f>SUM(N181:Q181)</f>
        <v>-31712857.55830241</v>
      </c>
      <c r="S181" s="15"/>
      <c r="T181" s="15">
        <v>-14761047.961879341</v>
      </c>
      <c r="U181" s="21">
        <v>-2467215.907343585</v>
      </c>
      <c r="V181" s="21">
        <v>-6434697.3399999999</v>
      </c>
      <c r="W181" s="21">
        <v>-2463986.8400000003</v>
      </c>
      <c r="X181" s="147">
        <f>P181</f>
        <v>-19187288.505715646</v>
      </c>
      <c r="Y181" s="15">
        <f>G181/$G$10*277000000</f>
        <v>10667510.151059244</v>
      </c>
      <c r="Z181" s="12">
        <f>SUM(T181:Y181)</f>
        <v>-34646726.40387933</v>
      </c>
      <c r="AA181" s="12"/>
      <c r="AB181" s="15">
        <v>-14761047.961879341</v>
      </c>
      <c r="AC181" s="21">
        <v>-895420.31931349437</v>
      </c>
      <c r="AD181" s="21">
        <v>-6441329.6000000006</v>
      </c>
      <c r="AE181" s="21">
        <v>-2468455.84</v>
      </c>
      <c r="AF181" s="134">
        <f>SUM(AB181:AE181)</f>
        <v>-24566253.721192837</v>
      </c>
      <c r="AG181" s="167"/>
      <c r="AH181" s="15">
        <f>J181/E181</f>
        <v>-110.52343519570886</v>
      </c>
      <c r="AI181" s="15">
        <f>K181/E181</f>
        <v>-62.160548627876679</v>
      </c>
      <c r="AJ181" s="15">
        <f>L181/E181</f>
        <v>-172.68398382358555</v>
      </c>
      <c r="AL181" s="147">
        <f>N181/F181</f>
        <v>-69.677542208939144</v>
      </c>
      <c r="AM181" s="147">
        <f>O181/F181</f>
        <v>-24.144776437228192</v>
      </c>
      <c r="AN181" s="147">
        <f>P181/F181</f>
        <v>-90.571015566423313</v>
      </c>
      <c r="AO181" s="147">
        <f>Q181/F181</f>
        <v>34.69705405746808</v>
      </c>
      <c r="AP181" s="147">
        <f>R181/F181</f>
        <v>-149.69628015512259</v>
      </c>
      <c r="AR181" s="147">
        <f>T181/$G181</f>
        <v>-68.773431680493402</v>
      </c>
      <c r="AS181" s="147">
        <f>U181/$G181</f>
        <v>-11.495044598657174</v>
      </c>
      <c r="AT181" s="147">
        <f>V181/$G181</f>
        <v>-29.98</v>
      </c>
      <c r="AU181" s="147">
        <f>W181/$G181</f>
        <v>-11.480000000000002</v>
      </c>
      <c r="AV181" s="147">
        <f>X181/$G181</f>
        <v>-89.395798901919306</v>
      </c>
      <c r="AW181" s="147">
        <f>Y181/$G181</f>
        <v>49.701165016839184</v>
      </c>
      <c r="AX181" s="147">
        <f>Z181/$G181</f>
        <v>-161.42311016423071</v>
      </c>
      <c r="AZ181" s="15">
        <f>AB181/$H181</f>
        <v>-68.290128992002579</v>
      </c>
      <c r="BA181" s="15">
        <f>AC181/$H181</f>
        <v>-4.1425493139711609</v>
      </c>
      <c r="BB181" s="15">
        <f>AD181/$H181</f>
        <v>-29.800000000000004</v>
      </c>
      <c r="BC181" s="15">
        <f>AE181/$H181</f>
        <v>-11.42</v>
      </c>
      <c r="BD181" s="15">
        <f>AF181/$H181</f>
        <v>-113.65267830597375</v>
      </c>
    </row>
    <row r="182" spans="1:56">
      <c r="A182" s="50">
        <v>576</v>
      </c>
      <c r="B182" s="55">
        <v>7</v>
      </c>
      <c r="C182" s="55">
        <v>7</v>
      </c>
      <c r="D182" s="11" t="s">
        <v>195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34">
        <f>SUM(J182:K182)</f>
        <v>1230202.2388303303</v>
      </c>
      <c r="M182" s="134"/>
      <c r="N182" s="21">
        <v>361001.78521974734</v>
      </c>
      <c r="O182" s="21">
        <v>366103.30700364022</v>
      </c>
      <c r="P182" s="21">
        <v>-249070.29280766411</v>
      </c>
      <c r="Q182" s="15">
        <v>95416.898658037215</v>
      </c>
      <c r="R182" s="12">
        <f>SUM(N182:Q182)</f>
        <v>573451.69807376061</v>
      </c>
      <c r="S182" s="15"/>
      <c r="T182" s="15">
        <v>361001.78521974734</v>
      </c>
      <c r="U182" s="21">
        <v>317974.49956225971</v>
      </c>
      <c r="V182" s="21">
        <v>-81725.48</v>
      </c>
      <c r="W182" s="21">
        <v>-31294.48</v>
      </c>
      <c r="X182" s="147">
        <f>P182</f>
        <v>-249070.29280766411</v>
      </c>
      <c r="Y182" s="15">
        <f>G182/$G$10*277000000</f>
        <v>135485.37583590363</v>
      </c>
      <c r="Z182" s="12">
        <f>SUM(T182:Y182)</f>
        <v>452371.40781024663</v>
      </c>
      <c r="AA182" s="12"/>
      <c r="AB182" s="15">
        <v>361001.78521974734</v>
      </c>
      <c r="AC182" s="21">
        <v>270715.78694807622</v>
      </c>
      <c r="AD182" s="21">
        <v>-79744.800000000003</v>
      </c>
      <c r="AE182" s="21">
        <v>-30559.919999999998</v>
      </c>
      <c r="AF182" s="134">
        <f>SUM(AB182:AE182)</f>
        <v>521412.85216782353</v>
      </c>
      <c r="AG182" s="167"/>
      <c r="AH182" s="15">
        <f>J182/E182</f>
        <v>224.35317935790181</v>
      </c>
      <c r="AI182" s="15">
        <f>K182/E182</f>
        <v>212.97431400517331</v>
      </c>
      <c r="AJ182" s="15">
        <f>L182/E182</f>
        <v>437.32749336307512</v>
      </c>
      <c r="AL182" s="147">
        <f>N182/F182</f>
        <v>131.27337644354449</v>
      </c>
      <c r="AM182" s="147">
        <f>O182/F182</f>
        <v>133.128475274051</v>
      </c>
      <c r="AN182" s="147">
        <f>P182/F182</f>
        <v>-90.571015566423313</v>
      </c>
      <c r="AO182" s="147">
        <f>Q182/F182</f>
        <v>34.69705405746808</v>
      </c>
      <c r="AP182" s="147">
        <f>R182/F182</f>
        <v>208.52789020864023</v>
      </c>
      <c r="AR182" s="147">
        <f>T182/$G182</f>
        <v>132.42912150394253</v>
      </c>
      <c r="AS182" s="147">
        <f>U182/$G182</f>
        <v>116.64508421212756</v>
      </c>
      <c r="AT182" s="147">
        <f>V182/$G182</f>
        <v>-29.979999999999997</v>
      </c>
      <c r="AU182" s="147">
        <f>W182/$G182</f>
        <v>-11.48</v>
      </c>
      <c r="AV182" s="147">
        <f>X182/$G182</f>
        <v>-91.368412622033787</v>
      </c>
      <c r="AW182" s="147">
        <f>Y182/$G182</f>
        <v>49.701165016839191</v>
      </c>
      <c r="AX182" s="147">
        <f>Z182/$G182</f>
        <v>165.9469581108755</v>
      </c>
      <c r="AZ182" s="15">
        <f>AB182/$H182</f>
        <v>134.9035071822673</v>
      </c>
      <c r="BA182" s="15">
        <f>AC182/$H182</f>
        <v>101.16434489838424</v>
      </c>
      <c r="BB182" s="15">
        <f>AD182/$H182</f>
        <v>-29.8</v>
      </c>
      <c r="BC182" s="15">
        <f>AE182/$H182</f>
        <v>-11.42</v>
      </c>
      <c r="BD182" s="15">
        <f>AF182/$H182</f>
        <v>194.84785208065153</v>
      </c>
    </row>
    <row r="183" spans="1:56">
      <c r="A183" s="50">
        <v>577</v>
      </c>
      <c r="B183" s="55">
        <v>2</v>
      </c>
      <c r="C183" s="55">
        <v>2</v>
      </c>
      <c r="D183" s="11" t="s">
        <v>196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34">
        <f>SUM(J183:K183)</f>
        <v>-155162.00637843009</v>
      </c>
      <c r="M183" s="134"/>
      <c r="N183" s="21">
        <v>320052.1982920107</v>
      </c>
      <c r="O183" s="21">
        <v>-73794.077710025405</v>
      </c>
      <c r="P183" s="21">
        <v>-1008779.9713788228</v>
      </c>
      <c r="Q183" s="15">
        <v>386455.78809207946</v>
      </c>
      <c r="R183" s="12">
        <f>SUM(N183:Q183)</f>
        <v>-376066.06270475814</v>
      </c>
      <c r="S183" s="15"/>
      <c r="T183" s="15">
        <v>320052.1982920107</v>
      </c>
      <c r="U183" s="21">
        <v>-22740.731028667244</v>
      </c>
      <c r="V183" s="21">
        <v>-336855.28</v>
      </c>
      <c r="W183" s="21">
        <v>-128989.28</v>
      </c>
      <c r="X183" s="147">
        <f>P183</f>
        <v>-1008779.9713788228</v>
      </c>
      <c r="Y183" s="15">
        <f>G183/$G$10*277000000</f>
        <v>558442.2901292051</v>
      </c>
      <c r="Z183" s="12">
        <f>SUM(T183:Y183)</f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-128143.81999999999</v>
      </c>
      <c r="AF183" s="134">
        <f>SUM(AB183:AE183)</f>
        <v>-189554.53131730208</v>
      </c>
      <c r="AG183" s="167"/>
      <c r="AH183" s="15">
        <f>J183/E183</f>
        <v>13.770932506336591</v>
      </c>
      <c r="AI183" s="15">
        <f>K183/E183</f>
        <v>-27.824189129688651</v>
      </c>
      <c r="AJ183" s="15">
        <f>L183/E183</f>
        <v>-14.053256623352059</v>
      </c>
      <c r="AL183" s="147">
        <f>N183/F183</f>
        <v>28.735158762076736</v>
      </c>
      <c r="AM183" s="147">
        <f>O183/F183</f>
        <v>-6.6254334449654699</v>
      </c>
      <c r="AN183" s="147">
        <f>P183/F183</f>
        <v>-90.571015566423313</v>
      </c>
      <c r="AO183" s="147">
        <f>Q183/F183</f>
        <v>34.69705405746808</v>
      </c>
      <c r="AP183" s="147">
        <f>R183/F183</f>
        <v>-33.76423619184397</v>
      </c>
      <c r="AR183" s="147">
        <f>T183/$G183</f>
        <v>28.484531709862111</v>
      </c>
      <c r="AS183" s="147">
        <f>U183/$G183</f>
        <v>-2.023916965883521</v>
      </c>
      <c r="AT183" s="147">
        <f>V183/$G183</f>
        <v>-29.980000000000004</v>
      </c>
      <c r="AU183" s="147">
        <f>W183/$G183</f>
        <v>-11.48</v>
      </c>
      <c r="AV183" s="147">
        <f>X183/$G183</f>
        <v>-89.781058328481919</v>
      </c>
      <c r="AW183" s="147">
        <f>Y183/$G183</f>
        <v>49.701165016839184</v>
      </c>
      <c r="AX183" s="147">
        <f>Z183/$G183</f>
        <v>-55.07927856766414</v>
      </c>
      <c r="AZ183" s="15">
        <f>AB183/$H183</f>
        <v>28.522609240888574</v>
      </c>
      <c r="BA183" s="15">
        <f>AC183/$H183</f>
        <v>-4.1954468950461461</v>
      </c>
      <c r="BB183" s="15">
        <f>AD183/$H183</f>
        <v>-29.8</v>
      </c>
      <c r="BC183" s="15">
        <f>AE183/$H183</f>
        <v>-11.42</v>
      </c>
      <c r="BD183" s="15">
        <f>AF183/$H183</f>
        <v>-16.892837654157571</v>
      </c>
    </row>
    <row r="184" spans="1:56">
      <c r="A184" s="50">
        <v>578</v>
      </c>
      <c r="B184" s="55">
        <v>18</v>
      </c>
      <c r="C184" s="55">
        <v>18</v>
      </c>
      <c r="D184" s="11" t="s">
        <v>197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-441089.73889290687</v>
      </c>
      <c r="K184" s="21">
        <v>-353908.97566453047</v>
      </c>
      <c r="L184" s="134">
        <f>SUM(J184:K184)</f>
        <v>-794998.71455743734</v>
      </c>
      <c r="M184" s="134"/>
      <c r="N184" s="21">
        <v>-339452.04647386627</v>
      </c>
      <c r="O184" s="21">
        <v>-252865.65966691962</v>
      </c>
      <c r="P184" s="21">
        <v>-280770.1482559123</v>
      </c>
      <c r="Q184" s="15">
        <v>107560.86757815105</v>
      </c>
      <c r="R184" s="12">
        <f>SUM(N184:Q184)</f>
        <v>-765526.98681854724</v>
      </c>
      <c r="S184" s="15"/>
      <c r="T184" s="15">
        <v>-339452.04647386627</v>
      </c>
      <c r="U184" s="21">
        <v>-214119.9516917486</v>
      </c>
      <c r="V184" s="21">
        <v>-91049.26</v>
      </c>
      <c r="W184" s="21">
        <v>-34864.76</v>
      </c>
      <c r="X184" s="147">
        <f>P184</f>
        <v>-280770.1482559123</v>
      </c>
      <c r="Y184" s="15">
        <f>G184/$G$10*277000000</f>
        <v>150942.43815614062</v>
      </c>
      <c r="Z184" s="12">
        <f>SUM(T184:Y184)</f>
        <v>-809313.72826538666</v>
      </c>
      <c r="AA184" s="12"/>
      <c r="AB184" s="15">
        <v>-339452.04647386627</v>
      </c>
      <c r="AC184" s="21">
        <v>-174393.40954773722</v>
      </c>
      <c r="AD184" s="21">
        <v>-89102</v>
      </c>
      <c r="AE184" s="21">
        <v>-34145.800000000003</v>
      </c>
      <c r="AF184" s="134">
        <f>SUM(AB184:AE184)</f>
        <v>-637093.25602160348</v>
      </c>
      <c r="AG184" s="167"/>
      <c r="AH184" s="15">
        <f>J184/E184</f>
        <v>-138.57673229434712</v>
      </c>
      <c r="AI184" s="15">
        <f>K184/E184</f>
        <v>-111.18723709221818</v>
      </c>
      <c r="AJ184" s="15">
        <f>L184/E184</f>
        <v>-249.76396938656529</v>
      </c>
      <c r="AL184" s="147">
        <f>N184/F184</f>
        <v>-109.50066015286009</v>
      </c>
      <c r="AM184" s="147">
        <f>O184/F184</f>
        <v>-81.569567634490198</v>
      </c>
      <c r="AN184" s="147">
        <f>P184/F184</f>
        <v>-90.571015566423327</v>
      </c>
      <c r="AO184" s="147">
        <f>Q184/F184</f>
        <v>34.69705405746808</v>
      </c>
      <c r="AP184" s="147">
        <f>R184/F184</f>
        <v>-246.94418929630555</v>
      </c>
      <c r="AR184" s="147">
        <f>T184/$G184</f>
        <v>-111.77215886528359</v>
      </c>
      <c r="AS184" s="147">
        <f>U184/$G184</f>
        <v>-70.503770724974842</v>
      </c>
      <c r="AT184" s="147">
        <f>V184/$G184</f>
        <v>-29.979999999999997</v>
      </c>
      <c r="AU184" s="147">
        <f>W184/$G184</f>
        <v>-11.48</v>
      </c>
      <c r="AV184" s="147">
        <f>X184/$G184</f>
        <v>-92.449834789566111</v>
      </c>
      <c r="AW184" s="147">
        <f>Y184/$G184</f>
        <v>49.701165016839191</v>
      </c>
      <c r="AX184" s="147">
        <f>Z184/$G184</f>
        <v>-266.48459936298542</v>
      </c>
      <c r="AZ184" s="15">
        <f>AB184/$H184</f>
        <v>-113.52911253306564</v>
      </c>
      <c r="BA184" s="15">
        <f>AC184/$H184</f>
        <v>-58.32555503268803</v>
      </c>
      <c r="BB184" s="15">
        <f>AD184/$H184</f>
        <v>-29.8</v>
      </c>
      <c r="BC184" s="15">
        <f>AE184/$H184</f>
        <v>-11.420000000000002</v>
      </c>
      <c r="BD184" s="15">
        <f>AF184/$H184</f>
        <v>-213.07466756575366</v>
      </c>
    </row>
    <row r="185" spans="1:56">
      <c r="A185" s="50">
        <v>580</v>
      </c>
      <c r="B185" s="55">
        <v>9</v>
      </c>
      <c r="C185" s="55">
        <v>9</v>
      </c>
      <c r="D185" s="11" t="s">
        <v>198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34">
        <f>SUM(J185:K185)</f>
        <v>127747.20054840394</v>
      </c>
      <c r="M185" s="134"/>
      <c r="N185" s="21">
        <v>-390449.13455856533</v>
      </c>
      <c r="O185" s="21">
        <v>2039.9697735377522</v>
      </c>
      <c r="P185" s="21">
        <v>-401954.16708378668</v>
      </c>
      <c r="Q185" s="15">
        <v>153985.52590704334</v>
      </c>
      <c r="R185" s="12">
        <f>SUM(N185:Q185)</f>
        <v>-636377.80596177094</v>
      </c>
      <c r="S185" s="15"/>
      <c r="T185" s="15">
        <v>-390449.13455856533</v>
      </c>
      <c r="U185" s="21">
        <v>-9061.1747445883666</v>
      </c>
      <c r="V185" s="21">
        <v>-130892.68000000001</v>
      </c>
      <c r="W185" s="21">
        <v>-50121.68</v>
      </c>
      <c r="X185" s="147">
        <f>P185</f>
        <v>-401954.16708378668</v>
      </c>
      <c r="Y185" s="15">
        <f>G185/$G$10*277000000</f>
        <v>216995.28646351988</v>
      </c>
      <c r="Z185" s="12">
        <f>SUM(T185:Y185)</f>
        <v>-765483.54992342053</v>
      </c>
      <c r="AA185" s="12"/>
      <c r="AB185" s="15">
        <v>-390449.13455856533</v>
      </c>
      <c r="AC185" s="21">
        <v>-18758.14441067788</v>
      </c>
      <c r="AD185" s="21">
        <v>-128140</v>
      </c>
      <c r="AE185" s="21">
        <v>-49106</v>
      </c>
      <c r="AF185" s="134">
        <f>SUM(AB185:AE185)</f>
        <v>-586453.27896924317</v>
      </c>
      <c r="AG185" s="167"/>
      <c r="AH185" s="15">
        <f>J185/E185</f>
        <v>-15.14526418116993</v>
      </c>
      <c r="AI185" s="15">
        <f>K185/E185</f>
        <v>43.117061980251151</v>
      </c>
      <c r="AJ185" s="15">
        <f>L185/E185</f>
        <v>27.971797799081223</v>
      </c>
      <c r="AL185" s="147">
        <f>N185/F185</f>
        <v>-87.978624280884489</v>
      </c>
      <c r="AM185" s="147">
        <f>O185/F185</f>
        <v>0.45965970561914199</v>
      </c>
      <c r="AN185" s="147">
        <f>P185/F185</f>
        <v>-90.571015566423313</v>
      </c>
      <c r="AO185" s="147">
        <f>Q185/F185</f>
        <v>34.69705405746808</v>
      </c>
      <c r="AP185" s="147">
        <f>R185/F185</f>
        <v>-143.39292608422059</v>
      </c>
      <c r="AR185" s="147">
        <f>T185/$G185</f>
        <v>-89.429485698251341</v>
      </c>
      <c r="AS185" s="147">
        <f>U185/$G185</f>
        <v>-2.0753950399881735</v>
      </c>
      <c r="AT185" s="147">
        <f>V185/$G185</f>
        <v>-29.98</v>
      </c>
      <c r="AU185" s="147">
        <f>W185/$G185</f>
        <v>-11.48</v>
      </c>
      <c r="AV185" s="147">
        <f>X185/$G185</f>
        <v>-92.064628283047796</v>
      </c>
      <c r="AW185" s="147">
        <f>Y185/$G185</f>
        <v>49.701165016839184</v>
      </c>
      <c r="AX185" s="147">
        <f>Z185/$G185</f>
        <v>-175.32834400444813</v>
      </c>
      <c r="AZ185" s="15">
        <f>AB185/$H185</f>
        <v>-90.80212431594542</v>
      </c>
      <c r="BA185" s="15">
        <f>AC185/$H185</f>
        <v>-4.3623591652739258</v>
      </c>
      <c r="BB185" s="15">
        <f>AD185/$H185</f>
        <v>-29.8</v>
      </c>
      <c r="BC185" s="15">
        <f>AE185/$H185</f>
        <v>-11.42</v>
      </c>
      <c r="BD185" s="15">
        <f>AF185/$H185</f>
        <v>-136.38448348121935</v>
      </c>
    </row>
    <row r="186" spans="1:56">
      <c r="A186" s="50">
        <v>581</v>
      </c>
      <c r="B186" s="55">
        <v>6</v>
      </c>
      <c r="C186" s="55">
        <v>6</v>
      </c>
      <c r="D186" s="11" t="s">
        <v>199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445593.05768416007</v>
      </c>
      <c r="L186" s="134">
        <f>SUM(J186:K186)</f>
        <v>1235696.562877011</v>
      </c>
      <c r="M186" s="134"/>
      <c r="N186" s="21">
        <v>-448062.98222282249</v>
      </c>
      <c r="O186" s="21">
        <v>-312295.27670908143</v>
      </c>
      <c r="P186" s="21">
        <v>-565163.13713448145</v>
      </c>
      <c r="Q186" s="15">
        <v>216509.61731860082</v>
      </c>
      <c r="R186" s="12">
        <f>SUM(N186:Q186)</f>
        <v>-1109011.7787477844</v>
      </c>
      <c r="S186" s="15"/>
      <c r="T186" s="15">
        <v>-448062.98222282249</v>
      </c>
      <c r="U186" s="21">
        <v>-234303.91613970487</v>
      </c>
      <c r="V186" s="21">
        <v>-183567.54</v>
      </c>
      <c r="W186" s="21">
        <v>-70292.040000000008</v>
      </c>
      <c r="X186" s="147">
        <f>P186</f>
        <v>-565163.13713448145</v>
      </c>
      <c r="Y186" s="15">
        <f>G186/$G$10*277000000</f>
        <v>304320.23339810636</v>
      </c>
      <c r="Z186" s="12">
        <f>SUM(T186:Y186)</f>
        <v>-1197069.3820989025</v>
      </c>
      <c r="AA186" s="12"/>
      <c r="AB186" s="15">
        <v>-448062.98222282249</v>
      </c>
      <c r="AC186" s="21">
        <v>-154338.23130788843</v>
      </c>
      <c r="AD186" s="21">
        <v>-180856.2</v>
      </c>
      <c r="AE186" s="21">
        <v>-69307.98</v>
      </c>
      <c r="AF186" s="134">
        <f>SUM(AB186:AE186)</f>
        <v>-852565.39353071083</v>
      </c>
      <c r="AG186" s="167"/>
      <c r="AH186" s="15">
        <f>J186/E186</f>
        <v>125.69257161833453</v>
      </c>
      <c r="AI186" s="15">
        <f>K186/E186</f>
        <v>70.886582514183914</v>
      </c>
      <c r="AJ186" s="15">
        <f>L186/E186</f>
        <v>196.57915413251845</v>
      </c>
      <c r="AL186" s="147">
        <f>N186/F186</f>
        <v>-71.804965099811298</v>
      </c>
      <c r="AM186" s="147">
        <f>O186/F186</f>
        <v>-50.047319985429716</v>
      </c>
      <c r="AN186" s="147">
        <f>P186/F186</f>
        <v>-90.571015566423313</v>
      </c>
      <c r="AO186" s="147">
        <f>Q186/F186</f>
        <v>34.69705405746808</v>
      </c>
      <c r="AP186" s="147">
        <f>R186/F186</f>
        <v>-177.72624659419623</v>
      </c>
      <c r="AR186" s="147">
        <f>T186/$G186</f>
        <v>-73.17703449662298</v>
      </c>
      <c r="AS186" s="147">
        <f>U186/$G186</f>
        <v>-38.266195678540726</v>
      </c>
      <c r="AT186" s="147">
        <f>V186/$G186</f>
        <v>-29.98</v>
      </c>
      <c r="AU186" s="147">
        <f>W186/$G186</f>
        <v>-11.480000000000002</v>
      </c>
      <c r="AV186" s="147">
        <f>X186/$G186</f>
        <v>-92.301671914826301</v>
      </c>
      <c r="AW186" s="147">
        <f>Y186/$G186</f>
        <v>49.701165016839191</v>
      </c>
      <c r="AX186" s="147">
        <f>Z186/$G186</f>
        <v>-195.50373707315083</v>
      </c>
      <c r="AZ186" s="15">
        <f>AB186/$H186</f>
        <v>-73.828140092737272</v>
      </c>
      <c r="BA186" s="15">
        <f>AC186/$H186</f>
        <v>-25.430586803079326</v>
      </c>
      <c r="BB186" s="15">
        <f>AD186/$H186</f>
        <v>-29.8</v>
      </c>
      <c r="BC186" s="15">
        <f>AE186/$H186</f>
        <v>-11.42</v>
      </c>
      <c r="BD186" s="15">
        <f>AF186/$H186</f>
        <v>-140.47872689581658</v>
      </c>
    </row>
    <row r="187" spans="1:56">
      <c r="A187" s="50">
        <v>583</v>
      </c>
      <c r="B187" s="55">
        <v>19</v>
      </c>
      <c r="C187" s="55">
        <v>19</v>
      </c>
      <c r="D187" s="11" t="s">
        <v>200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34">
        <f>SUM(J187:K187)</f>
        <v>-591762.82060989458</v>
      </c>
      <c r="M187" s="134"/>
      <c r="N187" s="21">
        <v>-506309.77841848164</v>
      </c>
      <c r="O187" s="21">
        <v>331401.50762371108</v>
      </c>
      <c r="P187" s="21">
        <v>-85770.751741402884</v>
      </c>
      <c r="Q187" s="15">
        <v>32858.110192422275</v>
      </c>
      <c r="R187" s="12">
        <f>SUM(N187:Q187)</f>
        <v>-227820.91234375117</v>
      </c>
      <c r="S187" s="15"/>
      <c r="T187" s="15">
        <v>-506309.77841848164</v>
      </c>
      <c r="U187" s="21">
        <v>314827.69647935207</v>
      </c>
      <c r="V187" s="21">
        <v>-27341.760000000002</v>
      </c>
      <c r="W187" s="21">
        <v>-10469.76</v>
      </c>
      <c r="X187" s="147">
        <f>P187</f>
        <v>-85770.751741402884</v>
      </c>
      <c r="Y187" s="15">
        <f>G187/$G$10*277000000</f>
        <v>45327.462495357337</v>
      </c>
      <c r="Z187" s="12">
        <f>SUM(T187:Y187)</f>
        <v>-269736.89118517516</v>
      </c>
      <c r="AA187" s="12"/>
      <c r="AB187" s="15">
        <v>-506309.77841848164</v>
      </c>
      <c r="AC187" s="21">
        <v>298553.51435366785</v>
      </c>
      <c r="AD187" s="21">
        <v>-27118</v>
      </c>
      <c r="AE187" s="21">
        <v>-10392.200000000001</v>
      </c>
      <c r="AF187" s="134">
        <f>SUM(AB187:AE187)</f>
        <v>-245266.4640648138</v>
      </c>
      <c r="AG187" s="167"/>
      <c r="AH187" s="15">
        <f>J187/E187</f>
        <v>-830.34017202840494</v>
      </c>
      <c r="AI187" s="15">
        <f>K187/E187</f>
        <v>189.90421898739351</v>
      </c>
      <c r="AJ187" s="15">
        <f>L187/E187</f>
        <v>-640.43595304101143</v>
      </c>
      <c r="AL187" s="147">
        <f>N187/F187</f>
        <v>-534.64601733736185</v>
      </c>
      <c r="AM187" s="147">
        <f>O187/F187</f>
        <v>349.94879368924086</v>
      </c>
      <c r="AN187" s="147">
        <f>P187/F187</f>
        <v>-90.571015566423327</v>
      </c>
      <c r="AO187" s="147">
        <f>Q187/F187</f>
        <v>34.697054057468087</v>
      </c>
      <c r="AP187" s="147">
        <f>R187/F187</f>
        <v>-240.5711851570762</v>
      </c>
      <c r="AR187" s="147">
        <f>T187/$G187</f>
        <v>-555.1642307220194</v>
      </c>
      <c r="AS187" s="147">
        <f>U187/$G187</f>
        <v>345.20580754314921</v>
      </c>
      <c r="AT187" s="147">
        <f>V187/$G187</f>
        <v>-29.980000000000004</v>
      </c>
      <c r="AU187" s="147">
        <f>W187/$G187</f>
        <v>-11.48</v>
      </c>
      <c r="AV187" s="147">
        <f>X187/$G187</f>
        <v>-94.046876909432982</v>
      </c>
      <c r="AW187" s="147">
        <f>Y187/$G187</f>
        <v>49.701165016839184</v>
      </c>
      <c r="AX187" s="147">
        <f>Z187/$G187</f>
        <v>-295.76413507146401</v>
      </c>
      <c r="AZ187" s="15">
        <f>AB187/$H187</f>
        <v>-556.38437188844136</v>
      </c>
      <c r="BA187" s="15">
        <f>AC187/$H187</f>
        <v>328.08078500403059</v>
      </c>
      <c r="BB187" s="15">
        <f>AD187/$H187</f>
        <v>-29.8</v>
      </c>
      <c r="BC187" s="15">
        <f>AE187/$H187</f>
        <v>-11.42</v>
      </c>
      <c r="BD187" s="15">
        <f>AF187/$H187</f>
        <v>-269.52358688441075</v>
      </c>
    </row>
    <row r="188" spans="1:56">
      <c r="A188" s="50">
        <v>584</v>
      </c>
      <c r="B188" s="55">
        <v>16</v>
      </c>
      <c r="C188" s="55">
        <v>16</v>
      </c>
      <c r="D188" s="11" t="s">
        <v>201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34">
        <f>SUM(J188:K188)</f>
        <v>-717572.64233375771</v>
      </c>
      <c r="M188" s="134"/>
      <c r="N188" s="21">
        <v>-416187.28131920501</v>
      </c>
      <c r="O188" s="21">
        <v>-410950.04017287237</v>
      </c>
      <c r="P188" s="21">
        <v>-240284.90429772105</v>
      </c>
      <c r="Q188" s="15">
        <v>92051.284414462818</v>
      </c>
      <c r="R188" s="12">
        <f>SUM(N188:Q188)</f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-29595.440000000002</v>
      </c>
      <c r="X188" s="147">
        <f>P188</f>
        <v>-240284.90429772105</v>
      </c>
      <c r="Y188" s="15">
        <f>G188/$G$10*277000000</f>
        <v>128129.60341341142</v>
      </c>
      <c r="Z188" s="12">
        <f>SUM(T188:Y188)</f>
        <v>-1013017.6755189262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f>SUM(AB188:AE188)</f>
        <v>-866904.94356749963</v>
      </c>
      <c r="AG188" s="167"/>
      <c r="AH188" s="15">
        <f>J188/E188</f>
        <v>-124.52334587317978</v>
      </c>
      <c r="AI188" s="15">
        <f>K188/E188</f>
        <v>-143.62786576125882</v>
      </c>
      <c r="AJ188" s="15">
        <f>L188/E188</f>
        <v>-268.1512116344386</v>
      </c>
      <c r="AL188" s="147">
        <f>N188/F188</f>
        <v>-156.87421082518094</v>
      </c>
      <c r="AM188" s="147">
        <f>O188/F188</f>
        <v>-154.90012822196471</v>
      </c>
      <c r="AN188" s="147">
        <f>P188/F188</f>
        <v>-90.571015566423313</v>
      </c>
      <c r="AO188" s="147">
        <f>Q188/F188</f>
        <v>34.69705405746808</v>
      </c>
      <c r="AP188" s="147">
        <f>R188/F188</f>
        <v>-367.64830055610088</v>
      </c>
      <c r="AR188" s="147">
        <f>T188/$G188</f>
        <v>-161.43804550783747</v>
      </c>
      <c r="AS188" s="147">
        <f>U188/$G188</f>
        <v>-146.5443030703691</v>
      </c>
      <c r="AT188" s="147">
        <f>V188/$G188</f>
        <v>-29.98</v>
      </c>
      <c r="AU188" s="147">
        <f>W188/$G188</f>
        <v>-11.48</v>
      </c>
      <c r="AV188" s="147">
        <f>X188/$G188</f>
        <v>-93.205936500279691</v>
      </c>
      <c r="AW188" s="147">
        <f>Y188/$G188</f>
        <v>49.701165016839184</v>
      </c>
      <c r="AX188" s="147">
        <f>Z188/$G188</f>
        <v>-392.94712006164713</v>
      </c>
      <c r="AZ188" s="15">
        <f>AB188/$H188</f>
        <v>-160.44228269822861</v>
      </c>
      <c r="BA188" s="15">
        <f>AC188/$H188</f>
        <v>-132.53391759764637</v>
      </c>
      <c r="BB188" s="15">
        <f>AD188/$H188</f>
        <v>-29.799999999999997</v>
      </c>
      <c r="BC188" s="15">
        <f>AE188/$H188</f>
        <v>-11.42</v>
      </c>
      <c r="BD188" s="15">
        <f>AF188/$H188</f>
        <v>-334.19620029587497</v>
      </c>
    </row>
    <row r="189" spans="1:56">
      <c r="A189" s="50">
        <v>588</v>
      </c>
      <c r="B189" s="55">
        <v>10</v>
      </c>
      <c r="C189" s="55">
        <v>10</v>
      </c>
      <c r="D189" s="11" t="s">
        <v>202</v>
      </c>
      <c r="E189" s="14">
        <v>1644</v>
      </c>
      <c r="F189" s="14">
        <v>1600</v>
      </c>
      <c r="G189" s="21">
        <v>1577</v>
      </c>
      <c r="H189" s="21"/>
      <c r="I189" s="21"/>
      <c r="J189" s="15">
        <v>-451611.41258085769</v>
      </c>
      <c r="K189" s="21">
        <v>-245880.71461617234</v>
      </c>
      <c r="L189" s="134">
        <f>SUM(J189:K189)</f>
        <v>-697492.12719703</v>
      </c>
      <c r="M189" s="134"/>
      <c r="N189" s="21">
        <v>-632536.93443983898</v>
      </c>
      <c r="O189" s="21">
        <v>-349323.86217131256</v>
      </c>
      <c r="P189" s="21">
        <v>-144913.62490627731</v>
      </c>
      <c r="Q189" s="15">
        <v>55515.286491948929</v>
      </c>
      <c r="R189" s="12">
        <f>SUM(N189:Q189)</f>
        <v>-1071259.1350254801</v>
      </c>
      <c r="S189" s="15"/>
      <c r="T189" s="15"/>
      <c r="U189" s="21"/>
      <c r="V189" s="21"/>
      <c r="W189" s="21"/>
      <c r="X189" s="147"/>
      <c r="Y189" s="15"/>
      <c r="Z189" s="12"/>
      <c r="AA189" s="12"/>
      <c r="AB189" s="15"/>
      <c r="AC189" s="21"/>
      <c r="AD189" s="21"/>
      <c r="AE189" s="21"/>
      <c r="AF189" s="134"/>
      <c r="AG189" s="167"/>
      <c r="AH189" s="15">
        <f>J189/E189</f>
        <v>-274.70280570611783</v>
      </c>
      <c r="AI189" s="15">
        <f>K189/E189</f>
        <v>-149.56247847699046</v>
      </c>
      <c r="AJ189" s="15">
        <f>L189/E189</f>
        <v>-424.26528418310829</v>
      </c>
      <c r="AL189" s="147">
        <f>N189/F189</f>
        <v>-395.33558402489939</v>
      </c>
      <c r="AM189" s="147">
        <f>O189/F189</f>
        <v>-218.32741385707035</v>
      </c>
      <c r="AN189" s="147">
        <f>P189/F189</f>
        <v>-90.571015566423327</v>
      </c>
      <c r="AO189" s="147">
        <f>Q189/F189</f>
        <v>34.69705405746808</v>
      </c>
      <c r="AP189" s="147">
        <f>R189/F189</f>
        <v>-669.53695939092506</v>
      </c>
      <c r="AR189" s="147"/>
      <c r="AS189" s="147"/>
      <c r="AT189" s="147"/>
      <c r="AU189" s="147"/>
      <c r="AV189" s="147"/>
      <c r="AW189" s="147"/>
      <c r="AX189" s="147"/>
      <c r="AZ189" s="15" t="e">
        <f>AB189/$H189</f>
        <v>#DIV/0!</v>
      </c>
      <c r="BA189" s="15" t="e">
        <f>AC189/$H189</f>
        <v>#DIV/0!</v>
      </c>
      <c r="BB189" s="15" t="e">
        <f>AD189/$H189</f>
        <v>#DIV/0!</v>
      </c>
      <c r="BC189" s="15" t="e">
        <f>AE189/$H189</f>
        <v>#DIV/0!</v>
      </c>
      <c r="BD189" s="15" t="e">
        <f>AF189/$H189</f>
        <v>#DIV/0!</v>
      </c>
    </row>
    <row r="190" spans="1:56">
      <c r="A190" s="50">
        <v>592</v>
      </c>
      <c r="B190" s="55">
        <v>13</v>
      </c>
      <c r="C190" s="55">
        <v>13</v>
      </c>
      <c r="D190" s="11" t="s">
        <v>203</v>
      </c>
      <c r="E190" s="14">
        <v>3678</v>
      </c>
      <c r="F190" s="14">
        <v>3651</v>
      </c>
      <c r="G190" s="21">
        <v>3596</v>
      </c>
      <c r="H190" s="21">
        <v>3552</v>
      </c>
      <c r="I190" s="21"/>
      <c r="J190" s="15">
        <v>245058.35564861374</v>
      </c>
      <c r="K190" s="21">
        <v>100816.51728093039</v>
      </c>
      <c r="L190" s="134">
        <f>SUM(J190:K190)</f>
        <v>345874.87292954413</v>
      </c>
      <c r="M190" s="134"/>
      <c r="N190" s="21">
        <v>-423633.16340313992</v>
      </c>
      <c r="O190" s="21">
        <v>-305451.04628039506</v>
      </c>
      <c r="P190" s="21">
        <v>-330674.77783301153</v>
      </c>
      <c r="Q190" s="15">
        <v>126678.94436381596</v>
      </c>
      <c r="R190" s="12">
        <f>SUM(N190:Q190)</f>
        <v>-933080.04315273045</v>
      </c>
      <c r="S190" s="15"/>
      <c r="T190" s="15">
        <v>-423633.16340313992</v>
      </c>
      <c r="U190" s="21">
        <v>-259818.60117802431</v>
      </c>
      <c r="V190" s="21">
        <v>-107808.08</v>
      </c>
      <c r="W190" s="21">
        <v>-41282.080000000002</v>
      </c>
      <c r="X190" s="147">
        <f>P190</f>
        <v>-330674.77783301153</v>
      </c>
      <c r="Y190" s="15">
        <f>G190/$G$10*277000000</f>
        <v>178725.38940055371</v>
      </c>
      <c r="Z190" s="12">
        <f>SUM(T190:Y190)</f>
        <v>-984491.31301362207</v>
      </c>
      <c r="AA190" s="12"/>
      <c r="AB190" s="15">
        <v>-423633.16340313992</v>
      </c>
      <c r="AC190" s="21">
        <v>-213030.98654325475</v>
      </c>
      <c r="AD190" s="21">
        <v>-105849.60000000001</v>
      </c>
      <c r="AE190" s="21">
        <v>-40563.839999999997</v>
      </c>
      <c r="AF190" s="134">
        <f>SUM(AB190:AE190)</f>
        <v>-783077.58994639455</v>
      </c>
      <c r="AG190" s="167"/>
      <c r="AH190" s="15">
        <f>J190/E190</f>
        <v>66.628155423766657</v>
      </c>
      <c r="AI190" s="15">
        <f>K190/E190</f>
        <v>27.41068985343404</v>
      </c>
      <c r="AJ190" s="15">
        <f>L190/E190</f>
        <v>94.038845277200693</v>
      </c>
      <c r="AL190" s="147">
        <f>N190/F190</f>
        <v>-116.03209077051217</v>
      </c>
      <c r="AM190" s="147">
        <f>O190/F190</f>
        <v>-83.662296981757066</v>
      </c>
      <c r="AN190" s="147">
        <f>P190/F190</f>
        <v>-90.571015566423313</v>
      </c>
      <c r="AO190" s="147">
        <f>Q190/F190</f>
        <v>34.69705405746808</v>
      </c>
      <c r="AP190" s="147">
        <f>R190/F190</f>
        <v>-255.56834926122445</v>
      </c>
      <c r="AR190" s="147">
        <f>T190/$G190</f>
        <v>-117.80677513991655</v>
      </c>
      <c r="AS190" s="147">
        <f>U190/$G190</f>
        <v>-72.252113786992297</v>
      </c>
      <c r="AT190" s="147">
        <f>V190/$G190</f>
        <v>-29.98</v>
      </c>
      <c r="AU190" s="147">
        <f>W190/$G190</f>
        <v>-11.48</v>
      </c>
      <c r="AV190" s="147">
        <f>X190/$G190</f>
        <v>-91.956278596499317</v>
      </c>
      <c r="AW190" s="147">
        <f>Y190/$G190</f>
        <v>49.701165016839184</v>
      </c>
      <c r="AX190" s="147">
        <f>Z190/$G190</f>
        <v>-273.77400250656899</v>
      </c>
      <c r="AZ190" s="15">
        <f>AB190/$H190</f>
        <v>-119.26609330043354</v>
      </c>
      <c r="BA190" s="15">
        <f>AC190/$H190</f>
        <v>-59.974939905195598</v>
      </c>
      <c r="BB190" s="15">
        <f>AD190/$H190</f>
        <v>-29.8</v>
      </c>
      <c r="BC190" s="15">
        <f>AE190/$H190</f>
        <v>-11.419999999999998</v>
      </c>
      <c r="BD190" s="15">
        <f>AF190/$H190</f>
        <v>-220.46103320562909</v>
      </c>
    </row>
    <row r="191" spans="1:56">
      <c r="A191" s="50">
        <v>593</v>
      </c>
      <c r="B191" s="55">
        <v>10</v>
      </c>
      <c r="C191" s="55">
        <v>10</v>
      </c>
      <c r="D191" s="11" t="s">
        <v>204</v>
      </c>
      <c r="E191" s="14">
        <v>17253</v>
      </c>
      <c r="F191" s="14">
        <v>17077</v>
      </c>
      <c r="G191" s="21">
        <v>17050</v>
      </c>
      <c r="H191" s="21">
        <v>17178</v>
      </c>
      <c r="I191" s="21"/>
      <c r="J191" s="15">
        <v>165735.03372375845</v>
      </c>
      <c r="K191" s="21">
        <v>-499370.01295573113</v>
      </c>
      <c r="L191" s="134">
        <f>SUM(J191:K191)</f>
        <v>-333634.97923197271</v>
      </c>
      <c r="M191" s="134"/>
      <c r="N191" s="21">
        <v>-1527706.2598609906</v>
      </c>
      <c r="O191" s="21">
        <v>-1443681.2158933189</v>
      </c>
      <c r="P191" s="21">
        <v>-1546681.2328278108</v>
      </c>
      <c r="Q191" s="15">
        <v>592521.59213938238</v>
      </c>
      <c r="R191" s="12">
        <f>SUM(N191:Q191)</f>
        <v>-3925547.1164427376</v>
      </c>
      <c r="S191" s="15"/>
      <c r="T191" s="15">
        <v>-1527706.2598609906</v>
      </c>
      <c r="U191" s="21">
        <v>-1230242.3594120301</v>
      </c>
      <c r="V191" s="21">
        <v>-511159</v>
      </c>
      <c r="W191" s="21">
        <v>-195734</v>
      </c>
      <c r="X191" s="147">
        <f>P191</f>
        <v>-1546681.2328278108</v>
      </c>
      <c r="Y191" s="15">
        <f>G191/$G$10*277000000</f>
        <v>847404.86353710806</v>
      </c>
      <c r="Z191" s="12">
        <f>SUM(T191:Y191)</f>
        <v>-4164117.9885637234</v>
      </c>
      <c r="AA191" s="12"/>
      <c r="AB191" s="15">
        <v>-1527706.2598609906</v>
      </c>
      <c r="AC191" s="21">
        <v>-1011400.3722529067</v>
      </c>
      <c r="AD191" s="21">
        <v>-511904.4</v>
      </c>
      <c r="AE191" s="21">
        <v>-196172.76</v>
      </c>
      <c r="AF191" s="134">
        <f>SUM(AB191:AE191)</f>
        <v>-3247183.7921138974</v>
      </c>
      <c r="AG191" s="167"/>
      <c r="AH191" s="15">
        <f>J191/E191</f>
        <v>9.6061574058864228</v>
      </c>
      <c r="AI191" s="15">
        <f>K191/E191</f>
        <v>-28.94395252742892</v>
      </c>
      <c r="AJ191" s="15">
        <f>L191/E191</f>
        <v>-19.337795121542499</v>
      </c>
      <c r="AL191" s="147">
        <f>N191/F191</f>
        <v>-89.459873505943108</v>
      </c>
      <c r="AM191" s="147">
        <f>O191/F191</f>
        <v>-84.539510212175372</v>
      </c>
      <c r="AN191" s="147">
        <f>P191/F191</f>
        <v>-90.571015566423313</v>
      </c>
      <c r="AO191" s="147">
        <f>Q191/F191</f>
        <v>34.69705405746808</v>
      </c>
      <c r="AP191" s="147">
        <f>R191/F191</f>
        <v>-229.87334522707371</v>
      </c>
      <c r="AR191" s="147">
        <f>T191/$G191</f>
        <v>-89.601540167800039</v>
      </c>
      <c r="AS191" s="147">
        <f>U191/$G191</f>
        <v>-72.154977091614668</v>
      </c>
      <c r="AT191" s="147">
        <f>V191/$G191</f>
        <v>-29.98</v>
      </c>
      <c r="AU191" s="147">
        <f>W191/$G191</f>
        <v>-11.48</v>
      </c>
      <c r="AV191" s="147">
        <f>X191/$G191</f>
        <v>-90.714441808082739</v>
      </c>
      <c r="AW191" s="147">
        <f>Y191/$G191</f>
        <v>49.701165016839184</v>
      </c>
      <c r="AX191" s="147">
        <f>Z191/$G191</f>
        <v>-244.22979405065826</v>
      </c>
      <c r="AZ191" s="15">
        <f>AB191/$H191</f>
        <v>-88.933884029630377</v>
      </c>
      <c r="BA191" s="15">
        <f>AC191/$H191</f>
        <v>-58.877655853586369</v>
      </c>
      <c r="BB191" s="15">
        <f>AD191/$H191</f>
        <v>-29.8</v>
      </c>
      <c r="BC191" s="15">
        <f>AE191/$H191</f>
        <v>-11.42</v>
      </c>
      <c r="BD191" s="15">
        <f>AF191/$H191</f>
        <v>-189.03153988321677</v>
      </c>
    </row>
    <row r="192" spans="1:56">
      <c r="A192" s="50">
        <v>595</v>
      </c>
      <c r="B192" s="55">
        <v>11</v>
      </c>
      <c r="C192" s="55">
        <v>11</v>
      </c>
      <c r="D192" s="11" t="s">
        <v>205</v>
      </c>
      <c r="E192" s="14">
        <v>4269</v>
      </c>
      <c r="F192" s="14">
        <v>4140</v>
      </c>
      <c r="G192" s="21">
        <v>4073</v>
      </c>
      <c r="H192" s="21">
        <v>3980</v>
      </c>
      <c r="I192" s="21"/>
      <c r="J192" s="15">
        <v>914864.01242104999</v>
      </c>
      <c r="K192" s="21">
        <v>330125.10693155747</v>
      </c>
      <c r="L192" s="134">
        <f>SUM(J192:K192)</f>
        <v>1244989.1193526075</v>
      </c>
      <c r="M192" s="134"/>
      <c r="N192" s="21">
        <v>975549.52950968326</v>
      </c>
      <c r="O192" s="21">
        <v>290750.00379958708</v>
      </c>
      <c r="P192" s="21">
        <v>-374964.00444499252</v>
      </c>
      <c r="Q192" s="15">
        <v>143645.80379791785</v>
      </c>
      <c r="R192" s="12">
        <f>SUM(N192:Q192)</f>
        <v>1034981.3326621957</v>
      </c>
      <c r="S192" s="15"/>
      <c r="T192" s="15">
        <v>975549.52950968326</v>
      </c>
      <c r="U192" s="21">
        <v>218294.27186965421</v>
      </c>
      <c r="V192" s="21">
        <v>-122108.54000000001</v>
      </c>
      <c r="W192" s="21">
        <v>-46758.04</v>
      </c>
      <c r="X192" s="147">
        <f>P192</f>
        <v>-374964.00444499252</v>
      </c>
      <c r="Y192" s="15">
        <f>G192/$G$10*277000000</f>
        <v>202432.84511358599</v>
      </c>
      <c r="Z192" s="12">
        <f>SUM(T192:Y192)</f>
        <v>852446.0620479309</v>
      </c>
      <c r="AA192" s="12"/>
      <c r="AB192" s="15">
        <v>975549.52950968326</v>
      </c>
      <c r="AC192" s="21">
        <v>147148.42815230164</v>
      </c>
      <c r="AD192" s="21">
        <v>-118604</v>
      </c>
      <c r="AE192" s="21">
        <v>-45451.6</v>
      </c>
      <c r="AF192" s="134">
        <f>SUM(AB192:AE192)</f>
        <v>958642.35766198498</v>
      </c>
      <c r="AG192" s="167"/>
      <c r="AH192" s="15">
        <f>J192/E192</f>
        <v>214.30405538089715</v>
      </c>
      <c r="AI192" s="15">
        <f>K192/E192</f>
        <v>77.330781665860272</v>
      </c>
      <c r="AJ192" s="15">
        <f>L192/E192</f>
        <v>291.63483704675747</v>
      </c>
      <c r="AL192" s="147">
        <f>N192/F192</f>
        <v>235.63998297335345</v>
      </c>
      <c r="AM192" s="147">
        <f>O192/F192</f>
        <v>70.229469516808479</v>
      </c>
      <c r="AN192" s="147">
        <f>P192/F192</f>
        <v>-90.571015566423313</v>
      </c>
      <c r="AO192" s="147">
        <f>Q192/F192</f>
        <v>34.69705405746808</v>
      </c>
      <c r="AP192" s="147">
        <f>R192/F192</f>
        <v>249.99549098120667</v>
      </c>
      <c r="AR192" s="147">
        <f>T192/$G192</f>
        <v>239.51621151723134</v>
      </c>
      <c r="AS192" s="147">
        <f>U192/$G192</f>
        <v>53.595450986902584</v>
      </c>
      <c r="AT192" s="147">
        <f>V192/$G192</f>
        <v>-29.98</v>
      </c>
      <c r="AU192" s="147">
        <f>W192/$G192</f>
        <v>-11.48</v>
      </c>
      <c r="AV192" s="147">
        <f>X192/$G192</f>
        <v>-92.060889871100542</v>
      </c>
      <c r="AW192" s="147">
        <f>Y192/$G192</f>
        <v>49.701165016839184</v>
      </c>
      <c r="AX192" s="147">
        <f>Z192/$G192</f>
        <v>209.29193764987255</v>
      </c>
      <c r="AZ192" s="15">
        <f>AB192/$H192</f>
        <v>245.11294711298575</v>
      </c>
      <c r="BA192" s="15">
        <f>AC192/$H192</f>
        <v>36.971966872437598</v>
      </c>
      <c r="BB192" s="15">
        <f>AD192/$H192</f>
        <v>-29.8</v>
      </c>
      <c r="BC192" s="15">
        <f>AE192/$H192</f>
        <v>-11.42</v>
      </c>
      <c r="BD192" s="15">
        <f>AF192/$H192</f>
        <v>240.86491398542336</v>
      </c>
    </row>
    <row r="193" spans="1:56">
      <c r="A193" s="50">
        <v>598</v>
      </c>
      <c r="B193" s="55">
        <v>15</v>
      </c>
      <c r="C193" s="55">
        <v>15</v>
      </c>
      <c r="D193" s="11" t="s">
        <v>206</v>
      </c>
      <c r="E193" s="14">
        <v>19097</v>
      </c>
      <c r="F193" s="14">
        <v>19207</v>
      </c>
      <c r="G193" s="21">
        <v>19475</v>
      </c>
      <c r="H193" s="21">
        <v>19576</v>
      </c>
      <c r="I193" s="21"/>
      <c r="J193" s="15">
        <v>-4824456.9681539834</v>
      </c>
      <c r="K193" s="21">
        <v>-2342879.3679168504</v>
      </c>
      <c r="L193" s="134">
        <f>SUM(J193:K193)</f>
        <v>-7167336.3360708337</v>
      </c>
      <c r="M193" s="134"/>
      <c r="N193" s="21">
        <v>-7083803.5477295332</v>
      </c>
      <c r="O193" s="21">
        <v>-3646603.0390511206</v>
      </c>
      <c r="P193" s="21">
        <v>-1739597.4959842926</v>
      </c>
      <c r="Q193" s="15">
        <v>666426.31728178938</v>
      </c>
      <c r="R193" s="12">
        <f>SUM(N193:Q193)</f>
        <v>-11803577.765483156</v>
      </c>
      <c r="S193" s="15"/>
      <c r="T193" s="15">
        <v>-7083803.5477295332</v>
      </c>
      <c r="U193" s="21">
        <v>-3406542.1316062463</v>
      </c>
      <c r="V193" s="21">
        <v>-583860.5</v>
      </c>
      <c r="W193" s="21">
        <v>-223573</v>
      </c>
      <c r="X193" s="147">
        <f>P193</f>
        <v>-1739597.4959842926</v>
      </c>
      <c r="Y193" s="15">
        <f>G193/$G$10*277000000</f>
        <v>967930.18870294315</v>
      </c>
      <c r="Z193" s="12">
        <f>SUM(T193:Y193)</f>
        <v>-12069446.486617131</v>
      </c>
      <c r="AA193" s="12"/>
      <c r="AB193" s="15">
        <v>-7083803.5477295332</v>
      </c>
      <c r="AC193" s="21">
        <v>-3160404.165490109</v>
      </c>
      <c r="AD193" s="21">
        <v>-583364.80000000005</v>
      </c>
      <c r="AE193" s="21">
        <v>-223557.92</v>
      </c>
      <c r="AF193" s="134">
        <f>SUM(AB193:AE193)</f>
        <v>-11051130.433219643</v>
      </c>
      <c r="AG193" s="167"/>
      <c r="AH193" s="15">
        <f>J193/E193</f>
        <v>-252.62905001591787</v>
      </c>
      <c r="AI193" s="15">
        <f>K193/E193</f>
        <v>-122.68311085075406</v>
      </c>
      <c r="AJ193" s="15">
        <f>L193/E193</f>
        <v>-375.31216086667195</v>
      </c>
      <c r="AL193" s="147">
        <f>N193/F193</f>
        <v>-368.81363813867512</v>
      </c>
      <c r="AM193" s="147">
        <f>O193/F193</f>
        <v>-189.85802254652577</v>
      </c>
      <c r="AN193" s="147">
        <f>P193/F193</f>
        <v>-90.571015566423313</v>
      </c>
      <c r="AO193" s="147">
        <f>Q193/F193</f>
        <v>34.69705405746808</v>
      </c>
      <c r="AP193" s="147">
        <f>R193/F193</f>
        <v>-614.54562219415607</v>
      </c>
      <c r="AR193" s="147">
        <f>T193/$G193</f>
        <v>-363.73830797070775</v>
      </c>
      <c r="AS193" s="147">
        <f>U193/$G193</f>
        <v>-174.91872306065449</v>
      </c>
      <c r="AT193" s="147">
        <f>V193/$G193</f>
        <v>-29.98</v>
      </c>
      <c r="AU193" s="147">
        <f>W193/$G193</f>
        <v>-11.48</v>
      </c>
      <c r="AV193" s="147">
        <f>X193/$G193</f>
        <v>-89.32464677711387</v>
      </c>
      <c r="AW193" s="147">
        <f>Y193/$G193</f>
        <v>49.701165016839184</v>
      </c>
      <c r="AX193" s="147">
        <f>Z193/$G193</f>
        <v>-619.740512791637</v>
      </c>
      <c r="AZ193" s="15">
        <f>AB193/$H193</f>
        <v>-361.86164424445917</v>
      </c>
      <c r="BA193" s="15">
        <f>AC193/$H193</f>
        <v>-161.44279553995244</v>
      </c>
      <c r="BB193" s="15">
        <f>AD193/$H193</f>
        <v>-29.8</v>
      </c>
      <c r="BC193" s="15">
        <f>AE193/$H193</f>
        <v>-11.42</v>
      </c>
      <c r="BD193" s="15">
        <f>AF193/$H193</f>
        <v>-564.5244397844117</v>
      </c>
    </row>
    <row r="194" spans="1:56">
      <c r="A194" s="50">
        <v>599</v>
      </c>
      <c r="B194" s="55">
        <v>15</v>
      </c>
      <c r="C194" s="55">
        <v>15</v>
      </c>
      <c r="D194" s="11" t="s">
        <v>207</v>
      </c>
      <c r="E194" s="14">
        <v>11172</v>
      </c>
      <c r="F194" s="14">
        <v>11206</v>
      </c>
      <c r="G194" s="21">
        <v>11225</v>
      </c>
      <c r="H194" s="21">
        <v>11226</v>
      </c>
      <c r="I194" s="21"/>
      <c r="J194" s="15">
        <v>-2312518.0982698658</v>
      </c>
      <c r="K194" s="21">
        <v>-2124095.3556408966</v>
      </c>
      <c r="L194" s="134">
        <f>SUM(J194:K194)</f>
        <v>-4436613.4539107624</v>
      </c>
      <c r="M194" s="134"/>
      <c r="N194" s="21">
        <v>-1977350.292713634</v>
      </c>
      <c r="O194" s="21">
        <v>-1772965.7760802121</v>
      </c>
      <c r="P194" s="21">
        <v>-1014938.8004373397</v>
      </c>
      <c r="Q194" s="15">
        <v>388815.18776798731</v>
      </c>
      <c r="R194" s="12">
        <f>SUM(N194:Q194)</f>
        <v>-4376439.6814631987</v>
      </c>
      <c r="S194" s="15"/>
      <c r="T194" s="15">
        <v>-1977350.292713634</v>
      </c>
      <c r="U194" s="21">
        <v>-1632906.2910577068</v>
      </c>
      <c r="V194" s="21">
        <v>-336525.5</v>
      </c>
      <c r="W194" s="21">
        <v>-128863</v>
      </c>
      <c r="X194" s="147">
        <f>P194</f>
        <v>-1014938.8004373397</v>
      </c>
      <c r="Y194" s="15">
        <f>G194/$G$10*277000000</f>
        <v>557895.57731401979</v>
      </c>
      <c r="Z194" s="12">
        <f>SUM(T194:Y194)</f>
        <v>-4532688.30689466</v>
      </c>
      <c r="AA194" s="12"/>
      <c r="AB194" s="15">
        <v>-1977350.292713634</v>
      </c>
      <c r="AC194" s="21">
        <v>-1489301.2487139031</v>
      </c>
      <c r="AD194" s="21">
        <v>-334534.8</v>
      </c>
      <c r="AE194" s="21">
        <v>-128200.92</v>
      </c>
      <c r="AF194" s="134">
        <f>SUM(AB194:AE194)</f>
        <v>-3929387.2614275366</v>
      </c>
      <c r="AG194" s="167"/>
      <c r="AH194" s="15">
        <f>J194/E194</f>
        <v>-206.99231098011688</v>
      </c>
      <c r="AI194" s="15">
        <f>K194/E194</f>
        <v>-190.12668775876267</v>
      </c>
      <c r="AJ194" s="15">
        <f>L194/E194</f>
        <v>-397.11899873887955</v>
      </c>
      <c r="AL194" s="147">
        <f>N194/F194</f>
        <v>-176.45460402584632</v>
      </c>
      <c r="AM194" s="147">
        <f>O194/F194</f>
        <v>-158.21575728004748</v>
      </c>
      <c r="AN194" s="147">
        <f>P194/F194</f>
        <v>-90.571015566423313</v>
      </c>
      <c r="AO194" s="147">
        <f>Q194/F194</f>
        <v>34.69705405746808</v>
      </c>
      <c r="AP194" s="147">
        <f>R194/F194</f>
        <v>-390.54432281484907</v>
      </c>
      <c r="AR194" s="147">
        <f>T194/$G194</f>
        <v>-176.15592808139277</v>
      </c>
      <c r="AS194" s="147">
        <f>U194/$G194</f>
        <v>-145.47049363543044</v>
      </c>
      <c r="AT194" s="147">
        <f>V194/$G194</f>
        <v>-29.98</v>
      </c>
      <c r="AU194" s="147">
        <f>W194/$G194</f>
        <v>-11.48</v>
      </c>
      <c r="AV194" s="147">
        <f>X194/$G194</f>
        <v>-90.417710506667234</v>
      </c>
      <c r="AW194" s="147">
        <f>Y194/$G194</f>
        <v>49.701165016839177</v>
      </c>
      <c r="AX194" s="147">
        <f>Z194/$G194</f>
        <v>-403.8029672066512</v>
      </c>
      <c r="AZ194" s="15">
        <f>AB194/$H194</f>
        <v>-176.14023630087601</v>
      </c>
      <c r="BA194" s="15">
        <f>AC194/$H194</f>
        <v>-132.66535263797462</v>
      </c>
      <c r="BB194" s="15">
        <f>AD194/$H194</f>
        <v>-29.8</v>
      </c>
      <c r="BC194" s="15">
        <f>AE194/$H194</f>
        <v>-11.42</v>
      </c>
      <c r="BD194" s="15">
        <f>AF194/$H194</f>
        <v>-350.0255889388506</v>
      </c>
    </row>
    <row r="195" spans="1:56">
      <c r="A195" s="50">
        <v>601</v>
      </c>
      <c r="B195" s="55">
        <v>13</v>
      </c>
      <c r="C195" s="55">
        <v>13</v>
      </c>
      <c r="D195" s="11" t="s">
        <v>208</v>
      </c>
      <c r="E195" s="14">
        <v>3873</v>
      </c>
      <c r="F195" s="14">
        <v>3786</v>
      </c>
      <c r="G195" s="21">
        <v>3739</v>
      </c>
      <c r="H195" s="21">
        <v>3692</v>
      </c>
      <c r="I195" s="21"/>
      <c r="J195" s="15">
        <v>1213531.6001117597</v>
      </c>
      <c r="K195" s="21">
        <v>750790.6790730455</v>
      </c>
      <c r="L195" s="134">
        <f>SUM(J195:K195)</f>
        <v>1964322.2791848052</v>
      </c>
      <c r="M195" s="134"/>
      <c r="N195" s="21">
        <v>775514.27343585633</v>
      </c>
      <c r="O195" s="21">
        <v>385915.74537423142</v>
      </c>
      <c r="P195" s="21">
        <v>-342901.86493447865</v>
      </c>
      <c r="Q195" s="15">
        <v>131363.04666157416</v>
      </c>
      <c r="R195" s="12">
        <f>SUM(N195:Q195)</f>
        <v>949891.20053718332</v>
      </c>
      <c r="S195" s="15"/>
      <c r="T195" s="15">
        <v>775514.27343585633</v>
      </c>
      <c r="U195" s="21">
        <v>319655.50356584351</v>
      </c>
      <c r="V195" s="21">
        <v>-112095.22</v>
      </c>
      <c r="W195" s="21">
        <v>-42923.72</v>
      </c>
      <c r="X195" s="147">
        <f>P195</f>
        <v>-342901.86493447865</v>
      </c>
      <c r="Y195" s="15">
        <f>G195/$G$10*277000000</f>
        <v>185832.65599796173</v>
      </c>
      <c r="Z195" s="12">
        <f>SUM(T195:Y195)</f>
        <v>783081.62806518306</v>
      </c>
      <c r="AA195" s="12"/>
      <c r="AB195" s="15">
        <v>775514.27343585633</v>
      </c>
      <c r="AC195" s="21">
        <v>254593.14503591676</v>
      </c>
      <c r="AD195" s="21">
        <v>-110021.6</v>
      </c>
      <c r="AE195" s="21">
        <v>-42162.64</v>
      </c>
      <c r="AF195" s="134">
        <f>SUM(AB195:AE195)</f>
        <v>877923.17847177316</v>
      </c>
      <c r="AG195" s="167"/>
      <c r="AH195" s="15">
        <f>J195/E195</f>
        <v>313.33116450084168</v>
      </c>
      <c r="AI195" s="15">
        <f>K195/E195</f>
        <v>193.85248620527898</v>
      </c>
      <c r="AJ195" s="15">
        <f>L195/E195</f>
        <v>507.18365070612066</v>
      </c>
      <c r="AL195" s="147">
        <f>N195/F195</f>
        <v>204.83736752135667</v>
      </c>
      <c r="AM195" s="147">
        <f>O195/F195</f>
        <v>101.93231520713984</v>
      </c>
      <c r="AN195" s="147">
        <f>P195/F195</f>
        <v>-90.571015566423313</v>
      </c>
      <c r="AO195" s="147">
        <f>Q195/F195</f>
        <v>34.69705405746808</v>
      </c>
      <c r="AP195" s="147">
        <f>R195/F195</f>
        <v>250.89572121954129</v>
      </c>
      <c r="AR195" s="147">
        <f>T195/$G195</f>
        <v>207.41221541477836</v>
      </c>
      <c r="AS195" s="147">
        <f>U195/$G195</f>
        <v>85.492244869174513</v>
      </c>
      <c r="AT195" s="147">
        <f>V195/$G195</f>
        <v>-29.98</v>
      </c>
      <c r="AU195" s="147">
        <f>W195/$G195</f>
        <v>-11.48</v>
      </c>
      <c r="AV195" s="147">
        <f>X195/$G195</f>
        <v>-91.709511884054194</v>
      </c>
      <c r="AW195" s="147">
        <f>Y195/$G195</f>
        <v>49.701165016839191</v>
      </c>
      <c r="AX195" s="147">
        <f>Z195/$G195</f>
        <v>209.43611341673792</v>
      </c>
      <c r="AZ195" s="15">
        <f>AB195/$H195</f>
        <v>210.05262010722004</v>
      </c>
      <c r="BA195" s="15">
        <f>AC195/$H195</f>
        <v>68.958056618612346</v>
      </c>
      <c r="BB195" s="15">
        <f>AD195/$H195</f>
        <v>-29.8</v>
      </c>
      <c r="BC195" s="15">
        <f>AE195/$H195</f>
        <v>-11.42</v>
      </c>
      <c r="BD195" s="15">
        <f>AF195/$H195</f>
        <v>237.79067672583238</v>
      </c>
    </row>
    <row r="196" spans="1:56">
      <c r="A196" s="50">
        <v>604</v>
      </c>
      <c r="B196" s="55">
        <v>6</v>
      </c>
      <c r="C196" s="55">
        <v>6</v>
      </c>
      <c r="D196" s="11" t="s">
        <v>209</v>
      </c>
      <c r="E196" s="14">
        <v>20206</v>
      </c>
      <c r="F196" s="14">
        <v>20405</v>
      </c>
      <c r="G196" s="21">
        <v>20763</v>
      </c>
      <c r="H196" s="21">
        <v>21042</v>
      </c>
      <c r="I196" s="21"/>
      <c r="J196" s="15">
        <v>3224678.1876852023</v>
      </c>
      <c r="K196" s="21">
        <v>1726773.8405102009</v>
      </c>
      <c r="L196" s="134">
        <f>SUM(J196:K196)</f>
        <v>4951452.0281954035</v>
      </c>
      <c r="M196" s="134"/>
      <c r="N196" s="21">
        <v>3959736.1584065026</v>
      </c>
      <c r="O196" s="21">
        <v>1827181.6243559737</v>
      </c>
      <c r="P196" s="21">
        <v>-1848101.5726328676</v>
      </c>
      <c r="Q196" s="15">
        <v>707993.38804263622</v>
      </c>
      <c r="R196" s="12">
        <f>SUM(N196:Q196)</f>
        <v>4646809.5981722446</v>
      </c>
      <c r="S196" s="15"/>
      <c r="T196" s="15">
        <v>3959736.1584065026</v>
      </c>
      <c r="U196" s="21">
        <v>1470065.87314093</v>
      </c>
      <c r="V196" s="21">
        <v>-622474.74</v>
      </c>
      <c r="W196" s="21">
        <v>-238359.24000000002</v>
      </c>
      <c r="X196" s="147">
        <f>P196</f>
        <v>-1848101.5726328676</v>
      </c>
      <c r="Y196" s="15">
        <f>G196/$G$10*277000000</f>
        <v>1031945.289244632</v>
      </c>
      <c r="Z196" s="12">
        <f>SUM(T196:Y196)</f>
        <v>3752811.7681591967</v>
      </c>
      <c r="AA196" s="12"/>
      <c r="AB196" s="15">
        <v>3959736.1584065026</v>
      </c>
      <c r="AC196" s="21">
        <v>1119406.2255436887</v>
      </c>
      <c r="AD196" s="21">
        <v>-627051.6</v>
      </c>
      <c r="AE196" s="21">
        <v>-240299.63999999998</v>
      </c>
      <c r="AF196" s="134">
        <f>SUM(AB196:AE196)</f>
        <v>4211791.1439501923</v>
      </c>
      <c r="AG196" s="167"/>
      <c r="AH196" s="15">
        <f>J196/E196</f>
        <v>159.5901310346037</v>
      </c>
      <c r="AI196" s="15">
        <f>K196/E196</f>
        <v>85.458469786706971</v>
      </c>
      <c r="AJ196" s="15">
        <f>L196/E196</f>
        <v>245.04860082131069</v>
      </c>
      <c r="AL196" s="147">
        <f>N196/F196</f>
        <v>194.05715062026476</v>
      </c>
      <c r="AM196" s="147">
        <f>O196/F196</f>
        <v>89.545779189217043</v>
      </c>
      <c r="AN196" s="147">
        <f>P196/F196</f>
        <v>-90.571015566423313</v>
      </c>
      <c r="AO196" s="147">
        <f>Q196/F196</f>
        <v>34.69705405746808</v>
      </c>
      <c r="AP196" s="147">
        <f>R196/F196</f>
        <v>227.72896830052656</v>
      </c>
      <c r="AR196" s="147">
        <f>T196/$G196</f>
        <v>190.71117653549595</v>
      </c>
      <c r="AS196" s="147">
        <f>U196/$G196</f>
        <v>70.802190104557624</v>
      </c>
      <c r="AT196" s="147">
        <f>V196/$G196</f>
        <v>-29.98</v>
      </c>
      <c r="AU196" s="147">
        <f>W196/$G196</f>
        <v>-11.48</v>
      </c>
      <c r="AV196" s="147">
        <f>X196/$G196</f>
        <v>-89.009371123289867</v>
      </c>
      <c r="AW196" s="147">
        <f>Y196/$G196</f>
        <v>49.701165016839184</v>
      </c>
      <c r="AX196" s="147">
        <f>Z196/$G196</f>
        <v>180.7451605336029</v>
      </c>
      <c r="AZ196" s="15">
        <f>AB196/$H196</f>
        <v>188.18249968665063</v>
      </c>
      <c r="BA196" s="15">
        <f>AC196/$H196</f>
        <v>53.198661037148973</v>
      </c>
      <c r="BB196" s="15">
        <f>AD196/$H196</f>
        <v>-29.799999999999997</v>
      </c>
      <c r="BC196" s="15">
        <f>AE196/$H196</f>
        <v>-11.42</v>
      </c>
      <c r="BD196" s="15">
        <f>AF196/$H196</f>
        <v>200.16116072379964</v>
      </c>
    </row>
    <row r="197" spans="1:56">
      <c r="A197" s="50">
        <v>607</v>
      </c>
      <c r="B197" s="55">
        <v>12</v>
      </c>
      <c r="C197" s="55">
        <v>12</v>
      </c>
      <c r="D197" s="11" t="s">
        <v>210</v>
      </c>
      <c r="E197" s="14">
        <v>4161</v>
      </c>
      <c r="F197" s="14">
        <v>4084</v>
      </c>
      <c r="G197" s="21">
        <v>4064</v>
      </c>
      <c r="H197" s="21">
        <v>3999</v>
      </c>
      <c r="I197" s="21"/>
      <c r="J197" s="15">
        <v>5553.6146347195299</v>
      </c>
      <c r="K197" s="21">
        <v>200178.43217665635</v>
      </c>
      <c r="L197" s="134">
        <f>SUM(J197:K197)</f>
        <v>205732.04681137588</v>
      </c>
      <c r="M197" s="134"/>
      <c r="N197" s="21">
        <v>-553300.11810468417</v>
      </c>
      <c r="O197" s="21">
        <v>-128391.8475495684</v>
      </c>
      <c r="P197" s="21">
        <v>-369892.02757327282</v>
      </c>
      <c r="Q197" s="15">
        <v>141702.76877069965</v>
      </c>
      <c r="R197" s="12">
        <f>SUM(N197:Q197)</f>
        <v>-909881.22445682576</v>
      </c>
      <c r="S197" s="15"/>
      <c r="T197" s="15">
        <v>-553300.11810468417</v>
      </c>
      <c r="U197" s="21">
        <v>-77347.501946149525</v>
      </c>
      <c r="V197" s="21">
        <v>-121838.72</v>
      </c>
      <c r="W197" s="21">
        <v>-46654.720000000001</v>
      </c>
      <c r="X197" s="147">
        <f>P197</f>
        <v>-369892.02757327282</v>
      </c>
      <c r="Y197" s="15">
        <f>G197/$G$10*277000000</f>
        <v>201985.53462843446</v>
      </c>
      <c r="Z197" s="12">
        <f>SUM(T197:Y197)</f>
        <v>-967047.5529956721</v>
      </c>
      <c r="AA197" s="12"/>
      <c r="AB197" s="15">
        <v>-553300.11810468417</v>
      </c>
      <c r="AC197" s="21">
        <v>-25010.98642481324</v>
      </c>
      <c r="AD197" s="21">
        <v>-119170.2</v>
      </c>
      <c r="AE197" s="21">
        <v>-45668.58</v>
      </c>
      <c r="AF197" s="134">
        <f>SUM(AB197:AE197)</f>
        <v>-743149.88452949736</v>
      </c>
      <c r="AG197" s="167"/>
      <c r="AH197" s="15">
        <f>J197/E197</f>
        <v>1.3346826807785459</v>
      </c>
      <c r="AI197" s="15">
        <f>K197/E197</f>
        <v>48.108250943680929</v>
      </c>
      <c r="AJ197" s="15">
        <f>L197/E197</f>
        <v>49.442933624459478</v>
      </c>
      <c r="AL197" s="147">
        <f>N197/F197</f>
        <v>-135.47995056432032</v>
      </c>
      <c r="AM197" s="147">
        <f>O197/F197</f>
        <v>-31.437768743772867</v>
      </c>
      <c r="AN197" s="147">
        <f>P197/F197</f>
        <v>-90.571015566423313</v>
      </c>
      <c r="AO197" s="147">
        <f>Q197/F197</f>
        <v>34.69705405746808</v>
      </c>
      <c r="AP197" s="147">
        <f>R197/F197</f>
        <v>-222.79168081704842</v>
      </c>
      <c r="AR197" s="147">
        <f>T197/$G197</f>
        <v>-136.14668260449906</v>
      </c>
      <c r="AS197" s="147">
        <f>U197/$G197</f>
        <v>-19.032357762339942</v>
      </c>
      <c r="AT197" s="147">
        <f>V197/$G197</f>
        <v>-29.98</v>
      </c>
      <c r="AU197" s="147">
        <f>W197/$G197</f>
        <v>-11.48</v>
      </c>
      <c r="AV197" s="147">
        <f>X197/$G197</f>
        <v>-91.016739068226585</v>
      </c>
      <c r="AW197" s="147">
        <f>Y197/$G197</f>
        <v>49.701165016839184</v>
      </c>
      <c r="AX197" s="147">
        <f>Z197/$G197</f>
        <v>-237.95461441822641</v>
      </c>
      <c r="AZ197" s="15">
        <f>AB197/$H197</f>
        <v>-138.35961943102879</v>
      </c>
      <c r="BA197" s="15">
        <f>AC197/$H197</f>
        <v>-6.2543101837492472</v>
      </c>
      <c r="BB197" s="15">
        <f>AD197/$H197</f>
        <v>-29.8</v>
      </c>
      <c r="BC197" s="15">
        <f>AE197/$H197</f>
        <v>-11.42</v>
      </c>
      <c r="BD197" s="15">
        <f>AF197/$H197</f>
        <v>-185.83392961477804</v>
      </c>
    </row>
    <row r="198" spans="1:56">
      <c r="A198" s="50">
        <v>608</v>
      </c>
      <c r="B198" s="55">
        <v>4</v>
      </c>
      <c r="C198" s="55">
        <v>4</v>
      </c>
      <c r="D198" s="11" t="s">
        <v>211</v>
      </c>
      <c r="E198" s="14">
        <v>2013</v>
      </c>
      <c r="F198" s="14">
        <v>1980</v>
      </c>
      <c r="G198" s="21">
        <v>1943</v>
      </c>
      <c r="H198" s="21">
        <v>1931</v>
      </c>
      <c r="I198" s="21"/>
      <c r="J198" s="15">
        <v>43624.965495833691</v>
      </c>
      <c r="K198" s="21">
        <v>665.98425733721444</v>
      </c>
      <c r="L198" s="134">
        <f>SUM(J198:K198)</f>
        <v>44290.949753170906</v>
      </c>
      <c r="M198" s="134"/>
      <c r="N198" s="21">
        <v>-196109.86067561628</v>
      </c>
      <c r="O198" s="21">
        <v>-137805.76687624957</v>
      </c>
      <c r="P198" s="21">
        <v>-179330.61082151814</v>
      </c>
      <c r="Q198" s="15">
        <v>68700.167033786798</v>
      </c>
      <c r="R198" s="12">
        <f>SUM(N198:Q198)</f>
        <v>-444546.07133959723</v>
      </c>
      <c r="S198" s="15"/>
      <c r="T198" s="15">
        <v>-196109.86067561628</v>
      </c>
      <c r="U198" s="21">
        <v>-113058.50823404356</v>
      </c>
      <c r="V198" s="21">
        <v>-58251.14</v>
      </c>
      <c r="W198" s="21">
        <v>-22305.64</v>
      </c>
      <c r="X198" s="147">
        <f>P198</f>
        <v>-179330.61082151814</v>
      </c>
      <c r="Y198" s="15">
        <f>G198/$G$10*277000000</f>
        <v>96569.363627718529</v>
      </c>
      <c r="Z198" s="12">
        <f>SUM(T198:Y198)</f>
        <v>-472486.39610345953</v>
      </c>
      <c r="AA198" s="12"/>
      <c r="AB198" s="15">
        <v>-196109.86067561628</v>
      </c>
      <c r="AC198" s="21">
        <v>-87684.781316255656</v>
      </c>
      <c r="AD198" s="21">
        <v>-57543.8</v>
      </c>
      <c r="AE198" s="21">
        <v>-22052.02</v>
      </c>
      <c r="AF198" s="134">
        <f>SUM(AB198:AE198)</f>
        <v>-363390.46199187194</v>
      </c>
      <c r="AG198" s="167"/>
      <c r="AH198" s="15">
        <f>J198/E198</f>
        <v>21.671617235883602</v>
      </c>
      <c r="AI198" s="15">
        <f>K198/E198</f>
        <v>0.33084165789230724</v>
      </c>
      <c r="AJ198" s="15">
        <f>L198/E198</f>
        <v>22.002458893775909</v>
      </c>
      <c r="AL198" s="147">
        <f>N198/F198</f>
        <v>-99.045384179604184</v>
      </c>
      <c r="AM198" s="147">
        <f>O198/F198</f>
        <v>-69.598872159722006</v>
      </c>
      <c r="AN198" s="147">
        <f>P198/F198</f>
        <v>-90.571015566423299</v>
      </c>
      <c r="AO198" s="147">
        <f>Q198/F198</f>
        <v>34.69705405746808</v>
      </c>
      <c r="AP198" s="147">
        <f>R198/F198</f>
        <v>-224.51821784828144</v>
      </c>
      <c r="AR198" s="147">
        <f>T198/$G198</f>
        <v>-100.93147744499036</v>
      </c>
      <c r="AS198" s="147">
        <f>U198/$G198</f>
        <v>-58.187600738056389</v>
      </c>
      <c r="AT198" s="147">
        <f>V198/$G198</f>
        <v>-29.98</v>
      </c>
      <c r="AU198" s="147">
        <f>W198/$G198</f>
        <v>-11.48</v>
      </c>
      <c r="AV198" s="147">
        <f>X198/$G198</f>
        <v>-92.295733824764866</v>
      </c>
      <c r="AW198" s="147">
        <f>Y198/$G198</f>
        <v>49.701165016839184</v>
      </c>
      <c r="AX198" s="147">
        <f>Z198/$G198</f>
        <v>-243.17364699097249</v>
      </c>
      <c r="AZ198" s="15">
        <f>AB198/$H198</f>
        <v>-101.55870568390279</v>
      </c>
      <c r="BA198" s="15">
        <f>AC198/$H198</f>
        <v>-45.409001199510953</v>
      </c>
      <c r="BB198" s="15">
        <f>AD198/$H198</f>
        <v>-29.8</v>
      </c>
      <c r="BC198" s="15">
        <f>AE198/$H198</f>
        <v>-11.42</v>
      </c>
      <c r="BD198" s="15">
        <f>AF198/$H198</f>
        <v>-188.18770688341374</v>
      </c>
    </row>
    <row r="199" spans="1:56">
      <c r="A199" s="50">
        <v>609</v>
      </c>
      <c r="B199" s="55">
        <v>4</v>
      </c>
      <c r="C199" s="55">
        <v>4</v>
      </c>
      <c r="D199" s="11" t="s">
        <v>212</v>
      </c>
      <c r="E199" s="14">
        <v>83482</v>
      </c>
      <c r="F199" s="14">
        <v>83205</v>
      </c>
      <c r="G199" s="21">
        <v>83106</v>
      </c>
      <c r="H199" s="21">
        <v>83305</v>
      </c>
      <c r="I199" s="21"/>
      <c r="J199" s="15">
        <v>-13124890.693792341</v>
      </c>
      <c r="K199" s="21">
        <v>-3347817.7502436833</v>
      </c>
      <c r="L199" s="134">
        <f>SUM(J199:K199)</f>
        <v>-16472708.444036026</v>
      </c>
      <c r="M199" s="134"/>
      <c r="N199" s="21">
        <v>-15791580.061469169</v>
      </c>
      <c r="O199" s="21">
        <v>-4223262.203986235</v>
      </c>
      <c r="P199" s="21">
        <v>-7535961.3502042517</v>
      </c>
      <c r="Q199" s="15">
        <v>2886968.3828516314</v>
      </c>
      <c r="R199" s="12">
        <f>SUM(N199:Q199)</f>
        <v>-24663835.232808024</v>
      </c>
      <c r="S199" s="15"/>
      <c r="T199" s="15">
        <v>-15791580.061469169</v>
      </c>
      <c r="U199" s="21">
        <v>-3183314.9033171684</v>
      </c>
      <c r="V199" s="21">
        <v>-2491517.88</v>
      </c>
      <c r="W199" s="21">
        <v>-954056.88</v>
      </c>
      <c r="X199" s="147">
        <f>P199</f>
        <v>-7535961.3502042517</v>
      </c>
      <c r="Y199" s="15">
        <f>G199/$G$10*277000000</f>
        <v>4130465.0198894371</v>
      </c>
      <c r="Z199" s="12">
        <f>SUM(T199:Y199)</f>
        <v>-25825966.055101149</v>
      </c>
      <c r="AA199" s="12"/>
      <c r="AB199" s="15">
        <v>-15791580.061469169</v>
      </c>
      <c r="AC199" s="21">
        <v>-2117041.6971583082</v>
      </c>
      <c r="AD199" s="21">
        <v>-2482489</v>
      </c>
      <c r="AE199" s="21">
        <v>-951343.1</v>
      </c>
      <c r="AF199" s="134">
        <f>SUM(AB199:AE199)</f>
        <v>-21342453.85862748</v>
      </c>
      <c r="AG199" s="167"/>
      <c r="AH199" s="15">
        <f>J199/E199</f>
        <v>-157.21821103701805</v>
      </c>
      <c r="AI199" s="15">
        <f>K199/E199</f>
        <v>-40.102270552258972</v>
      </c>
      <c r="AJ199" s="15">
        <f>L199/E199</f>
        <v>-197.32048158927702</v>
      </c>
      <c r="AL199" s="147">
        <f>N199/F199</f>
        <v>-189.79123924606898</v>
      </c>
      <c r="AM199" s="147">
        <f>O199/F199</f>
        <v>-50.757312709407309</v>
      </c>
      <c r="AN199" s="147">
        <f>P199/F199</f>
        <v>-90.571015566423313</v>
      </c>
      <c r="AO199" s="147">
        <f>Q199/F199</f>
        <v>34.69705405746808</v>
      </c>
      <c r="AP199" s="147">
        <f>R199/F199</f>
        <v>-296.42251346443152</v>
      </c>
      <c r="AR199" s="147">
        <f>T199/$G199</f>
        <v>-190.01732800843706</v>
      </c>
      <c r="AS199" s="147">
        <f>U199/$G199</f>
        <v>-38.304272896267037</v>
      </c>
      <c r="AT199" s="147">
        <f>V199/$G199</f>
        <v>-29.98</v>
      </c>
      <c r="AU199" s="147">
        <f>W199/$G199</f>
        <v>-11.48</v>
      </c>
      <c r="AV199" s="147">
        <f>X199/$G199</f>
        <v>-90.678908264195741</v>
      </c>
      <c r="AW199" s="147">
        <f>Y199/$G199</f>
        <v>49.701165016839184</v>
      </c>
      <c r="AX199" s="147">
        <f>Z199/$G199</f>
        <v>-310.75934415206063</v>
      </c>
      <c r="AZ199" s="15">
        <f>AB199/$H199</f>
        <v>-189.56341229781128</v>
      </c>
      <c r="BA199" s="15">
        <f>AC199/$H199</f>
        <v>-25.413140833783185</v>
      </c>
      <c r="BB199" s="15">
        <f>AD199/$H199</f>
        <v>-29.8</v>
      </c>
      <c r="BC199" s="15">
        <f>AE199/$H199</f>
        <v>-11.42</v>
      </c>
      <c r="BD199" s="15">
        <f>AF199/$H199</f>
        <v>-256.1965531315945</v>
      </c>
    </row>
    <row r="200" spans="1:56">
      <c r="A200" s="50">
        <v>611</v>
      </c>
      <c r="B200" s="55">
        <v>1</v>
      </c>
      <c r="C200" s="140">
        <v>33</v>
      </c>
      <c r="D200" s="11" t="s">
        <v>213</v>
      </c>
      <c r="E200" s="14">
        <v>5066</v>
      </c>
      <c r="F200" s="14">
        <v>5011</v>
      </c>
      <c r="G200" s="21">
        <v>4973</v>
      </c>
      <c r="H200" s="21">
        <v>4961</v>
      </c>
      <c r="I200" s="21"/>
      <c r="J200" s="15">
        <v>450249.09415179363</v>
      </c>
      <c r="K200" s="15">
        <v>202976.75938680599</v>
      </c>
      <c r="L200" s="134">
        <f>SUM(J200:K200)</f>
        <v>653225.85353859956</v>
      </c>
      <c r="M200" s="134"/>
      <c r="N200" s="21">
        <v>516078.08943939657</v>
      </c>
      <c r="O200" s="15">
        <v>150700.77149704285</v>
      </c>
      <c r="P200" s="15">
        <v>-453851.35900334723</v>
      </c>
      <c r="Q200" s="15">
        <v>173866.93788197255</v>
      </c>
      <c r="R200" s="12">
        <f>SUM(N200:Q200)</f>
        <v>386794.43981506466</v>
      </c>
      <c r="S200" s="15"/>
      <c r="T200" s="15">
        <v>516078.08943939657</v>
      </c>
      <c r="U200" s="21">
        <v>63001.333646585445</v>
      </c>
      <c r="V200" s="21">
        <v>-149090.54</v>
      </c>
      <c r="W200" s="21">
        <v>-57090.04</v>
      </c>
      <c r="X200" s="147">
        <f>P200</f>
        <v>-453851.35900334723</v>
      </c>
      <c r="Y200" s="15">
        <f>G200/$G$10*277000000</f>
        <v>247163.89362874127</v>
      </c>
      <c r="Z200" s="12">
        <f>SUM(T200:Y200)</f>
        <v>166211.377711376</v>
      </c>
      <c r="AA200" s="12"/>
      <c r="AB200" s="15">
        <v>516078.08943939657</v>
      </c>
      <c r="AC200" s="15">
        <v>-21180.049941844718</v>
      </c>
      <c r="AD200" s="15">
        <v>-147837.80000000002</v>
      </c>
      <c r="AE200" s="15">
        <v>-56654.62</v>
      </c>
      <c r="AF200" s="134">
        <f>SUM(AB200:AE200)</f>
        <v>290405.61949755182</v>
      </c>
      <c r="AG200" s="167"/>
      <c r="AH200" s="15">
        <f>J200/E200</f>
        <v>88.87664708878674</v>
      </c>
      <c r="AI200" s="15">
        <f>K200/E200</f>
        <v>40.066474415082112</v>
      </c>
      <c r="AJ200" s="15">
        <f>L200/E200</f>
        <v>128.94312150386884</v>
      </c>
      <c r="AL200" s="147">
        <f>N200/F200</f>
        <v>102.98904199548925</v>
      </c>
      <c r="AM200" s="147">
        <f>O200/F200</f>
        <v>30.073991518068819</v>
      </c>
      <c r="AN200" s="147">
        <f>P200/F200</f>
        <v>-90.571015566423313</v>
      </c>
      <c r="AO200" s="147">
        <f>Q200/F200</f>
        <v>34.69705405746808</v>
      </c>
      <c r="AP200" s="147">
        <f>R200/F200</f>
        <v>77.189072004602806</v>
      </c>
      <c r="AR200" s="147">
        <f>T200/$G200</f>
        <v>103.77600833287686</v>
      </c>
      <c r="AS200" s="147">
        <f>U200/$G200</f>
        <v>12.668677588293876</v>
      </c>
      <c r="AT200" s="147">
        <f>V200/$G200</f>
        <v>-29.98</v>
      </c>
      <c r="AU200" s="147">
        <f>W200/$G200</f>
        <v>-11.48</v>
      </c>
      <c r="AV200" s="147">
        <f>X200/$G200</f>
        <v>-91.263092500170359</v>
      </c>
      <c r="AW200" s="147">
        <f>Y200/$G200</f>
        <v>49.701165016839184</v>
      </c>
      <c r="AX200" s="147">
        <f>Z200/$G200</f>
        <v>33.422758437839533</v>
      </c>
      <c r="AZ200" s="15">
        <f>AB200/$H200</f>
        <v>104.0270287118316</v>
      </c>
      <c r="BA200" s="15">
        <f>AC200/$H200</f>
        <v>-4.2693106111358032</v>
      </c>
      <c r="BB200" s="15">
        <f>AD200/$H200</f>
        <v>-29.800000000000004</v>
      </c>
      <c r="BC200" s="15">
        <f>AE200/$H200</f>
        <v>-11.42</v>
      </c>
      <c r="BD200" s="15">
        <f>AF200/$H200</f>
        <v>58.537718100695791</v>
      </c>
    </row>
    <row r="201" spans="1:56">
      <c r="A201" s="50">
        <v>614</v>
      </c>
      <c r="B201" s="55">
        <v>19</v>
      </c>
      <c r="C201" s="55">
        <v>19</v>
      </c>
      <c r="D201" s="11" t="s">
        <v>214</v>
      </c>
      <c r="E201" s="14">
        <v>3066</v>
      </c>
      <c r="F201" s="14">
        <v>2999</v>
      </c>
      <c r="G201" s="21">
        <v>2923</v>
      </c>
      <c r="H201" s="21">
        <v>2878</v>
      </c>
      <c r="I201" s="21"/>
      <c r="J201" s="15">
        <v>-529647.12186705426</v>
      </c>
      <c r="K201" s="21">
        <v>-341448.28079382353</v>
      </c>
      <c r="L201" s="134">
        <f>SUM(J201:K201)</f>
        <v>-871095.40266087779</v>
      </c>
      <c r="M201" s="134"/>
      <c r="N201" s="21">
        <v>-682283.78183482669</v>
      </c>
      <c r="O201" s="21">
        <v>-410944.64775938384</v>
      </c>
      <c r="P201" s="21">
        <v>-271622.47568370349</v>
      </c>
      <c r="Q201" s="15">
        <v>104056.46511834676</v>
      </c>
      <c r="R201" s="12">
        <f>SUM(N201:Q201)</f>
        <v>-1260794.4401595674</v>
      </c>
      <c r="S201" s="15"/>
      <c r="T201" s="15">
        <v>-682283.78183482669</v>
      </c>
      <c r="U201" s="21">
        <v>-373461.29994727485</v>
      </c>
      <c r="V201" s="21">
        <v>-87631.540000000008</v>
      </c>
      <c r="W201" s="21">
        <v>-33556.04</v>
      </c>
      <c r="X201" s="147">
        <f>P201</f>
        <v>-271622.47568370349</v>
      </c>
      <c r="Y201" s="15">
        <f>G201/$G$10*277000000</f>
        <v>145276.50534422093</v>
      </c>
      <c r="Z201" s="12">
        <f>SUM(T201:Y201)</f>
        <v>-1303278.6321215844</v>
      </c>
      <c r="AA201" s="12"/>
      <c r="AB201" s="15">
        <v>-682283.78183482669</v>
      </c>
      <c r="AC201" s="21">
        <v>-335029.07417634252</v>
      </c>
      <c r="AD201" s="21">
        <v>-85764.400000000009</v>
      </c>
      <c r="AE201" s="21">
        <v>-32866.76</v>
      </c>
      <c r="AF201" s="134">
        <f>SUM(AB201:AE201)</f>
        <v>-1135944.0160111692</v>
      </c>
      <c r="AG201" s="167"/>
      <c r="AH201" s="15">
        <f>J201/E201</f>
        <v>-172.74857203752586</v>
      </c>
      <c r="AI201" s="15">
        <f>K201/E201</f>
        <v>-111.36604070248647</v>
      </c>
      <c r="AJ201" s="15">
        <f>L201/E201</f>
        <v>-284.11461274001232</v>
      </c>
      <c r="AL201" s="147">
        <f>N201/F201</f>
        <v>-227.50376186556409</v>
      </c>
      <c r="AM201" s="147">
        <f>O201/F201</f>
        <v>-137.02722499479287</v>
      </c>
      <c r="AN201" s="147">
        <f>P201/F201</f>
        <v>-90.571015566423313</v>
      </c>
      <c r="AO201" s="147">
        <f>Q201/F201</f>
        <v>34.69705405746808</v>
      </c>
      <c r="AP201" s="147">
        <f>R201/F201</f>
        <v>-420.40494836931225</v>
      </c>
      <c r="AR201" s="147">
        <f>T201/$G201</f>
        <v>-233.41901533863384</v>
      </c>
      <c r="AS201" s="147">
        <f>U201/$G201</f>
        <v>-127.76643857245119</v>
      </c>
      <c r="AT201" s="147">
        <f>V201/$G201</f>
        <v>-29.980000000000004</v>
      </c>
      <c r="AU201" s="147">
        <f>W201/$G201</f>
        <v>-11.48</v>
      </c>
      <c r="AV201" s="147">
        <f>X201/$G201</f>
        <v>-92.925923942423367</v>
      </c>
      <c r="AW201" s="147">
        <f>Y201/$G201</f>
        <v>49.701165016839184</v>
      </c>
      <c r="AX201" s="147">
        <f>Z201/$G201</f>
        <v>-445.87021283666928</v>
      </c>
      <c r="AZ201" s="15">
        <f>AB201/$H201</f>
        <v>-237.06872197179524</v>
      </c>
      <c r="BA201" s="15">
        <f>AC201/$H201</f>
        <v>-116.41038018635946</v>
      </c>
      <c r="BB201" s="15">
        <f>AD201/$H201</f>
        <v>-29.800000000000004</v>
      </c>
      <c r="BC201" s="15">
        <f>AE201/$H201</f>
        <v>-11.42</v>
      </c>
      <c r="BD201" s="15">
        <f>AF201/$H201</f>
        <v>-394.69910215815469</v>
      </c>
    </row>
    <row r="202" spans="1:56">
      <c r="A202" s="50">
        <v>615</v>
      </c>
      <c r="B202" s="55">
        <v>17</v>
      </c>
      <c r="C202" s="55">
        <v>17</v>
      </c>
      <c r="D202" s="11" t="s">
        <v>215</v>
      </c>
      <c r="E202" s="14">
        <v>7702</v>
      </c>
      <c r="F202" s="14">
        <v>7603</v>
      </c>
      <c r="G202" s="21">
        <v>7479</v>
      </c>
      <c r="H202" s="21">
        <v>7304</v>
      </c>
      <c r="I202" s="21"/>
      <c r="J202" s="15">
        <v>2028894.164462195</v>
      </c>
      <c r="K202" s="21">
        <v>483654.7357061751</v>
      </c>
      <c r="L202" s="134">
        <f>SUM(J202:K202)</f>
        <v>2512548.90016837</v>
      </c>
      <c r="M202" s="134"/>
      <c r="N202" s="21">
        <v>2046202.4918174073</v>
      </c>
      <c r="O202" s="21">
        <v>349218.54907369835</v>
      </c>
      <c r="P202" s="21">
        <v>-688611.4313515164</v>
      </c>
      <c r="Q202" s="15">
        <v>263801.70199892978</v>
      </c>
      <c r="R202" s="12">
        <f>SUM(N202:Q202)</f>
        <v>1970611.3115385191</v>
      </c>
      <c r="S202" s="15"/>
      <c r="T202" s="15">
        <v>2046202.4918174073</v>
      </c>
      <c r="U202" s="15">
        <v>216155.52253667428</v>
      </c>
      <c r="V202" s="15">
        <v>-224220.42</v>
      </c>
      <c r="W202" s="15">
        <v>-85858.92</v>
      </c>
      <c r="X202" s="147">
        <f>P202</f>
        <v>-688611.4313515164</v>
      </c>
      <c r="Y202" s="15">
        <f>G202/$G$10*277000000</f>
        <v>371715.01316094026</v>
      </c>
      <c r="Z202" s="12">
        <f>SUM(T202:Y202)</f>
        <v>1635382.2561635058</v>
      </c>
      <c r="AA202" s="12"/>
      <c r="AB202" s="15">
        <v>2046202.4918174073</v>
      </c>
      <c r="AC202" s="21">
        <v>85498.070898260892</v>
      </c>
      <c r="AD202" s="21">
        <v>-217659.2</v>
      </c>
      <c r="AE202" s="21">
        <v>-83411.679999999993</v>
      </c>
      <c r="AF202" s="134">
        <f>SUM(AB202:AE202)</f>
        <v>1830629.6827156683</v>
      </c>
      <c r="AG202" s="167"/>
      <c r="AH202" s="15">
        <f>J202/E202</f>
        <v>263.42432672840755</v>
      </c>
      <c r="AI202" s="15">
        <f>K202/E202</f>
        <v>62.795992691012088</v>
      </c>
      <c r="AJ202" s="15">
        <f>L202/E202</f>
        <v>326.22031941941964</v>
      </c>
      <c r="AL202" s="147">
        <f>N202/F202</f>
        <v>269.13093408094272</v>
      </c>
      <c r="AM202" s="147">
        <f>O202/F202</f>
        <v>45.931678163053839</v>
      </c>
      <c r="AN202" s="147">
        <f>P202/F202</f>
        <v>-90.571015566423313</v>
      </c>
      <c r="AO202" s="147">
        <f>Q202/F202</f>
        <v>34.69705405746808</v>
      </c>
      <c r="AP202" s="147">
        <f>R202/F202</f>
        <v>259.18865073504134</v>
      </c>
      <c r="AR202" s="147">
        <f>T202/$G202</f>
        <v>273.59305947551911</v>
      </c>
      <c r="AS202" s="147">
        <f>U202/$G202</f>
        <v>28.901660988992415</v>
      </c>
      <c r="AT202" s="147">
        <f>V202/$G202</f>
        <v>-29.98</v>
      </c>
      <c r="AU202" s="147">
        <f>W202/$G202</f>
        <v>-11.48</v>
      </c>
      <c r="AV202" s="147">
        <f>X202/$G202</f>
        <v>-92.072660964235382</v>
      </c>
      <c r="AW202" s="147">
        <f>Y202/$G202</f>
        <v>49.701165016839184</v>
      </c>
      <c r="AX202" s="147">
        <f>Z202/$G202</f>
        <v>218.66322451711537</v>
      </c>
      <c r="AZ202" s="15">
        <f>AB202/$H202</f>
        <v>280.14820534192324</v>
      </c>
      <c r="BA202" s="15">
        <f>AC202/$H202</f>
        <v>11.705650451569126</v>
      </c>
      <c r="BB202" s="15">
        <f>AD202/$H202</f>
        <v>-29.8</v>
      </c>
      <c r="BC202" s="15">
        <f>AE202/$H202</f>
        <v>-11.42</v>
      </c>
      <c r="BD202" s="15">
        <f>AF202/$H202</f>
        <v>250.63385579349239</v>
      </c>
    </row>
    <row r="203" spans="1:56">
      <c r="A203" s="50">
        <v>616</v>
      </c>
      <c r="B203" s="55">
        <v>1</v>
      </c>
      <c r="C203" s="140">
        <v>32</v>
      </c>
      <c r="D203" s="11" t="s">
        <v>216</v>
      </c>
      <c r="E203" s="14">
        <v>1848</v>
      </c>
      <c r="F203" s="14">
        <v>1807</v>
      </c>
      <c r="G203" s="21">
        <v>1781</v>
      </c>
      <c r="H203" s="21">
        <v>1743</v>
      </c>
      <c r="I203" s="21"/>
      <c r="J203" s="15">
        <v>-16580.564826977003</v>
      </c>
      <c r="K203" s="21">
        <v>-39335.543554665368</v>
      </c>
      <c r="L203" s="134">
        <f>SUM(J203:K203)</f>
        <v>-55916.108381642371</v>
      </c>
      <c r="M203" s="134"/>
      <c r="N203" s="21">
        <v>-211724.65895705426</v>
      </c>
      <c r="O203" s="21">
        <v>-149995.72517772709</v>
      </c>
      <c r="P203" s="21">
        <v>-163661.82512852692</v>
      </c>
      <c r="Q203" s="15">
        <v>62697.576681844817</v>
      </c>
      <c r="R203" s="12">
        <f>SUM(N203:Q203)</f>
        <v>-462684.63258146337</v>
      </c>
      <c r="S203" s="15"/>
      <c r="T203" s="15">
        <v>-211724.65895705426</v>
      </c>
      <c r="U203" s="21">
        <v>-127410.72701284515</v>
      </c>
      <c r="V203" s="21">
        <v>-53394.38</v>
      </c>
      <c r="W203" s="21">
        <v>-20445.88</v>
      </c>
      <c r="X203" s="147">
        <f>P203</f>
        <v>-163661.82512852692</v>
      </c>
      <c r="Y203" s="15">
        <f>G203/$G$10*277000000</f>
        <v>88517.77489499058</v>
      </c>
      <c r="Z203" s="12">
        <f>SUM(T203:Y203)</f>
        <v>-488119.69620343577</v>
      </c>
      <c r="AA203" s="12"/>
      <c r="AB203" s="15">
        <v>-211724.65895705426</v>
      </c>
      <c r="AC203" s="21">
        <v>-104253.99744696496</v>
      </c>
      <c r="AD203" s="21">
        <v>-51941.4</v>
      </c>
      <c r="AE203" s="21">
        <v>-19905.060000000001</v>
      </c>
      <c r="AF203" s="134">
        <f>SUM(AB203:AE203)</f>
        <v>-387825.11640401924</v>
      </c>
      <c r="AG203" s="167"/>
      <c r="AH203" s="15">
        <f>J203/E203</f>
        <v>-8.9721671141650443</v>
      </c>
      <c r="AI203" s="15">
        <f>K203/E203</f>
        <v>-21.285467291485588</v>
      </c>
      <c r="AJ203" s="15">
        <f>L203/E203</f>
        <v>-30.257634405650634</v>
      </c>
      <c r="AL203" s="147">
        <f>N203/F203</f>
        <v>-117.16915271558067</v>
      </c>
      <c r="AM203" s="147">
        <f>O203/F203</f>
        <v>-83.008148963877744</v>
      </c>
      <c r="AN203" s="147">
        <f>P203/F203</f>
        <v>-90.571015566423313</v>
      </c>
      <c r="AO203" s="147">
        <f>Q203/F203</f>
        <v>34.69705405746808</v>
      </c>
      <c r="AP203" s="147">
        <f>R203/F203</f>
        <v>-256.0512631884136</v>
      </c>
      <c r="AR203" s="147">
        <f>T203/$G203</f>
        <v>-118.87965129537017</v>
      </c>
      <c r="AS203" s="147">
        <f>U203/$G203</f>
        <v>-71.538869743315644</v>
      </c>
      <c r="AT203" s="147">
        <f>V203/$G203</f>
        <v>-29.979999999999997</v>
      </c>
      <c r="AU203" s="147">
        <f>W203/$G203</f>
        <v>-11.48</v>
      </c>
      <c r="AV203" s="147">
        <f>X203/$G203</f>
        <v>-91.893220173232407</v>
      </c>
      <c r="AW203" s="147">
        <f>Y203/$G203</f>
        <v>49.701165016839177</v>
      </c>
      <c r="AX203" s="147">
        <f>Z203/$G203</f>
        <v>-274.07057619507901</v>
      </c>
      <c r="AZ203" s="15">
        <f>AB203/$H203</f>
        <v>-121.47140502412752</v>
      </c>
      <c r="BA203" s="15">
        <f>AC203/$H203</f>
        <v>-59.812964685579438</v>
      </c>
      <c r="BB203" s="15">
        <f>AD203/$H203</f>
        <v>-29.8</v>
      </c>
      <c r="BC203" s="15">
        <f>AE203/$H203</f>
        <v>-11.42</v>
      </c>
      <c r="BD203" s="15">
        <f>AF203/$H203</f>
        <v>-222.50436970970696</v>
      </c>
    </row>
    <row r="204" spans="1:56">
      <c r="A204" s="50">
        <v>619</v>
      </c>
      <c r="B204" s="55">
        <v>6</v>
      </c>
      <c r="C204" s="55">
        <v>6</v>
      </c>
      <c r="D204" s="11" t="s">
        <v>217</v>
      </c>
      <c r="E204" s="14">
        <v>2721</v>
      </c>
      <c r="F204" s="14">
        <v>2675</v>
      </c>
      <c r="G204" s="21">
        <v>2650</v>
      </c>
      <c r="H204" s="21">
        <v>2607</v>
      </c>
      <c r="I204" s="21"/>
      <c r="J204" s="15">
        <v>738596.321678682</v>
      </c>
      <c r="K204" s="21">
        <v>413689.23469098029</v>
      </c>
      <c r="L204" s="134">
        <f>SUM(J204:K204)</f>
        <v>1152285.5563696623</v>
      </c>
      <c r="M204" s="134"/>
      <c r="N204" s="21">
        <v>773848.59838102816</v>
      </c>
      <c r="O204" s="21">
        <v>385780.19521208655</v>
      </c>
      <c r="P204" s="21">
        <v>-242277.46664018236</v>
      </c>
      <c r="Q204" s="15">
        <v>92814.619603727115</v>
      </c>
      <c r="R204" s="12">
        <f>SUM(N204:Q204)</f>
        <v>1010165.9465566595</v>
      </c>
      <c r="S204" s="15"/>
      <c r="T204" s="15">
        <v>773848.59838102816</v>
      </c>
      <c r="U204" s="21">
        <v>338963.99161001638</v>
      </c>
      <c r="V204" s="21">
        <v>-79447</v>
      </c>
      <c r="W204" s="21">
        <v>-30422</v>
      </c>
      <c r="X204" s="147">
        <f>P204</f>
        <v>-242277.46664018236</v>
      </c>
      <c r="Y204" s="15">
        <f>G204/$G$10*277000000</f>
        <v>131708.08729462384</v>
      </c>
      <c r="Z204" s="12">
        <f>SUM(T204:Y204)</f>
        <v>892374.21064548602</v>
      </c>
      <c r="AA204" s="12"/>
      <c r="AB204" s="15">
        <v>773848.59838102816</v>
      </c>
      <c r="AC204" s="21">
        <v>292994.15297621972</v>
      </c>
      <c r="AD204" s="21">
        <v>-77688.600000000006</v>
      </c>
      <c r="AE204" s="21">
        <v>-29771.94</v>
      </c>
      <c r="AF204" s="134">
        <f>SUM(AB204:AE204)</f>
        <v>959382.2113572479</v>
      </c>
      <c r="AG204" s="167"/>
      <c r="AH204" s="15">
        <f>J204/E204</f>
        <v>271.44297011344435</v>
      </c>
      <c r="AI204" s="15">
        <f>K204/E204</f>
        <v>152.03573491031983</v>
      </c>
      <c r="AJ204" s="15">
        <f>L204/E204</f>
        <v>423.47870502376418</v>
      </c>
      <c r="AL204" s="147">
        <f>N204/F204</f>
        <v>289.28919565645913</v>
      </c>
      <c r="AM204" s="147">
        <f>O204/F204</f>
        <v>144.21689540638749</v>
      </c>
      <c r="AN204" s="147">
        <f>P204/F204</f>
        <v>-90.571015566423313</v>
      </c>
      <c r="AO204" s="147">
        <f>Q204/F204</f>
        <v>34.69705405746808</v>
      </c>
      <c r="AP204" s="147">
        <f>R204/F204</f>
        <v>377.63212955389139</v>
      </c>
      <c r="AR204" s="147">
        <f>T204/$G204</f>
        <v>292.01833901170875</v>
      </c>
      <c r="AS204" s="147">
        <f>U204/$G204</f>
        <v>127.91094023019487</v>
      </c>
      <c r="AT204" s="147">
        <f>V204/$G204</f>
        <v>-29.98</v>
      </c>
      <c r="AU204" s="147">
        <f>W204/$G204</f>
        <v>-11.48</v>
      </c>
      <c r="AV204" s="147">
        <f>X204/$G204</f>
        <v>-91.425459109502782</v>
      </c>
      <c r="AW204" s="147">
        <f>Y204/$G204</f>
        <v>49.701165016839184</v>
      </c>
      <c r="AX204" s="147">
        <f>Z204/$G204</f>
        <v>336.74498514923999</v>
      </c>
      <c r="AZ204" s="15">
        <f>AB204/$H204</f>
        <v>296.83490540123825</v>
      </c>
      <c r="BA204" s="15">
        <f>AC204/$H204</f>
        <v>112.3874771677099</v>
      </c>
      <c r="BB204" s="15">
        <f>AD204/$H204</f>
        <v>-29.8</v>
      </c>
      <c r="BC204" s="15">
        <f>AE204/$H204</f>
        <v>-11.42</v>
      </c>
      <c r="BD204" s="15">
        <f>AF204/$H204</f>
        <v>368.00238256894818</v>
      </c>
    </row>
    <row r="205" spans="1:56">
      <c r="A205" s="50">
        <v>620</v>
      </c>
      <c r="B205" s="55">
        <v>18</v>
      </c>
      <c r="C205" s="55">
        <v>18</v>
      </c>
      <c r="D205" s="11" t="s">
        <v>218</v>
      </c>
      <c r="E205" s="14">
        <v>2446</v>
      </c>
      <c r="F205" s="14">
        <v>2380</v>
      </c>
      <c r="G205" s="21">
        <v>2359</v>
      </c>
      <c r="H205" s="21">
        <v>2345</v>
      </c>
      <c r="I205" s="21"/>
      <c r="J205" s="15">
        <v>425094.39130486135</v>
      </c>
      <c r="K205" s="21">
        <v>477446.47942081996</v>
      </c>
      <c r="L205" s="134">
        <f>SUM(J205:K205)</f>
        <v>902540.87072568131</v>
      </c>
      <c r="M205" s="134"/>
      <c r="N205" s="21">
        <v>280238.32780430245</v>
      </c>
      <c r="O205" s="21">
        <v>335019.38552573917</v>
      </c>
      <c r="P205" s="21">
        <v>-215559.01704808749</v>
      </c>
      <c r="Q205" s="15">
        <v>82578.988656774032</v>
      </c>
      <c r="R205" s="12">
        <f>SUM(N205:Q205)</f>
        <v>482277.68493872817</v>
      </c>
      <c r="S205" s="15"/>
      <c r="T205" s="15">
        <v>280238.32780430245</v>
      </c>
      <c r="U205" s="21">
        <v>293366.09035828983</v>
      </c>
      <c r="V205" s="21">
        <v>-70722.820000000007</v>
      </c>
      <c r="W205" s="21">
        <v>-27081.32</v>
      </c>
      <c r="X205" s="147">
        <f>P205</f>
        <v>-215559.01704808749</v>
      </c>
      <c r="Y205" s="15">
        <f>G205/$G$10*277000000</f>
        <v>117245.04827472364</v>
      </c>
      <c r="Z205" s="12">
        <f>SUM(T205:Y205)</f>
        <v>377486.30938922835</v>
      </c>
      <c r="AA205" s="12"/>
      <c r="AB205" s="15">
        <v>280238.32780430245</v>
      </c>
      <c r="AC205" s="21">
        <v>252465.82271401468</v>
      </c>
      <c r="AD205" s="21">
        <v>-69881</v>
      </c>
      <c r="AE205" s="21">
        <v>-26779.9</v>
      </c>
      <c r="AF205" s="134">
        <f>SUM(AB205:AE205)</f>
        <v>436043.2505183171</v>
      </c>
      <c r="AG205" s="167"/>
      <c r="AH205" s="15">
        <f>J205/E205</f>
        <v>173.79165629798092</v>
      </c>
      <c r="AI205" s="15">
        <f>K205/E205</f>
        <v>195.1947994361488</v>
      </c>
      <c r="AJ205" s="15">
        <f>L205/E205</f>
        <v>368.98645573412972</v>
      </c>
      <c r="AL205" s="147">
        <f>N205/F205</f>
        <v>117.7471965564296</v>
      </c>
      <c r="AM205" s="147">
        <f>O205/F205</f>
        <v>140.76444769989041</v>
      </c>
      <c r="AN205" s="147">
        <f>P205/F205</f>
        <v>-90.571015566423313</v>
      </c>
      <c r="AO205" s="147">
        <f>Q205/F205</f>
        <v>34.69705405746808</v>
      </c>
      <c r="AP205" s="147">
        <f>R205/F205</f>
        <v>202.63768274736478</v>
      </c>
      <c r="AR205" s="147">
        <f>T205/$G205</f>
        <v>118.79539118452838</v>
      </c>
      <c r="AS205" s="147">
        <f>U205/$G205</f>
        <v>124.3603604740525</v>
      </c>
      <c r="AT205" s="147">
        <f>V205/$G205</f>
        <v>-29.980000000000004</v>
      </c>
      <c r="AU205" s="147">
        <f>W205/$G205</f>
        <v>-11.48</v>
      </c>
      <c r="AV205" s="147">
        <f>X205/$G205</f>
        <v>-91.377285734670409</v>
      </c>
      <c r="AW205" s="147">
        <f>Y205/$G205</f>
        <v>49.701165016839184</v>
      </c>
      <c r="AX205" s="147">
        <f>Z205/$G205</f>
        <v>160.01963094074961</v>
      </c>
      <c r="AZ205" s="15">
        <f>AB205/$H205</f>
        <v>119.50461740055542</v>
      </c>
      <c r="BA205" s="15">
        <f>AC205/$H205</f>
        <v>107.66133164776745</v>
      </c>
      <c r="BB205" s="15">
        <f>AD205/$H205</f>
        <v>-29.8</v>
      </c>
      <c r="BC205" s="15">
        <f>AE205/$H205</f>
        <v>-11.42</v>
      </c>
      <c r="BD205" s="15">
        <f>AF205/$H205</f>
        <v>185.94594904832286</v>
      </c>
    </row>
    <row r="206" spans="1:56">
      <c r="A206" s="50">
        <v>623</v>
      </c>
      <c r="B206" s="55">
        <v>10</v>
      </c>
      <c r="C206" s="55">
        <v>10</v>
      </c>
      <c r="D206" s="11" t="s">
        <v>219</v>
      </c>
      <c r="E206" s="14">
        <v>2117</v>
      </c>
      <c r="F206" s="14">
        <v>2107</v>
      </c>
      <c r="G206" s="21">
        <v>2108</v>
      </c>
      <c r="H206" s="21">
        <v>2101</v>
      </c>
      <c r="I206" s="21"/>
      <c r="J206" s="15">
        <v>488578.59961381136</v>
      </c>
      <c r="K206" s="21">
        <v>130320.03979379506</v>
      </c>
      <c r="L206" s="134">
        <f>SUM(J206:K206)</f>
        <v>618898.63940760645</v>
      </c>
      <c r="M206" s="134"/>
      <c r="N206" s="21">
        <v>507635.85202716128</v>
      </c>
      <c r="O206" s="21">
        <v>102651.19525432005</v>
      </c>
      <c r="P206" s="21">
        <v>-190833.12979845391</v>
      </c>
      <c r="Q206" s="15">
        <v>73106.692899085247</v>
      </c>
      <c r="R206" s="12">
        <f>SUM(N206:Q206)</f>
        <v>492560.61038211267</v>
      </c>
      <c r="S206" s="15"/>
      <c r="T206" s="15">
        <v>507635.85202716128</v>
      </c>
      <c r="U206" s="21">
        <v>65775.778061960504</v>
      </c>
      <c r="V206" s="21">
        <v>-63197.840000000004</v>
      </c>
      <c r="W206" s="21">
        <v>-24199.84</v>
      </c>
      <c r="X206" s="147">
        <f>P206</f>
        <v>-190833.12979845391</v>
      </c>
      <c r="Y206" s="15">
        <f>G206/$G$10*277000000</f>
        <v>104770.055855497</v>
      </c>
      <c r="Z206" s="12">
        <f>SUM(T206:Y206)</f>
        <v>399950.87614616484</v>
      </c>
      <c r="AA206" s="12"/>
      <c r="AB206" s="15">
        <v>507635.85202716128</v>
      </c>
      <c r="AC206" s="21">
        <v>29567.011706293397</v>
      </c>
      <c r="AD206" s="21">
        <v>-62609.8</v>
      </c>
      <c r="AE206" s="21">
        <v>-23993.42</v>
      </c>
      <c r="AF206" s="134">
        <f>SUM(AB206:AE206)</f>
        <v>450599.64373345475</v>
      </c>
      <c r="AG206" s="167"/>
      <c r="AH206" s="15">
        <f>J206/E206</f>
        <v>230.78819065366619</v>
      </c>
      <c r="AI206" s="15">
        <f>K206/E206</f>
        <v>61.558828433535695</v>
      </c>
      <c r="AJ206" s="15">
        <f>L206/E206</f>
        <v>292.34701908720189</v>
      </c>
      <c r="AL206" s="147">
        <f>N206/F206</f>
        <v>240.92826389518808</v>
      </c>
      <c r="AM206" s="147">
        <f>O206/F206</f>
        <v>48.71912446811583</v>
      </c>
      <c r="AN206" s="147">
        <f>P206/F206</f>
        <v>-90.571015566423313</v>
      </c>
      <c r="AO206" s="147">
        <f>Q206/F206</f>
        <v>34.69705405746808</v>
      </c>
      <c r="AP206" s="147">
        <f>R206/F206</f>
        <v>233.77342685434868</v>
      </c>
      <c r="AR206" s="147">
        <f>T206/$G206</f>
        <v>240.81397154988676</v>
      </c>
      <c r="AS206" s="147">
        <f>U206/$G206</f>
        <v>31.202930769430978</v>
      </c>
      <c r="AT206" s="147">
        <f>V206/$G206</f>
        <v>-29.98</v>
      </c>
      <c r="AU206" s="147">
        <f>W206/$G206</f>
        <v>-11.48</v>
      </c>
      <c r="AV206" s="147">
        <f>X206/$G206</f>
        <v>-90.528050189019879</v>
      </c>
      <c r="AW206" s="147">
        <f>Y206/$G206</f>
        <v>49.701165016839184</v>
      </c>
      <c r="AX206" s="147">
        <f>Z206/$G206</f>
        <v>189.73001714713703</v>
      </c>
      <c r="AZ206" s="15">
        <f>AB206/$H206</f>
        <v>241.6163027259216</v>
      </c>
      <c r="BA206" s="15">
        <f>AC206/$H206</f>
        <v>14.072828037264825</v>
      </c>
      <c r="BB206" s="15">
        <f>AD206/$H206</f>
        <v>-29.8</v>
      </c>
      <c r="BC206" s="15">
        <f>AE206/$H206</f>
        <v>-11.42</v>
      </c>
      <c r="BD206" s="15">
        <f>AF206/$H206</f>
        <v>214.46913076318646</v>
      </c>
    </row>
    <row r="207" spans="1:56">
      <c r="A207" s="50">
        <v>624</v>
      </c>
      <c r="B207" s="55">
        <v>8</v>
      </c>
      <c r="C207" s="55">
        <v>8</v>
      </c>
      <c r="D207" s="11" t="s">
        <v>220</v>
      </c>
      <c r="E207" s="14">
        <v>5119</v>
      </c>
      <c r="F207" s="14">
        <v>5117</v>
      </c>
      <c r="G207" s="21">
        <v>5065</v>
      </c>
      <c r="H207" s="21">
        <v>5001</v>
      </c>
      <c r="I207" s="21"/>
      <c r="J207" s="15">
        <v>1230772.7042678252</v>
      </c>
      <c r="K207" s="21">
        <v>1242135.8190745302</v>
      </c>
      <c r="L207" s="134">
        <f>SUM(J207:K207)</f>
        <v>2472908.5233423552</v>
      </c>
      <c r="M207" s="134"/>
      <c r="N207" s="21">
        <v>725888.94401539117</v>
      </c>
      <c r="O207" s="21">
        <v>807599.48619995406</v>
      </c>
      <c r="P207" s="21">
        <v>-463451.88665338809</v>
      </c>
      <c r="Q207" s="15">
        <v>177544.82561206416</v>
      </c>
      <c r="R207" s="12">
        <f>SUM(N207:Q207)</f>
        <v>1247581.3691740213</v>
      </c>
      <c r="S207" s="15"/>
      <c r="T207" s="15">
        <v>725888.94401539117</v>
      </c>
      <c r="U207" s="21">
        <v>718044.90158993797</v>
      </c>
      <c r="V207" s="21">
        <v>-151848.70000000001</v>
      </c>
      <c r="W207" s="21">
        <v>-58146.200000000004</v>
      </c>
      <c r="X207" s="147">
        <f>P207</f>
        <v>-463451.88665338809</v>
      </c>
      <c r="Y207" s="15">
        <f>G207/$G$10*277000000</f>
        <v>251736.40081029048</v>
      </c>
      <c r="Z207" s="12">
        <f>SUM(T207:Y207)</f>
        <v>1022223.4597622316</v>
      </c>
      <c r="AA207" s="12"/>
      <c r="AB207" s="15">
        <v>725888.94401539117</v>
      </c>
      <c r="AC207" s="21">
        <v>630109.32615474646</v>
      </c>
      <c r="AD207" s="21">
        <v>-149029.80000000002</v>
      </c>
      <c r="AE207" s="21">
        <v>-57111.42</v>
      </c>
      <c r="AF207" s="134">
        <f>SUM(AB207:AE207)</f>
        <v>1149857.0501701378</v>
      </c>
      <c r="AG207" s="167"/>
      <c r="AH207" s="15">
        <f>J207/E207</f>
        <v>240.43225322676795</v>
      </c>
      <c r="AI207" s="15">
        <f>K207/E207</f>
        <v>242.65204514056069</v>
      </c>
      <c r="AJ207" s="15">
        <f>L207/E207</f>
        <v>483.08429836732859</v>
      </c>
      <c r="AL207" s="147">
        <f>N207/F207</f>
        <v>141.85830447828633</v>
      </c>
      <c r="AM207" s="147">
        <f>O207/F207</f>
        <v>157.82675126049523</v>
      </c>
      <c r="AN207" s="147">
        <f>P207/F207</f>
        <v>-90.571015566423313</v>
      </c>
      <c r="AO207" s="147">
        <f>Q207/F207</f>
        <v>34.69705405746808</v>
      </c>
      <c r="AP207" s="147">
        <f>R207/F207</f>
        <v>243.81109422982632</v>
      </c>
      <c r="AR207" s="147">
        <f>T207/$G207</f>
        <v>143.31469773255503</v>
      </c>
      <c r="AS207" s="147">
        <f>U207/$G207</f>
        <v>141.76602203157708</v>
      </c>
      <c r="AT207" s="147">
        <f>V207/$G207</f>
        <v>-29.980000000000004</v>
      </c>
      <c r="AU207" s="147">
        <f>W207/$G207</f>
        <v>-11.48</v>
      </c>
      <c r="AV207" s="147">
        <f>X207/$G207</f>
        <v>-91.500866071744937</v>
      </c>
      <c r="AW207" s="147">
        <f>Y207/$G207</f>
        <v>49.701165016839184</v>
      </c>
      <c r="AX207" s="147">
        <f>Z207/$G207</f>
        <v>201.82101870922637</v>
      </c>
      <c r="AZ207" s="15">
        <f>AB207/$H207</f>
        <v>145.14875905126797</v>
      </c>
      <c r="BA207" s="15">
        <f>AC207/$H207</f>
        <v>125.99666589776974</v>
      </c>
      <c r="BB207" s="15">
        <f>AD207/$H207</f>
        <v>-29.800000000000004</v>
      </c>
      <c r="BC207" s="15">
        <f>AE207/$H207</f>
        <v>-11.42</v>
      </c>
      <c r="BD207" s="15">
        <f>AF207/$H207</f>
        <v>229.92542494903776</v>
      </c>
    </row>
    <row r="208" spans="1:56">
      <c r="A208" s="50">
        <v>625</v>
      </c>
      <c r="B208" s="55">
        <v>17</v>
      </c>
      <c r="C208" s="55">
        <v>17</v>
      </c>
      <c r="D208" s="11" t="s">
        <v>221</v>
      </c>
      <c r="E208" s="14">
        <v>3048</v>
      </c>
      <c r="F208" s="14">
        <v>2991</v>
      </c>
      <c r="G208" s="21">
        <v>2980</v>
      </c>
      <c r="H208" s="21">
        <v>2976</v>
      </c>
      <c r="I208" s="21"/>
      <c r="J208" s="15">
        <v>926376.7372162512</v>
      </c>
      <c r="K208" s="21">
        <v>624383.3613538905</v>
      </c>
      <c r="L208" s="134">
        <f>SUM(J208:K208)</f>
        <v>1550760.0985701417</v>
      </c>
      <c r="M208" s="134"/>
      <c r="N208" s="21">
        <v>866263.96259344369</v>
      </c>
      <c r="O208" s="21">
        <v>526799.0707816052</v>
      </c>
      <c r="P208" s="21">
        <v>-270897.90755917213</v>
      </c>
      <c r="Q208" s="15">
        <v>103778.88868588702</v>
      </c>
      <c r="R208" s="12">
        <f>SUM(N208:Q208)</f>
        <v>1225944.0145017637</v>
      </c>
      <c r="S208" s="15"/>
      <c r="T208" s="15">
        <v>866263.96259344369</v>
      </c>
      <c r="U208" s="21">
        <v>474452.42966990732</v>
      </c>
      <c r="V208" s="21">
        <v>-89340.4</v>
      </c>
      <c r="W208" s="21">
        <v>-34210.400000000001</v>
      </c>
      <c r="X208" s="147">
        <f>P208</f>
        <v>-270897.90755917213</v>
      </c>
      <c r="Y208" s="15">
        <f>G208/$G$10*277000000</f>
        <v>148109.47175018079</v>
      </c>
      <c r="Z208" s="12">
        <f>SUM(T208:Y208)</f>
        <v>1094377.1564543599</v>
      </c>
      <c r="AA208" s="12"/>
      <c r="AB208" s="15">
        <v>866263.96259344369</v>
      </c>
      <c r="AC208" s="21">
        <v>423052.13533208088</v>
      </c>
      <c r="AD208" s="21">
        <v>-88684.800000000003</v>
      </c>
      <c r="AE208" s="21">
        <v>-33985.919999999998</v>
      </c>
      <c r="AF208" s="134">
        <f>SUM(AB208:AE208)</f>
        <v>1166645.3779255247</v>
      </c>
      <c r="AG208" s="167"/>
      <c r="AH208" s="15">
        <f>J208/E208</f>
        <v>303.92937572711656</v>
      </c>
      <c r="AI208" s="15">
        <f>K208/E208</f>
        <v>204.85018417122393</v>
      </c>
      <c r="AJ208" s="15">
        <f>L208/E208</f>
        <v>508.77955989834044</v>
      </c>
      <c r="AL208" s="147">
        <f>N208/F208</f>
        <v>289.62352477213096</v>
      </c>
      <c r="AM208" s="147">
        <f>O208/F208</f>
        <v>176.12807448398704</v>
      </c>
      <c r="AN208" s="147">
        <f>P208/F208</f>
        <v>-90.571015566423313</v>
      </c>
      <c r="AO208" s="147">
        <f>Q208/F208</f>
        <v>34.69705405746808</v>
      </c>
      <c r="AP208" s="147">
        <f>R208/F208</f>
        <v>409.87763774716274</v>
      </c>
      <c r="AR208" s="147">
        <f>T208/$G208</f>
        <v>290.69260489712877</v>
      </c>
      <c r="AS208" s="147">
        <f>U208/$G208</f>
        <v>159.21222472144541</v>
      </c>
      <c r="AT208" s="147">
        <f>V208/$G208</f>
        <v>-29.979999999999997</v>
      </c>
      <c r="AU208" s="147">
        <f>W208/$G208</f>
        <v>-11.48</v>
      </c>
      <c r="AV208" s="147">
        <f>X208/$G208</f>
        <v>-90.90533810710474</v>
      </c>
      <c r="AW208" s="147">
        <f>Y208/$G208</f>
        <v>49.701165016839191</v>
      </c>
      <c r="AX208" s="147">
        <f>Z208/$G208</f>
        <v>367.2406565283087</v>
      </c>
      <c r="AZ208" s="15">
        <f>AB208/$H208</f>
        <v>291.083320763926</v>
      </c>
      <c r="BA208" s="15">
        <f>AC208/$H208</f>
        <v>142.15461536696267</v>
      </c>
      <c r="BB208" s="15">
        <f>AD208/$H208</f>
        <v>-29.8</v>
      </c>
      <c r="BC208" s="15">
        <f>AE208/$H208</f>
        <v>-11.42</v>
      </c>
      <c r="BD208" s="15">
        <f>AF208/$H208</f>
        <v>392.0179361308887</v>
      </c>
    </row>
    <row r="209" spans="1:56">
      <c r="A209" s="50">
        <v>626</v>
      </c>
      <c r="B209" s="55">
        <v>17</v>
      </c>
      <c r="C209" s="55">
        <v>17</v>
      </c>
      <c r="D209" s="11" t="s">
        <v>222</v>
      </c>
      <c r="E209" s="14">
        <v>4964</v>
      </c>
      <c r="F209" s="14">
        <v>4835</v>
      </c>
      <c r="G209" s="21">
        <v>4756</v>
      </c>
      <c r="H209" s="21">
        <v>4702</v>
      </c>
      <c r="I209" s="21"/>
      <c r="J209" s="15">
        <v>-290975.44823777484</v>
      </c>
      <c r="K209" s="21">
        <v>-340119.33275351027</v>
      </c>
      <c r="L209" s="134">
        <f>SUM(J209:K209)</f>
        <v>-631094.78099128511</v>
      </c>
      <c r="M209" s="134"/>
      <c r="N209" s="21">
        <v>-810274.76302125945</v>
      </c>
      <c r="O209" s="21">
        <v>-634403.05447880784</v>
      </c>
      <c r="P209" s="21">
        <v>-437910.86026365671</v>
      </c>
      <c r="Q209" s="15">
        <v>167760.25636785818</v>
      </c>
      <c r="R209" s="12">
        <f>SUM(N209:Q209)</f>
        <v>-1714828.421395866</v>
      </c>
      <c r="S209" s="15"/>
      <c r="T209" s="15">
        <v>-810274.76302125945</v>
      </c>
      <c r="U209" s="21">
        <v>-573972.24865301687</v>
      </c>
      <c r="V209" s="21">
        <v>-142584.88</v>
      </c>
      <c r="W209" s="21">
        <v>-54598.880000000005</v>
      </c>
      <c r="X209" s="147">
        <f>P209</f>
        <v>-437910.86026365671</v>
      </c>
      <c r="Y209" s="15">
        <f>G209/$G$10*277000000</f>
        <v>236378.74082008717</v>
      </c>
      <c r="Z209" s="12">
        <f>SUM(T209:Y209)</f>
        <v>-1782962.8911178459</v>
      </c>
      <c r="AA209" s="12"/>
      <c r="AB209" s="15">
        <v>-810274.76302125945</v>
      </c>
      <c r="AC209" s="21">
        <v>-512011.65792195394</v>
      </c>
      <c r="AD209" s="21">
        <v>-140119.6</v>
      </c>
      <c r="AE209" s="21">
        <v>-53696.84</v>
      </c>
      <c r="AF209" s="134">
        <f>SUM(AB209:AE209)</f>
        <v>-1516102.8609432136</v>
      </c>
      <c r="AG209" s="167"/>
      <c r="AH209" s="15">
        <f>J209/E209</f>
        <v>-58.61713300519235</v>
      </c>
      <c r="AI209" s="15">
        <f>K209/E209</f>
        <v>-68.517190321013345</v>
      </c>
      <c r="AJ209" s="15">
        <f>L209/E209</f>
        <v>-127.1343233262057</v>
      </c>
      <c r="AL209" s="147">
        <f>N209/F209</f>
        <v>-167.58526639529669</v>
      </c>
      <c r="AM209" s="147">
        <f>O209/F209</f>
        <v>-131.2105593544587</v>
      </c>
      <c r="AN209" s="147">
        <f>P209/F209</f>
        <v>-90.571015566423313</v>
      </c>
      <c r="AO209" s="147">
        <f>Q209/F209</f>
        <v>34.69705405746808</v>
      </c>
      <c r="AP209" s="147">
        <f>R209/F209</f>
        <v>-354.66978725871064</v>
      </c>
      <c r="AR209" s="147">
        <f>T209/$G209</f>
        <v>-170.36895774206465</v>
      </c>
      <c r="AS209" s="147">
        <f>U209/$G209</f>
        <v>-120.68382015412466</v>
      </c>
      <c r="AT209" s="147">
        <f>V209/$G209</f>
        <v>-29.98</v>
      </c>
      <c r="AU209" s="147">
        <f>W209/$G209</f>
        <v>-11.48</v>
      </c>
      <c r="AV209" s="147">
        <f>X209/$G209</f>
        <v>-92.075454218598978</v>
      </c>
      <c r="AW209" s="147">
        <f>Y209/$G209</f>
        <v>49.701165016839184</v>
      </c>
      <c r="AX209" s="147">
        <f>Z209/$G209</f>
        <v>-374.88706709794911</v>
      </c>
      <c r="AZ209" s="15">
        <f>AB209/$H209</f>
        <v>-172.32555572549117</v>
      </c>
      <c r="BA209" s="15">
        <f>AC209/$H209</f>
        <v>-108.8923134670255</v>
      </c>
      <c r="BB209" s="15">
        <f>AD209/$H209</f>
        <v>-29.8</v>
      </c>
      <c r="BC209" s="15">
        <f>AE209/$H209</f>
        <v>-11.42</v>
      </c>
      <c r="BD209" s="15">
        <f>AF209/$H209</f>
        <v>-322.4378691925167</v>
      </c>
    </row>
    <row r="210" spans="1:56">
      <c r="A210" s="50">
        <v>630</v>
      </c>
      <c r="B210" s="55">
        <v>17</v>
      </c>
      <c r="C210" s="55">
        <v>17</v>
      </c>
      <c r="D210" s="11" t="s">
        <v>223</v>
      </c>
      <c r="E210" s="14">
        <v>1631</v>
      </c>
      <c r="F210" s="14">
        <v>1635</v>
      </c>
      <c r="G210" s="21">
        <v>1646</v>
      </c>
      <c r="H210" s="21">
        <v>1641</v>
      </c>
      <c r="I210" s="21"/>
      <c r="J210" s="15">
        <v>-353312.35339960601</v>
      </c>
      <c r="K210" s="21">
        <v>-467785.08220569883</v>
      </c>
      <c r="L210" s="134">
        <f>SUM(J210:K210)</f>
        <v>-821097.43560530478</v>
      </c>
      <c r="M210" s="134"/>
      <c r="N210" s="21">
        <v>-212876.4904722666</v>
      </c>
      <c r="O210" s="21">
        <v>-356386.24548224919</v>
      </c>
      <c r="P210" s="21">
        <v>-148083.61045110211</v>
      </c>
      <c r="Q210" s="15">
        <v>56729.683383960313</v>
      </c>
      <c r="R210" s="12">
        <f>SUM(N210:Q210)</f>
        <v>-660616.66302165762</v>
      </c>
      <c r="S210" s="15"/>
      <c r="T210" s="15">
        <v>-212876.4904722666</v>
      </c>
      <c r="U210" s="21">
        <v>-335951.00917921547</v>
      </c>
      <c r="V210" s="21">
        <v>-49347.08</v>
      </c>
      <c r="W210" s="21">
        <v>-18896.080000000002</v>
      </c>
      <c r="X210" s="147">
        <f>P210</f>
        <v>-148083.61045110211</v>
      </c>
      <c r="Y210" s="15">
        <f>G210/$G$10*277000000</f>
        <v>81808.117617717289</v>
      </c>
      <c r="Z210" s="12">
        <f>SUM(T210:Y210)</f>
        <v>-683346.15248486691</v>
      </c>
      <c r="AA210" s="12"/>
      <c r="AB210" s="15">
        <v>-212876.4904722666</v>
      </c>
      <c r="AC210" s="21">
        <v>-314998.46195164818</v>
      </c>
      <c r="AD210" s="21">
        <v>-48901.8</v>
      </c>
      <c r="AE210" s="21">
        <v>-18740.22</v>
      </c>
      <c r="AF210" s="134">
        <f>SUM(AB210:AE210)</f>
        <v>-595516.97242391482</v>
      </c>
      <c r="AG210" s="167"/>
      <c r="AH210" s="15">
        <f>J210/E210</f>
        <v>-216.62314739399511</v>
      </c>
      <c r="AI210" s="15">
        <f>K210/E210</f>
        <v>-286.80875671716666</v>
      </c>
      <c r="AJ210" s="15">
        <f>L210/E210</f>
        <v>-503.43190411116171</v>
      </c>
      <c r="AL210" s="147">
        <f>N210/F210</f>
        <v>-130.19968836224257</v>
      </c>
      <c r="AM210" s="147">
        <f>O210/F210</f>
        <v>-217.97323882706371</v>
      </c>
      <c r="AN210" s="147">
        <f>P210/F210</f>
        <v>-90.571015566423313</v>
      </c>
      <c r="AO210" s="147">
        <f>Q210/F210</f>
        <v>34.69705405746808</v>
      </c>
      <c r="AP210" s="147">
        <f>R210/F210</f>
        <v>-404.04688869826151</v>
      </c>
      <c r="AR210" s="147">
        <f>T210/$G210</f>
        <v>-129.32958108886186</v>
      </c>
      <c r="AS210" s="147">
        <f>U210/$G210</f>
        <v>-204.10146365687453</v>
      </c>
      <c r="AT210" s="147">
        <f>V210/$G210</f>
        <v>-29.98</v>
      </c>
      <c r="AU210" s="147">
        <f>W210/$G210</f>
        <v>-11.48</v>
      </c>
      <c r="AV210" s="147">
        <f>X210/$G210</f>
        <v>-89.965741464825101</v>
      </c>
      <c r="AW210" s="147">
        <f>Y210/$G210</f>
        <v>49.701165016839177</v>
      </c>
      <c r="AX210" s="147">
        <f>Z210/$G210</f>
        <v>-415.15562119372231</v>
      </c>
      <c r="AZ210" s="15">
        <f>AB210/$H210</f>
        <v>-129.72363831338609</v>
      </c>
      <c r="BA210" s="15">
        <f>AC210/$H210</f>
        <v>-191.95518705158329</v>
      </c>
      <c r="BB210" s="15">
        <f>AD210/$H210</f>
        <v>-29.8</v>
      </c>
      <c r="BC210" s="15">
        <f>AE210/$H210</f>
        <v>-11.42</v>
      </c>
      <c r="BD210" s="15">
        <f>AF210/$H210</f>
        <v>-362.89882536496941</v>
      </c>
    </row>
    <row r="211" spans="1:56">
      <c r="A211" s="50">
        <v>631</v>
      </c>
      <c r="B211" s="55">
        <v>2</v>
      </c>
      <c r="C211" s="55">
        <v>2</v>
      </c>
      <c r="D211" s="11" t="s">
        <v>224</v>
      </c>
      <c r="E211" s="14">
        <v>1985</v>
      </c>
      <c r="F211" s="14">
        <v>1963</v>
      </c>
      <c r="G211" s="21">
        <v>1930</v>
      </c>
      <c r="H211" s="21">
        <v>1919</v>
      </c>
      <c r="I211" s="21"/>
      <c r="J211" s="15">
        <v>562070.08676746942</v>
      </c>
      <c r="K211" s="21">
        <v>552852.39864837914</v>
      </c>
      <c r="L211" s="134">
        <f>SUM(J211:K211)</f>
        <v>1114922.4854158484</v>
      </c>
      <c r="M211" s="134"/>
      <c r="N211" s="21">
        <v>142206.73888944913</v>
      </c>
      <c r="O211" s="21">
        <v>235270.97998128511</v>
      </c>
      <c r="P211" s="21">
        <v>-177790.90355688895</v>
      </c>
      <c r="Q211" s="15">
        <v>68110.317114809834</v>
      </c>
      <c r="R211" s="12">
        <f>SUM(N211:Q211)</f>
        <v>267797.13242865511</v>
      </c>
      <c r="S211" s="15"/>
      <c r="T211" s="15">
        <v>142206.73888944913</v>
      </c>
      <c r="U211" s="21">
        <v>200915.76216040147</v>
      </c>
      <c r="V211" s="21">
        <v>-57861.4</v>
      </c>
      <c r="W211" s="21">
        <v>-22156.400000000001</v>
      </c>
      <c r="X211" s="147">
        <f>P211</f>
        <v>-177790.90355688895</v>
      </c>
      <c r="Y211" s="15">
        <f>G211/$G$10*277000000</f>
        <v>95923.248482499621</v>
      </c>
      <c r="Z211" s="12">
        <f>SUM(T211:Y211)</f>
        <v>181237.04597546122</v>
      </c>
      <c r="AA211" s="12"/>
      <c r="AB211" s="15">
        <v>142206.73888944913</v>
      </c>
      <c r="AC211" s="21">
        <v>167181.63384707706</v>
      </c>
      <c r="AD211" s="21">
        <v>-57186.200000000004</v>
      </c>
      <c r="AE211" s="21">
        <v>-21914.98</v>
      </c>
      <c r="AF211" s="134">
        <f>SUM(AB211:AE211)</f>
        <v>230287.19273652617</v>
      </c>
      <c r="AG211" s="167"/>
      <c r="AH211" s="15">
        <f>J211/E211</f>
        <v>283.1587338878939</v>
      </c>
      <c r="AI211" s="15">
        <f>K211/E211</f>
        <v>278.51506229137487</v>
      </c>
      <c r="AJ211" s="15">
        <f>L211/E211</f>
        <v>561.67379617926872</v>
      </c>
      <c r="AL211" s="147">
        <f>N211/F211</f>
        <v>72.443575593198744</v>
      </c>
      <c r="AM211" s="147">
        <f>O211/F211</f>
        <v>119.85276616468931</v>
      </c>
      <c r="AN211" s="147">
        <f>P211/F211</f>
        <v>-90.571015566423313</v>
      </c>
      <c r="AO211" s="147">
        <f>Q211/F211</f>
        <v>34.69705405746808</v>
      </c>
      <c r="AP211" s="147">
        <f>R211/F211</f>
        <v>136.42238024893282</v>
      </c>
      <c r="AR211" s="147">
        <f>T211/$G211</f>
        <v>73.682248129248251</v>
      </c>
      <c r="AS211" s="147">
        <f>U211/$G211</f>
        <v>104.10143117119247</v>
      </c>
      <c r="AT211" s="147">
        <f>V211/$G211</f>
        <v>-29.98</v>
      </c>
      <c r="AU211" s="147">
        <f>W211/$G211</f>
        <v>-11.48</v>
      </c>
      <c r="AV211" s="147">
        <f>X211/$G211</f>
        <v>-92.119639148647124</v>
      </c>
      <c r="AW211" s="147">
        <f>Y211/$G211</f>
        <v>49.701165016839184</v>
      </c>
      <c r="AX211" s="147">
        <f>Z211/$G211</f>
        <v>93.905205168632762</v>
      </c>
      <c r="AZ211" s="15">
        <f>AB211/$H211</f>
        <v>74.104605987206426</v>
      </c>
      <c r="BA211" s="15">
        <f>AC211/$H211</f>
        <v>87.119142181905715</v>
      </c>
      <c r="BB211" s="15">
        <f>AD211/$H211</f>
        <v>-29.8</v>
      </c>
      <c r="BC211" s="15">
        <f>AE211/$H211</f>
        <v>-11.42</v>
      </c>
      <c r="BD211" s="15">
        <f>AF211/$H211</f>
        <v>120.00374816911213</v>
      </c>
    </row>
    <row r="212" spans="1:56">
      <c r="A212" s="50">
        <v>635</v>
      </c>
      <c r="B212" s="55">
        <v>6</v>
      </c>
      <c r="C212" s="55">
        <v>6</v>
      </c>
      <c r="D212" s="11" t="s">
        <v>225</v>
      </c>
      <c r="E212" s="14">
        <v>6439</v>
      </c>
      <c r="F212" s="14">
        <v>6347</v>
      </c>
      <c r="G212" s="21">
        <v>6337</v>
      </c>
      <c r="H212" s="21">
        <v>6238</v>
      </c>
      <c r="I212" s="21"/>
      <c r="J212" s="15">
        <v>-40000.643998499349</v>
      </c>
      <c r="K212" s="21">
        <v>-88598.224881671558</v>
      </c>
      <c r="L212" s="134">
        <f>SUM(J212:K212)</f>
        <v>-128598.86888017091</v>
      </c>
      <c r="M212" s="134"/>
      <c r="N212" s="21">
        <v>-114422.80464292956</v>
      </c>
      <c r="O212" s="21">
        <v>-69706.290798041548</v>
      </c>
      <c r="P212" s="21">
        <v>-574854.23580008873</v>
      </c>
      <c r="Q212" s="15">
        <v>220222.2021027499</v>
      </c>
      <c r="R212" s="12">
        <f>SUM(N212:Q212)</f>
        <v>-538761.12913830997</v>
      </c>
      <c r="S212" s="15"/>
      <c r="T212" s="15">
        <v>-114422.80464292956</v>
      </c>
      <c r="U212" s="21">
        <v>-12958.827423141587</v>
      </c>
      <c r="V212" s="21">
        <v>-189983.26</v>
      </c>
      <c r="W212" s="21">
        <v>-72748.760000000009</v>
      </c>
      <c r="X212" s="147">
        <f>P212</f>
        <v>-574854.23580008873</v>
      </c>
      <c r="Y212" s="15">
        <f>G212/$G$10*277000000</f>
        <v>314956.28271170991</v>
      </c>
      <c r="Z212" s="12">
        <f>SUM(T212:Y212)</f>
        <v>-650011.60515445005</v>
      </c>
      <c r="AA212" s="12"/>
      <c r="AB212" s="15">
        <v>-114422.80464292956</v>
      </c>
      <c r="AC212" s="21">
        <v>-26826.936136676995</v>
      </c>
      <c r="AD212" s="21">
        <v>-185892.4</v>
      </c>
      <c r="AE212" s="21">
        <v>-71237.960000000006</v>
      </c>
      <c r="AF212" s="134">
        <f>SUM(AB212:AE212)</f>
        <v>-398380.10077960655</v>
      </c>
      <c r="AG212" s="167"/>
      <c r="AH212" s="15">
        <f>J212/E212</f>
        <v>-6.2122447582698168</v>
      </c>
      <c r="AI212" s="15">
        <f>K212/E212</f>
        <v>-13.759624923384308</v>
      </c>
      <c r="AJ212" s="15">
        <f>L212/E212</f>
        <v>-19.971869681654123</v>
      </c>
      <c r="AL212" s="147">
        <f>N212/F212</f>
        <v>-18.027856411364354</v>
      </c>
      <c r="AM212" s="147">
        <f>O212/F212</f>
        <v>-10.982557239332211</v>
      </c>
      <c r="AN212" s="147">
        <f>P212/F212</f>
        <v>-90.571015566423313</v>
      </c>
      <c r="AO212" s="147">
        <f>Q212/F212</f>
        <v>34.69705405746808</v>
      </c>
      <c r="AP212" s="147">
        <f>R212/F212</f>
        <v>-84.884375159651796</v>
      </c>
      <c r="AR212" s="147">
        <f>T212/$G212</f>
        <v>-18.056304977580805</v>
      </c>
      <c r="AS212" s="147">
        <f>U212/$G212</f>
        <v>-2.0449467292317478</v>
      </c>
      <c r="AT212" s="147">
        <f>V212/$G212</f>
        <v>-29.98</v>
      </c>
      <c r="AU212" s="147">
        <f>W212/$G212</f>
        <v>-11.480000000000002</v>
      </c>
      <c r="AV212" s="147">
        <f>X212/$G212</f>
        <v>-90.713939687563311</v>
      </c>
      <c r="AW212" s="147">
        <f>Y212/$G212</f>
        <v>49.701165016839184</v>
      </c>
      <c r="AX212" s="147">
        <f>Z212/$G212</f>
        <v>-102.5740263775367</v>
      </c>
      <c r="AZ212" s="15">
        <f>AB212/$H212</f>
        <v>-18.342867047600123</v>
      </c>
      <c r="BA212" s="15">
        <f>AC212/$H212</f>
        <v>-4.3005668702592166</v>
      </c>
      <c r="BB212" s="15">
        <f>AD212/$H212</f>
        <v>-29.8</v>
      </c>
      <c r="BC212" s="15">
        <f>AE212/$H212</f>
        <v>-11.420000000000002</v>
      </c>
      <c r="BD212" s="15">
        <f>AF212/$H212</f>
        <v>-63.863433917859339</v>
      </c>
    </row>
    <row r="213" spans="1:56">
      <c r="A213" s="50">
        <v>636</v>
      </c>
      <c r="B213" s="55">
        <v>2</v>
      </c>
      <c r="C213" s="55">
        <v>2</v>
      </c>
      <c r="D213" s="11" t="s">
        <v>226</v>
      </c>
      <c r="E213" s="14">
        <v>8222</v>
      </c>
      <c r="F213" s="14">
        <v>8154</v>
      </c>
      <c r="G213" s="21">
        <v>8130</v>
      </c>
      <c r="H213" s="21">
        <v>8011</v>
      </c>
      <c r="I213" s="21"/>
      <c r="J213" s="15">
        <v>547609.04309370148</v>
      </c>
      <c r="K213" s="21">
        <v>227655.28563894515</v>
      </c>
      <c r="L213" s="134">
        <f>SUM(J213:K213)</f>
        <v>775264.32873264665</v>
      </c>
      <c r="M213" s="134"/>
      <c r="N213" s="21">
        <v>736313.75676624791</v>
      </c>
      <c r="O213" s="21">
        <v>197080.27186350423</v>
      </c>
      <c r="P213" s="21">
        <v>-738516.06092861574</v>
      </c>
      <c r="Q213" s="15">
        <v>282919.77878459473</v>
      </c>
      <c r="R213" s="12">
        <f>SUM(N213:Q213)</f>
        <v>477797.7464857311</v>
      </c>
      <c r="S213" s="15"/>
      <c r="T213" s="15">
        <v>736313.75676624791</v>
      </c>
      <c r="U213" s="21">
        <v>54373.982453679906</v>
      </c>
      <c r="V213" s="21">
        <v>-243737.4</v>
      </c>
      <c r="W213" s="21">
        <v>-93332.400000000009</v>
      </c>
      <c r="X213" s="147">
        <f>P213</f>
        <v>-738516.06092861574</v>
      </c>
      <c r="Y213" s="15">
        <f>G213/$G$10*277000000</f>
        <v>404070.47158690257</v>
      </c>
      <c r="Z213" s="12">
        <f>SUM(T213:Y213)</f>
        <v>119172.34987821459</v>
      </c>
      <c r="AA213" s="12"/>
      <c r="AB213" s="15">
        <v>736313.75676624791</v>
      </c>
      <c r="AC213" s="21">
        <v>-34464.603317861074</v>
      </c>
      <c r="AD213" s="21">
        <v>-238727.80000000002</v>
      </c>
      <c r="AE213" s="21">
        <v>-91485.62</v>
      </c>
      <c r="AF213" s="134">
        <f>SUM(AB213:AE213)</f>
        <v>371635.73344838677</v>
      </c>
      <c r="AG213" s="167"/>
      <c r="AH213" s="15">
        <f>J213/E213</f>
        <v>66.602899914096511</v>
      </c>
      <c r="AI213" s="15">
        <f>K213/E213</f>
        <v>27.688553349421692</v>
      </c>
      <c r="AJ213" s="15">
        <f>L213/E213</f>
        <v>94.291453263518207</v>
      </c>
      <c r="AL213" s="147">
        <f>N213/F213</f>
        <v>90.30092675573313</v>
      </c>
      <c r="AM213" s="147">
        <f>O213/F213</f>
        <v>24.16976598767528</v>
      </c>
      <c r="AN213" s="147">
        <f>P213/F213</f>
        <v>-90.571015566423313</v>
      </c>
      <c r="AO213" s="147">
        <f>Q213/F213</f>
        <v>34.69705405746808</v>
      </c>
      <c r="AP213" s="147">
        <f>R213/F213</f>
        <v>58.596731234453166</v>
      </c>
      <c r="AR213" s="147">
        <f>T213/$G213</f>
        <v>90.567497757226064</v>
      </c>
      <c r="AS213" s="147">
        <f>U213/$G213</f>
        <v>6.6880667224698529</v>
      </c>
      <c r="AT213" s="147">
        <f>V213/$G213</f>
        <v>-29.98</v>
      </c>
      <c r="AU213" s="147">
        <f>W213/$G213</f>
        <v>-11.48</v>
      </c>
      <c r="AV213" s="147">
        <f>X213/$G213</f>
        <v>-90.838383878058522</v>
      </c>
      <c r="AW213" s="147">
        <f>Y213/$G213</f>
        <v>49.701165016839184</v>
      </c>
      <c r="AX213" s="147">
        <f>Z213/$G213</f>
        <v>14.658345618476579</v>
      </c>
      <c r="AZ213" s="15">
        <f>AB213/$H213</f>
        <v>91.912839441548854</v>
      </c>
      <c r="BA213" s="15">
        <f>AC213/$H213</f>
        <v>-4.3021599448085226</v>
      </c>
      <c r="BB213" s="15">
        <f>AD213/$H213</f>
        <v>-29.8</v>
      </c>
      <c r="BC213" s="15">
        <f>AE213/$H213</f>
        <v>-11.42</v>
      </c>
      <c r="BD213" s="15">
        <f>AF213/$H213</f>
        <v>46.390679496740326</v>
      </c>
    </row>
    <row r="214" spans="1:56">
      <c r="A214" s="50">
        <v>638</v>
      </c>
      <c r="B214" s="55">
        <v>1</v>
      </c>
      <c r="C214" s="140">
        <v>32</v>
      </c>
      <c r="D214" s="11" t="s">
        <v>227</v>
      </c>
      <c r="E214" s="14">
        <v>51149</v>
      </c>
      <c r="F214" s="14">
        <v>51232</v>
      </c>
      <c r="G214" s="21">
        <v>51289</v>
      </c>
      <c r="H214" s="21">
        <v>51737</v>
      </c>
      <c r="I214" s="21"/>
      <c r="J214" s="15">
        <v>13635707.035093911</v>
      </c>
      <c r="K214" s="21">
        <v>5791297.8341033831</v>
      </c>
      <c r="L214" s="134">
        <f>SUM(J214:K214)</f>
        <v>19427004.869197294</v>
      </c>
      <c r="M214" s="134"/>
      <c r="N214" s="21">
        <v>14522566.989777571</v>
      </c>
      <c r="O214" s="21">
        <v>5402351.0373497</v>
      </c>
      <c r="P214" s="21">
        <v>-4640134.2694989992</v>
      </c>
      <c r="Q214" s="15">
        <v>1777599.4734722048</v>
      </c>
      <c r="R214" s="12">
        <f>SUM(N214:Q214)</f>
        <v>17062383.231100474</v>
      </c>
      <c r="S214" s="15"/>
      <c r="T214" s="15">
        <v>14522566.989777571</v>
      </c>
      <c r="U214" s="21">
        <v>4505720.105409042</v>
      </c>
      <c r="V214" s="21">
        <v>-1537644.22</v>
      </c>
      <c r="W214" s="21">
        <v>-588797.72</v>
      </c>
      <c r="X214" s="147">
        <f>P214</f>
        <v>-4640134.2694989992</v>
      </c>
      <c r="Y214" s="15">
        <f>G214/$G$10*277000000</f>
        <v>2549123.0525486646</v>
      </c>
      <c r="Z214" s="12">
        <f>SUM(T214:Y214)</f>
        <v>14810833.938236281</v>
      </c>
      <c r="AA214" s="12"/>
      <c r="AB214" s="15">
        <v>14522566.989777571</v>
      </c>
      <c r="AC214" s="21">
        <v>3625298.8819000069</v>
      </c>
      <c r="AD214" s="21">
        <v>-1541762.6</v>
      </c>
      <c r="AE214" s="21">
        <v>-590836.54</v>
      </c>
      <c r="AF214" s="134">
        <f>SUM(AB214:AE214)</f>
        <v>16015266.731677577</v>
      </c>
      <c r="AG214" s="167"/>
      <c r="AH214" s="15">
        <f>J214/E214</f>
        <v>266.58794961961939</v>
      </c>
      <c r="AI214" s="15">
        <f>K214/E214</f>
        <v>113.22406760842603</v>
      </c>
      <c r="AJ214" s="15">
        <f>L214/E214</f>
        <v>379.81201722804542</v>
      </c>
      <c r="AL214" s="147">
        <f>N214/F214</f>
        <v>283.46671981920616</v>
      </c>
      <c r="AM214" s="147">
        <f>O214/F214</f>
        <v>105.44876322122306</v>
      </c>
      <c r="AN214" s="147">
        <f>P214/F214</f>
        <v>-90.571015566423313</v>
      </c>
      <c r="AO214" s="147">
        <f>Q214/F214</f>
        <v>34.69705405746808</v>
      </c>
      <c r="AP214" s="147">
        <f>R214/F214</f>
        <v>333.04152153147396</v>
      </c>
      <c r="AR214" s="147">
        <f>T214/$G214</f>
        <v>283.15168924676971</v>
      </c>
      <c r="AS214" s="147">
        <f>U214/$G214</f>
        <v>87.849638429469124</v>
      </c>
      <c r="AT214" s="147">
        <f>V214/$G214</f>
        <v>-29.98</v>
      </c>
      <c r="AU214" s="147">
        <f>W214/$G214</f>
        <v>-11.479999999999999</v>
      </c>
      <c r="AV214" s="147">
        <f>X214/$G214</f>
        <v>-90.47035952151532</v>
      </c>
      <c r="AW214" s="147">
        <f>Y214/$G214</f>
        <v>49.701165016839177</v>
      </c>
      <c r="AX214" s="147">
        <f>Z214/$G214</f>
        <v>288.77213317156276</v>
      </c>
      <c r="AZ214" s="15">
        <f>AB214/$H214</f>
        <v>280.69982777852545</v>
      </c>
      <c r="BA214" s="15">
        <f>AC214/$H214</f>
        <v>70.07168722384381</v>
      </c>
      <c r="BB214" s="15">
        <f>AD214/$H214</f>
        <v>-29.8</v>
      </c>
      <c r="BC214" s="15">
        <f>AE214/$H214</f>
        <v>-11.42</v>
      </c>
      <c r="BD214" s="15">
        <f>AF214/$H214</f>
        <v>309.55151500236923</v>
      </c>
    </row>
    <row r="215" spans="1:56">
      <c r="A215" s="50">
        <v>678</v>
      </c>
      <c r="B215" s="55">
        <v>17</v>
      </c>
      <c r="C215" s="55">
        <v>17</v>
      </c>
      <c r="D215" s="11" t="s">
        <v>228</v>
      </c>
      <c r="E215" s="14">
        <v>24260</v>
      </c>
      <c r="F215" s="14">
        <v>24073</v>
      </c>
      <c r="G215" s="21">
        <v>23797</v>
      </c>
      <c r="H215" s="21">
        <v>23571</v>
      </c>
      <c r="I215" s="21"/>
      <c r="J215" s="15">
        <v>2016187.6418590839</v>
      </c>
      <c r="K215" s="21">
        <v>1338054.1044095384</v>
      </c>
      <c r="L215" s="134">
        <f>SUM(J215:K215)</f>
        <v>3354241.7462686226</v>
      </c>
      <c r="M215" s="134"/>
      <c r="N215" s="21">
        <v>1514748.4909656369</v>
      </c>
      <c r="O215" s="21">
        <v>542150.00276506203</v>
      </c>
      <c r="P215" s="21">
        <v>-2180316.0577305085</v>
      </c>
      <c r="Q215" s="15">
        <v>835262.18232542905</v>
      </c>
      <c r="R215" s="12">
        <f>SUM(N215:Q215)</f>
        <v>711844.61832561949</v>
      </c>
      <c r="S215" s="15"/>
      <c r="T215" s="15">
        <v>1514748.4909656369</v>
      </c>
      <c r="U215" s="21">
        <v>120839.17311547887</v>
      </c>
      <c r="V215" s="21">
        <v>-713434.06</v>
      </c>
      <c r="W215" s="21">
        <v>-273189.56</v>
      </c>
      <c r="X215" s="147">
        <f>P215</f>
        <v>-2180316.0577305085</v>
      </c>
      <c r="Y215" s="15">
        <f>G215/$G$10*277000000</f>
        <v>1182738.6239057221</v>
      </c>
      <c r="Z215" s="12">
        <f>SUM(T215:Y215)</f>
        <v>-348613.38974367082</v>
      </c>
      <c r="AA215" s="12"/>
      <c r="AB215" s="15">
        <v>1514748.4909656369</v>
      </c>
      <c r="AC215" s="21">
        <v>-101749.61928757292</v>
      </c>
      <c r="AD215" s="21">
        <v>-702415.8</v>
      </c>
      <c r="AE215" s="21">
        <v>-269180.82</v>
      </c>
      <c r="AF215" s="134">
        <f>SUM(AB215:AE215)</f>
        <v>441402.25167806406</v>
      </c>
      <c r="AG215" s="167"/>
      <c r="AH215" s="15">
        <f>J215/E215</f>
        <v>83.107487298395867</v>
      </c>
      <c r="AI215" s="15">
        <f>K215/E215</f>
        <v>55.154744617046106</v>
      </c>
      <c r="AJ215" s="15">
        <f>L215/E215</f>
        <v>138.26223191544199</v>
      </c>
      <c r="AL215" s="147">
        <f>N215/F215</f>
        <v>62.92312927203244</v>
      </c>
      <c r="AM215" s="147">
        <f>O215/F215</f>
        <v>22.521081824660907</v>
      </c>
      <c r="AN215" s="147">
        <f>P215/F215</f>
        <v>-90.571015566423313</v>
      </c>
      <c r="AO215" s="147">
        <f>Q215/F215</f>
        <v>34.69705405746808</v>
      </c>
      <c r="AP215" s="147">
        <f>R215/F215</f>
        <v>29.570249587738108</v>
      </c>
      <c r="AR215" s="147">
        <f>T215/$G215</f>
        <v>63.652918055453917</v>
      </c>
      <c r="AS215" s="147">
        <f>U215/$G215</f>
        <v>5.0779162548001375</v>
      </c>
      <c r="AT215" s="147">
        <f>V215/$G215</f>
        <v>-29.980000000000004</v>
      </c>
      <c r="AU215" s="147">
        <f>W215/$G215</f>
        <v>-11.48</v>
      </c>
      <c r="AV215" s="147">
        <f>X215/$G215</f>
        <v>-91.621467316489827</v>
      </c>
      <c r="AW215" s="147">
        <f>Y215/$G215</f>
        <v>49.701165016839184</v>
      </c>
      <c r="AX215" s="147">
        <f>Z215/$G215</f>
        <v>-14.649467989396596</v>
      </c>
      <c r="AZ215" s="15">
        <f>AB215/$H215</f>
        <v>64.263225614765474</v>
      </c>
      <c r="BA215" s="15">
        <f>AC215/$H215</f>
        <v>-4.3167290012122068</v>
      </c>
      <c r="BB215" s="15">
        <f>AD215/$H215</f>
        <v>-29.8</v>
      </c>
      <c r="BC215" s="15">
        <f>AE215/$H215</f>
        <v>-11.42</v>
      </c>
      <c r="BD215" s="15">
        <f>AF215/$H215</f>
        <v>18.726496613553266</v>
      </c>
    </row>
    <row r="216" spans="1:56">
      <c r="A216" s="50">
        <v>680</v>
      </c>
      <c r="B216" s="55">
        <v>2</v>
      </c>
      <c r="C216" s="55">
        <v>2</v>
      </c>
      <c r="D216" s="11" t="s">
        <v>229</v>
      </c>
      <c r="E216" s="14">
        <v>24810</v>
      </c>
      <c r="F216" s="14">
        <v>24942</v>
      </c>
      <c r="G216" s="21">
        <v>25331</v>
      </c>
      <c r="H216" s="21">
        <v>25738</v>
      </c>
      <c r="I216" s="21"/>
      <c r="J216" s="15">
        <v>123682.93708904352</v>
      </c>
      <c r="K216" s="21">
        <v>750431.68923208234</v>
      </c>
      <c r="L216" s="134">
        <f>SUM(J216:K216)</f>
        <v>874114.62632112589</v>
      </c>
      <c r="M216" s="134"/>
      <c r="N216" s="21">
        <v>787177.58923664829</v>
      </c>
      <c r="O216" s="21">
        <v>715983.87553536065</v>
      </c>
      <c r="P216" s="21">
        <v>-2259022.27025773</v>
      </c>
      <c r="Q216" s="15">
        <v>865413.92230136879</v>
      </c>
      <c r="R216" s="12">
        <f>SUM(N216:Q216)</f>
        <v>109553.11681564758</v>
      </c>
      <c r="S216" s="15"/>
      <c r="T216" s="15">
        <v>787177.58923664829</v>
      </c>
      <c r="U216" s="21">
        <v>279464.34273430123</v>
      </c>
      <c r="V216" s="21">
        <v>-759423.38</v>
      </c>
      <c r="W216" s="21">
        <v>-290799.88</v>
      </c>
      <c r="X216" s="147">
        <f>P216</f>
        <v>-2259022.27025773</v>
      </c>
      <c r="Y216" s="15">
        <f>G216/$G$10*277000000</f>
        <v>1258980.2110415534</v>
      </c>
      <c r="Z216" s="12">
        <f>SUM(T216:Y216)</f>
        <v>-983623.38724522712</v>
      </c>
      <c r="AA216" s="12"/>
      <c r="AB216" s="15">
        <v>787177.58923664829</v>
      </c>
      <c r="AC216" s="21">
        <v>-105422.63134094811</v>
      </c>
      <c r="AD216" s="21">
        <v>-766992.4</v>
      </c>
      <c r="AE216" s="21">
        <v>-293927.96000000002</v>
      </c>
      <c r="AF216" s="134">
        <f>SUM(AB216:AE216)</f>
        <v>-379165.40210429992</v>
      </c>
      <c r="AG216" s="167"/>
      <c r="AH216" s="15">
        <f>J216/E216</f>
        <v>4.9852050418800289</v>
      </c>
      <c r="AI216" s="15">
        <f>K216/E216</f>
        <v>30.247145877955756</v>
      </c>
      <c r="AJ216" s="15">
        <f>L216/E216</f>
        <v>35.232350919835788</v>
      </c>
      <c r="AL216" s="147">
        <f>N216/F216</f>
        <v>31.560323520032405</v>
      </c>
      <c r="AM216" s="147">
        <f>O216/F216</f>
        <v>28.705952831984632</v>
      </c>
      <c r="AN216" s="147">
        <f>P216/F216</f>
        <v>-90.571015566423299</v>
      </c>
      <c r="AO216" s="147">
        <f>Q216/F216</f>
        <v>34.69705405746808</v>
      </c>
      <c r="AP216" s="147">
        <f>R216/F216</f>
        <v>4.3923148430618069</v>
      </c>
      <c r="AR216" s="147">
        <f>T216/$G216</f>
        <v>31.075661807139404</v>
      </c>
      <c r="AS216" s="147">
        <f>U216/$G216</f>
        <v>11.032503364821808</v>
      </c>
      <c r="AT216" s="147">
        <f>V216/$G216</f>
        <v>-29.98</v>
      </c>
      <c r="AU216" s="147">
        <f>W216/$G216</f>
        <v>-11.48</v>
      </c>
      <c r="AV216" s="147">
        <f>X216/$G216</f>
        <v>-89.180145681486323</v>
      </c>
      <c r="AW216" s="147">
        <f>Y216/$G216</f>
        <v>49.701165016839184</v>
      </c>
      <c r="AX216" s="147">
        <f>Z216/$G216</f>
        <v>-38.830815492685922</v>
      </c>
      <c r="AZ216" s="15">
        <f>AB216/$H216</f>
        <v>30.58425632281639</v>
      </c>
      <c r="BA216" s="15">
        <f>AC216/$H216</f>
        <v>-4.0959915821333475</v>
      </c>
      <c r="BB216" s="15">
        <f>AD216/$H216</f>
        <v>-29.8</v>
      </c>
      <c r="BC216" s="15">
        <f>AE216/$H216</f>
        <v>-11.42</v>
      </c>
      <c r="BD216" s="15">
        <f>AF216/$H216</f>
        <v>-14.731735259316959</v>
      </c>
    </row>
    <row r="217" spans="1:56">
      <c r="A217" s="50">
        <v>681</v>
      </c>
      <c r="B217" s="55">
        <v>10</v>
      </c>
      <c r="C217" s="55">
        <v>10</v>
      </c>
      <c r="D217" s="11" t="s">
        <v>230</v>
      </c>
      <c r="E217" s="14">
        <v>3330</v>
      </c>
      <c r="F217" s="14">
        <v>3308</v>
      </c>
      <c r="G217" s="21">
        <v>3297</v>
      </c>
      <c r="H217" s="21">
        <v>3246</v>
      </c>
      <c r="I217" s="21"/>
      <c r="J217" s="15">
        <v>371221.84530391701</v>
      </c>
      <c r="K217" s="21">
        <v>373672.73274623655</v>
      </c>
      <c r="L217" s="134">
        <f>SUM(J217:K217)</f>
        <v>744894.57805015356</v>
      </c>
      <c r="M217" s="134"/>
      <c r="N217" s="21">
        <v>335908.79838194582</v>
      </c>
      <c r="O217" s="21">
        <v>286714.98700340791</v>
      </c>
      <c r="P217" s="21">
        <v>-299608.91949372832</v>
      </c>
      <c r="Q217" s="15">
        <v>114777.8548221044</v>
      </c>
      <c r="R217" s="12">
        <f>SUM(N217:Q217)</f>
        <v>437792.7207137298</v>
      </c>
      <c r="S217" s="15"/>
      <c r="T217" s="15">
        <v>335908.79838194582</v>
      </c>
      <c r="U217" s="21">
        <v>228820.40699755811</v>
      </c>
      <c r="V217" s="21">
        <v>-98844.06</v>
      </c>
      <c r="W217" s="21">
        <v>-37849.560000000005</v>
      </c>
      <c r="X217" s="147">
        <f>P217</f>
        <v>-299608.91949372832</v>
      </c>
      <c r="Y217" s="15">
        <f>G217/$G$10*277000000</f>
        <v>163864.74106051878</v>
      </c>
      <c r="Z217" s="12">
        <f>SUM(T217:Y217)</f>
        <v>292291.40694629436</v>
      </c>
      <c r="AA217" s="12"/>
      <c r="AB217" s="15">
        <v>335908.79838194582</v>
      </c>
      <c r="AC217" s="21">
        <v>171972.47196929672</v>
      </c>
      <c r="AD217" s="21">
        <v>-96730.8</v>
      </c>
      <c r="AE217" s="21">
        <v>-37069.32</v>
      </c>
      <c r="AF217" s="134">
        <f>SUM(AB217:AE217)</f>
        <v>374081.15035124251</v>
      </c>
      <c r="AG217" s="167"/>
      <c r="AH217" s="15">
        <f>J217/E217</f>
        <v>111.4780316227979</v>
      </c>
      <c r="AI217" s="15">
        <f>K217/E217</f>
        <v>112.21403385772869</v>
      </c>
      <c r="AJ217" s="15">
        <f>L217/E217</f>
        <v>223.69206548052659</v>
      </c>
      <c r="AL217" s="147">
        <f>N217/F217</f>
        <v>101.54437677809729</v>
      </c>
      <c r="AM217" s="147">
        <f>O217/F217</f>
        <v>86.673212516145071</v>
      </c>
      <c r="AN217" s="147">
        <f>P217/F217</f>
        <v>-90.571015566423313</v>
      </c>
      <c r="AO217" s="147">
        <f>Q217/F217</f>
        <v>34.69705405746808</v>
      </c>
      <c r="AP217" s="147">
        <f>R217/F217</f>
        <v>132.34362778528711</v>
      </c>
      <c r="AR217" s="147">
        <f>T217/$G217</f>
        <v>101.88316602424806</v>
      </c>
      <c r="AS217" s="147">
        <f>U217/$G217</f>
        <v>69.402610554309405</v>
      </c>
      <c r="AT217" s="147">
        <f>V217/$G217</f>
        <v>-29.98</v>
      </c>
      <c r="AU217" s="147">
        <f>W217/$G217</f>
        <v>-11.480000000000002</v>
      </c>
      <c r="AV217" s="147">
        <f>X217/$G217</f>
        <v>-90.873193659001615</v>
      </c>
      <c r="AW217" s="147">
        <f>Y217/$G217</f>
        <v>49.701165016839177</v>
      </c>
      <c r="AX217" s="147">
        <f>Z217/$G217</f>
        <v>88.653747936395007</v>
      </c>
      <c r="AZ217" s="15">
        <f>AB217/$H217</f>
        <v>103.4839181706549</v>
      </c>
      <c r="BA217" s="15">
        <f>AC217/$H217</f>
        <v>52.979812683085868</v>
      </c>
      <c r="BB217" s="15">
        <f>AD217/$H217</f>
        <v>-29.8</v>
      </c>
      <c r="BC217" s="15">
        <f>AE217/$H217</f>
        <v>-11.42</v>
      </c>
      <c r="BD217" s="15">
        <f>AF217/$H217</f>
        <v>115.24373085374076</v>
      </c>
    </row>
    <row r="218" spans="1:56">
      <c r="A218" s="50">
        <v>683</v>
      </c>
      <c r="B218" s="55">
        <v>19</v>
      </c>
      <c r="C218" s="55">
        <v>19</v>
      </c>
      <c r="D218" s="11" t="s">
        <v>231</v>
      </c>
      <c r="E218" s="14">
        <v>3670</v>
      </c>
      <c r="F218" s="14">
        <v>3618</v>
      </c>
      <c r="G218" s="21">
        <v>3599</v>
      </c>
      <c r="H218" s="21">
        <v>3570</v>
      </c>
      <c r="I218" s="21"/>
      <c r="J218" s="15">
        <v>-388451.5013686202</v>
      </c>
      <c r="K218" s="21">
        <v>39568.52792225578</v>
      </c>
      <c r="L218" s="134">
        <f>SUM(J218:K218)</f>
        <v>-348882.9734463644</v>
      </c>
      <c r="M218" s="134"/>
      <c r="N218" s="21">
        <v>-129120.03389231845</v>
      </c>
      <c r="O218" s="21">
        <v>142969.46351055618</v>
      </c>
      <c r="P218" s="21">
        <v>-327685.93431931955</v>
      </c>
      <c r="Q218" s="15">
        <v>125533.94157991951</v>
      </c>
      <c r="R218" s="12">
        <f>SUM(N218:Q218)</f>
        <v>-188302.56312116233</v>
      </c>
      <c r="S218" s="15"/>
      <c r="T218" s="15">
        <v>-129120.03389231845</v>
      </c>
      <c r="U218" s="21">
        <v>79649.454302223545</v>
      </c>
      <c r="V218" s="21">
        <v>-107898.02</v>
      </c>
      <c r="W218" s="21">
        <v>-41316.520000000004</v>
      </c>
      <c r="X218" s="147">
        <f>P218</f>
        <v>-327685.93431931955</v>
      </c>
      <c r="Y218" s="15">
        <f>G218/$G$10*277000000</f>
        <v>178874.49289560423</v>
      </c>
      <c r="Z218" s="12">
        <f>SUM(T218:Y218)</f>
        <v>-347496.56101381022</v>
      </c>
      <c r="AA218" s="12"/>
      <c r="AB218" s="15">
        <v>-129120.03389231845</v>
      </c>
      <c r="AC218" s="21">
        <v>17474.173488363282</v>
      </c>
      <c r="AD218" s="21">
        <v>-106386</v>
      </c>
      <c r="AE218" s="21">
        <v>-40769.4</v>
      </c>
      <c r="AF218" s="134">
        <f>SUM(AB218:AE218)</f>
        <v>-258801.26040395515</v>
      </c>
      <c r="AG218" s="167"/>
      <c r="AH218" s="15">
        <f>J218/E218</f>
        <v>-105.84509574076844</v>
      </c>
      <c r="AI218" s="15">
        <f>K218/E218</f>
        <v>10.781615237671875</v>
      </c>
      <c r="AJ218" s="15">
        <f>L218/E218</f>
        <v>-95.063480503096571</v>
      </c>
      <c r="AL218" s="147">
        <f>N218/F218</f>
        <v>-35.688234906666239</v>
      </c>
      <c r="AM218" s="147">
        <f>O218/F218</f>
        <v>39.516159068699885</v>
      </c>
      <c r="AN218" s="147">
        <f>P218/F218</f>
        <v>-90.571015566423313</v>
      </c>
      <c r="AO218" s="147">
        <f>Q218/F218</f>
        <v>34.69705405746808</v>
      </c>
      <c r="AP218" s="147">
        <f>R218/F218</f>
        <v>-52.046037346921594</v>
      </c>
      <c r="AR218" s="147">
        <f>T218/$G218</f>
        <v>-35.876641815037075</v>
      </c>
      <c r="AS218" s="147">
        <f>U218/$G218</f>
        <v>22.130995916149914</v>
      </c>
      <c r="AT218" s="147">
        <f>V218/$G218</f>
        <v>-29.98</v>
      </c>
      <c r="AU218" s="147">
        <f>W218/$G218</f>
        <v>-11.48</v>
      </c>
      <c r="AV218" s="147">
        <f>X218/$G218</f>
        <v>-91.049162078166034</v>
      </c>
      <c r="AW218" s="147">
        <f>Y218/$G218</f>
        <v>49.701165016839184</v>
      </c>
      <c r="AX218" s="147">
        <f>Z218/$G218</f>
        <v>-96.553642960214006</v>
      </c>
      <c r="AZ218" s="15">
        <f>AB218/$H218</f>
        <v>-36.168076720537378</v>
      </c>
      <c r="BA218" s="15">
        <f>AC218/$H218</f>
        <v>4.8947264673286499</v>
      </c>
      <c r="BB218" s="15">
        <f>AD218/$H218</f>
        <v>-29.8</v>
      </c>
      <c r="BC218" s="15">
        <f>AE218/$H218</f>
        <v>-11.42</v>
      </c>
      <c r="BD218" s="15">
        <f>AF218/$H218</f>
        <v>-72.493350253208732</v>
      </c>
    </row>
    <row r="219" spans="1:56">
      <c r="A219" s="50">
        <v>684</v>
      </c>
      <c r="B219" s="55">
        <v>4</v>
      </c>
      <c r="C219" s="55">
        <v>4</v>
      </c>
      <c r="D219" s="11" t="s">
        <v>232</v>
      </c>
      <c r="E219" s="14">
        <v>38959</v>
      </c>
      <c r="F219" s="14">
        <v>38667</v>
      </c>
      <c r="G219" s="21">
        <v>38832</v>
      </c>
      <c r="H219" s="21">
        <v>38968</v>
      </c>
      <c r="I219" s="21"/>
      <c r="J219" s="15">
        <v>4224861.5882231388</v>
      </c>
      <c r="K219" s="21">
        <v>4584242.9445898756</v>
      </c>
      <c r="L219" s="134">
        <f>SUM(J219:K219)</f>
        <v>8809104.5328130145</v>
      </c>
      <c r="M219" s="134"/>
      <c r="N219" s="21">
        <v>-324383.78114465909</v>
      </c>
      <c r="O219" s="21">
        <v>809991.02204050089</v>
      </c>
      <c r="P219" s="21">
        <v>-3502109.4589068904</v>
      </c>
      <c r="Q219" s="15">
        <v>1341630.9892401183</v>
      </c>
      <c r="R219" s="12">
        <f>SUM(N219:Q219)</f>
        <v>-1674871.2287709303</v>
      </c>
      <c r="S219" s="15"/>
      <c r="T219" s="15">
        <v>-324383.78114465909</v>
      </c>
      <c r="U219" s="21">
        <v>133264.98664564223</v>
      </c>
      <c r="V219" s="21">
        <v>-1164183.3600000001</v>
      </c>
      <c r="W219" s="21">
        <v>-445791.36000000004</v>
      </c>
      <c r="X219" s="147">
        <f>P219</f>
        <v>-3502109.4589068904</v>
      </c>
      <c r="Y219" s="15">
        <f>G219/$G$10*277000000</f>
        <v>1929995.6399338993</v>
      </c>
      <c r="Z219" s="12">
        <f>SUM(T219:Y219)</f>
        <v>-3373207.3334720079</v>
      </c>
      <c r="AA219" s="12"/>
      <c r="AB219" s="15">
        <v>-324383.78114465909</v>
      </c>
      <c r="AC219" s="21">
        <v>-163434.24288591294</v>
      </c>
      <c r="AD219" s="21">
        <v>-1161246.4000000001</v>
      </c>
      <c r="AE219" s="21">
        <v>-445014.56</v>
      </c>
      <c r="AF219" s="134">
        <f>SUM(AB219:AE219)</f>
        <v>-2094078.9840305722</v>
      </c>
      <c r="AG219" s="167"/>
      <c r="AH219" s="15">
        <f>J219/E219</f>
        <v>108.44378932270179</v>
      </c>
      <c r="AI219" s="15">
        <f>K219/E219</f>
        <v>117.66839355706963</v>
      </c>
      <c r="AJ219" s="15">
        <f>L219/E219</f>
        <v>226.11218287977141</v>
      </c>
      <c r="AL219" s="147">
        <f>N219/F219</f>
        <v>-8.3891633988842962</v>
      </c>
      <c r="AM219" s="147">
        <f>O219/F219</f>
        <v>20.947863088434605</v>
      </c>
      <c r="AN219" s="147">
        <f>P219/F219</f>
        <v>-90.571015566423313</v>
      </c>
      <c r="AO219" s="147">
        <f>Q219/F219</f>
        <v>34.69705405746808</v>
      </c>
      <c r="AP219" s="147">
        <f>R219/F219</f>
        <v>-43.315261819404924</v>
      </c>
      <c r="AR219" s="147">
        <f>T219/$G219</f>
        <v>-8.353517231784588</v>
      </c>
      <c r="AS219" s="147">
        <f>U219/$G219</f>
        <v>3.4318342255264276</v>
      </c>
      <c r="AT219" s="147">
        <f>V219/$G219</f>
        <v>-29.980000000000004</v>
      </c>
      <c r="AU219" s="147">
        <f>W219/$G219</f>
        <v>-11.48</v>
      </c>
      <c r="AV219" s="147">
        <f>X219/$G219</f>
        <v>-90.186172715978842</v>
      </c>
      <c r="AW219" s="147">
        <f>Y219/$G219</f>
        <v>49.701165016839184</v>
      </c>
      <c r="AX219" s="147">
        <f>Z219/$G219</f>
        <v>-86.866690705397815</v>
      </c>
      <c r="AZ219" s="15">
        <f>AB219/$H219</f>
        <v>-8.3243630965063407</v>
      </c>
      <c r="BA219" s="15">
        <f>AC219/$H219</f>
        <v>-4.1940628948345555</v>
      </c>
      <c r="BB219" s="15">
        <f>AD219/$H219</f>
        <v>-29.800000000000004</v>
      </c>
      <c r="BC219" s="15">
        <f>AE219/$H219</f>
        <v>-11.42</v>
      </c>
      <c r="BD219" s="15">
        <f>AF219/$H219</f>
        <v>-53.738425991340904</v>
      </c>
    </row>
    <row r="220" spans="1:56">
      <c r="A220" s="50">
        <v>686</v>
      </c>
      <c r="B220" s="55">
        <v>11</v>
      </c>
      <c r="C220" s="55">
        <v>11</v>
      </c>
      <c r="D220" s="11" t="s">
        <v>233</v>
      </c>
      <c r="E220" s="14">
        <v>3033</v>
      </c>
      <c r="F220" s="14">
        <v>2964</v>
      </c>
      <c r="G220" s="21">
        <v>2933</v>
      </c>
      <c r="H220" s="21">
        <v>2935</v>
      </c>
      <c r="I220" s="21"/>
      <c r="J220" s="15">
        <v>-437443.22531851195</v>
      </c>
      <c r="K220" s="21">
        <v>-426852.19623817643</v>
      </c>
      <c r="L220" s="134">
        <f>SUM(J220:K220)</f>
        <v>-864295.42155668838</v>
      </c>
      <c r="M220" s="134"/>
      <c r="N220" s="21">
        <v>-180845.56850963301</v>
      </c>
      <c r="O220" s="21">
        <v>-223914.84800246346</v>
      </c>
      <c r="P220" s="21">
        <v>-268452.4901388787</v>
      </c>
      <c r="Q220" s="15">
        <v>102842.06822633538</v>
      </c>
      <c r="R220" s="12">
        <f>SUM(N220:Q220)</f>
        <v>-570370.83842463978</v>
      </c>
      <c r="S220" s="15"/>
      <c r="T220" s="15">
        <v>-180845.56850963301</v>
      </c>
      <c r="U220" s="21">
        <v>-186868.95173200962</v>
      </c>
      <c r="V220" s="21">
        <v>-87931.34</v>
      </c>
      <c r="W220" s="21">
        <v>-33670.840000000004</v>
      </c>
      <c r="X220" s="147">
        <f>P220</f>
        <v>-268452.4901388787</v>
      </c>
      <c r="Y220" s="15">
        <f>G220/$G$10*277000000</f>
        <v>145773.51699438933</v>
      </c>
      <c r="Z220" s="12">
        <f>SUM(T220:Y220)</f>
        <v>-611995.673386132</v>
      </c>
      <c r="AA220" s="12"/>
      <c r="AB220" s="15">
        <v>-180845.56850963301</v>
      </c>
      <c r="AC220" s="21">
        <v>-148885.25143689683</v>
      </c>
      <c r="AD220" s="21">
        <v>-87463</v>
      </c>
      <c r="AE220" s="21">
        <v>-33517.699999999997</v>
      </c>
      <c r="AF220" s="134">
        <f>SUM(AB220:AE220)</f>
        <v>-450711.51994652982</v>
      </c>
      <c r="AG220" s="167"/>
      <c r="AH220" s="15">
        <f>J220/E220</f>
        <v>-144.22790152275368</v>
      </c>
      <c r="AI220" s="15">
        <f>K220/E220</f>
        <v>-140.7359697455247</v>
      </c>
      <c r="AJ220" s="15">
        <f>L220/E220</f>
        <v>-284.96387126827841</v>
      </c>
      <c r="AL220" s="147">
        <f>N220/F220</f>
        <v>-61.014024463438936</v>
      </c>
      <c r="AM220" s="147">
        <f>O220/F220</f>
        <v>-75.544820513651644</v>
      </c>
      <c r="AN220" s="147">
        <f>P220/F220</f>
        <v>-90.571015566423313</v>
      </c>
      <c r="AO220" s="147">
        <f>Q220/F220</f>
        <v>34.69705405746808</v>
      </c>
      <c r="AP220" s="147">
        <f>R220/F220</f>
        <v>-192.43280648604582</v>
      </c>
      <c r="AR220" s="147">
        <f>T220/$G220</f>
        <v>-61.65890504931231</v>
      </c>
      <c r="AS220" s="147">
        <f>U220/$G220</f>
        <v>-63.712564518243987</v>
      </c>
      <c r="AT220" s="147">
        <f>V220/$G220</f>
        <v>-29.98</v>
      </c>
      <c r="AU220" s="147">
        <f>W220/$G220</f>
        <v>-11.48</v>
      </c>
      <c r="AV220" s="147">
        <f>X220/$G220</f>
        <v>-91.528295308175487</v>
      </c>
      <c r="AW220" s="147">
        <f>Y220/$G220</f>
        <v>49.701165016839184</v>
      </c>
      <c r="AX220" s="147">
        <f>Z220/$G220</f>
        <v>-208.65859985889259</v>
      </c>
      <c r="AZ220" s="15">
        <f>AB220/$H220</f>
        <v>-61.61688875967053</v>
      </c>
      <c r="BA220" s="15">
        <f>AC220/$H220</f>
        <v>-50.727513266404372</v>
      </c>
      <c r="BB220" s="15">
        <f>AD220/$H220</f>
        <v>-29.8</v>
      </c>
      <c r="BC220" s="15">
        <f>AE220/$H220</f>
        <v>-11.419999999999998</v>
      </c>
      <c r="BD220" s="15">
        <f>AF220/$H220</f>
        <v>-153.5644020260749</v>
      </c>
    </row>
    <row r="221" spans="1:56">
      <c r="A221" s="50">
        <v>687</v>
      </c>
      <c r="B221" s="55">
        <v>11</v>
      </c>
      <c r="C221" s="55">
        <v>11</v>
      </c>
      <c r="D221" s="11" t="s">
        <v>234</v>
      </c>
      <c r="E221" s="14">
        <v>1513</v>
      </c>
      <c r="F221" s="14">
        <v>1477</v>
      </c>
      <c r="G221" s="21">
        <v>1424</v>
      </c>
      <c r="H221" s="21">
        <v>1413</v>
      </c>
      <c r="I221" s="21"/>
      <c r="J221" s="15">
        <v>-184051.24712608245</v>
      </c>
      <c r="K221" s="21">
        <v>-280279.81793716457</v>
      </c>
      <c r="L221" s="134">
        <f>SUM(J221:K221)</f>
        <v>-464331.06506324699</v>
      </c>
      <c r="M221" s="134"/>
      <c r="N221" s="21">
        <v>81211.573948834237</v>
      </c>
      <c r="O221" s="21">
        <v>-87563.051754543267</v>
      </c>
      <c r="P221" s="21">
        <v>-133773.38999160723</v>
      </c>
      <c r="Q221" s="15">
        <v>51247.548842880351</v>
      </c>
      <c r="R221" s="12">
        <f>SUM(N221:Q221)</f>
        <v>-88877.318954435905</v>
      </c>
      <c r="S221" s="15"/>
      <c r="T221" s="15">
        <v>81211.573948834237</v>
      </c>
      <c r="U221" s="21">
        <v>-69102.596696695648</v>
      </c>
      <c r="V221" s="21">
        <v>-42691.520000000004</v>
      </c>
      <c r="W221" s="21">
        <v>-16347.52</v>
      </c>
      <c r="X221" s="147">
        <f>P221</f>
        <v>-133773.38999160723</v>
      </c>
      <c r="Y221" s="15">
        <f>G221/$G$10*277000000</f>
        <v>70774.458983979013</v>
      </c>
      <c r="Z221" s="12">
        <f>SUM(T221:Y221)</f>
        <v>-109928.99375548965</v>
      </c>
      <c r="AA221" s="12"/>
      <c r="AB221" s="15">
        <v>81211.573948834237</v>
      </c>
      <c r="AC221" s="21">
        <v>-50174.821617113463</v>
      </c>
      <c r="AD221" s="21">
        <v>-42107.4</v>
      </c>
      <c r="AE221" s="21">
        <v>-16136.46</v>
      </c>
      <c r="AF221" s="134">
        <f>SUM(AB221:AE221)</f>
        <v>-27207.107668279226</v>
      </c>
      <c r="AG221" s="167"/>
      <c r="AH221" s="15">
        <f>J221/E221</f>
        <v>-121.64656122014702</v>
      </c>
      <c r="AI221" s="15">
        <f>K221/E221</f>
        <v>-185.24773161742536</v>
      </c>
      <c r="AJ221" s="15">
        <f>L221/E221</f>
        <v>-306.89429283757238</v>
      </c>
      <c r="AL221" s="147">
        <f>N221/F221</f>
        <v>54.984139437260822</v>
      </c>
      <c r="AM221" s="147">
        <f>O221/F221</f>
        <v>-59.28439522988711</v>
      </c>
      <c r="AN221" s="147">
        <f>P221/F221</f>
        <v>-90.571015566423313</v>
      </c>
      <c r="AO221" s="147">
        <f>Q221/F221</f>
        <v>34.69705405746808</v>
      </c>
      <c r="AP221" s="147">
        <f>R221/F221</f>
        <v>-60.174217301581521</v>
      </c>
      <c r="AR221" s="147">
        <f>T221/$G221</f>
        <v>57.030599683170109</v>
      </c>
      <c r="AS221" s="147">
        <f>U221/$G221</f>
        <v>-48.527104421836832</v>
      </c>
      <c r="AT221" s="147">
        <f>V221/$G221</f>
        <v>-29.980000000000004</v>
      </c>
      <c r="AU221" s="147">
        <f>W221/$G221</f>
        <v>-11.48</v>
      </c>
      <c r="AV221" s="147">
        <f>X221/$G221</f>
        <v>-93.941987353656756</v>
      </c>
      <c r="AW221" s="147">
        <f>Y221/$G221</f>
        <v>49.701165016839198</v>
      </c>
      <c r="AX221" s="147">
        <f>Z221/$G221</f>
        <v>-77.197327075484296</v>
      </c>
      <c r="AZ221" s="15">
        <f>AB221/$H221</f>
        <v>57.474574627625081</v>
      </c>
      <c r="BA221" s="15">
        <f>AC221/$H221</f>
        <v>-35.509427896046326</v>
      </c>
      <c r="BB221" s="15">
        <f>AD221/$H221</f>
        <v>-29.8</v>
      </c>
      <c r="BC221" s="15">
        <f>AE221/$H221</f>
        <v>-11.42</v>
      </c>
      <c r="BD221" s="15">
        <f>AF221/$H221</f>
        <v>-19.25485326842125</v>
      </c>
    </row>
    <row r="222" spans="1:56">
      <c r="A222" s="50">
        <v>689</v>
      </c>
      <c r="B222" s="55">
        <v>9</v>
      </c>
      <c r="C222" s="55">
        <v>9</v>
      </c>
      <c r="D222" s="11" t="s">
        <v>235</v>
      </c>
      <c r="E222" s="14">
        <v>3092</v>
      </c>
      <c r="F222" s="14">
        <v>3093</v>
      </c>
      <c r="G222" s="21">
        <v>3032</v>
      </c>
      <c r="H222" s="21">
        <v>3008</v>
      </c>
      <c r="I222" s="21"/>
      <c r="J222" s="15">
        <v>1478680.7573115446</v>
      </c>
      <c r="K222" s="21">
        <v>1022459.7179055756</v>
      </c>
      <c r="L222" s="134">
        <f>SUM(J222:K222)</f>
        <v>2501140.4752171203</v>
      </c>
      <c r="M222" s="134"/>
      <c r="N222" s="21">
        <v>1376801.1554838896</v>
      </c>
      <c r="O222" s="21">
        <v>895345.04002921132</v>
      </c>
      <c r="P222" s="21">
        <v>-280136.15114694729</v>
      </c>
      <c r="Q222" s="15">
        <v>107317.98819974877</v>
      </c>
      <c r="R222" s="12">
        <f>SUM(N222:Q222)</f>
        <v>2099328.032565902</v>
      </c>
      <c r="S222" s="15"/>
      <c r="T222" s="15">
        <v>1376801.1554838896</v>
      </c>
      <c r="U222" s="21">
        <v>841213.25769605138</v>
      </c>
      <c r="V222" s="21">
        <v>-90899.36</v>
      </c>
      <c r="W222" s="21">
        <v>-34807.360000000001</v>
      </c>
      <c r="X222" s="147">
        <f>P222</f>
        <v>-280136.15114694729</v>
      </c>
      <c r="Y222" s="15">
        <f>G222/$G$10*277000000</f>
        <v>150693.93233105639</v>
      </c>
      <c r="Z222" s="12">
        <f>SUM(T222:Y222)</f>
        <v>1962865.4743640502</v>
      </c>
      <c r="AA222" s="12"/>
      <c r="AB222" s="15">
        <v>1376801.1554838896</v>
      </c>
      <c r="AC222" s="21">
        <v>788060.09474489884</v>
      </c>
      <c r="AD222" s="21">
        <v>-89638.400000000009</v>
      </c>
      <c r="AE222" s="21">
        <v>-34351.360000000001</v>
      </c>
      <c r="AF222" s="134">
        <f>SUM(AB222:AE222)</f>
        <v>2040871.4902287887</v>
      </c>
      <c r="AG222" s="167"/>
      <c r="AH222" s="15">
        <f>J222/E222</f>
        <v>478.22792927281523</v>
      </c>
      <c r="AI222" s="15">
        <f>K222/E222</f>
        <v>330.67908082327801</v>
      </c>
      <c r="AJ222" s="15">
        <f>L222/E222</f>
        <v>808.90701009609325</v>
      </c>
      <c r="AL222" s="147">
        <f>N222/F222</f>
        <v>445.13454752146447</v>
      </c>
      <c r="AM222" s="147">
        <f>O222/F222</f>
        <v>289.47463305179804</v>
      </c>
      <c r="AN222" s="147">
        <f>P222/F222</f>
        <v>-90.571015566423313</v>
      </c>
      <c r="AO222" s="147">
        <f>Q222/F222</f>
        <v>34.69705405746808</v>
      </c>
      <c r="AP222" s="147">
        <f>R222/F222</f>
        <v>678.7352190643071</v>
      </c>
      <c r="AR222" s="147">
        <f>T222/$G222</f>
        <v>454.09009085880263</v>
      </c>
      <c r="AS222" s="147">
        <f>U222/$G222</f>
        <v>277.44500583642855</v>
      </c>
      <c r="AT222" s="147">
        <f>V222/$G222</f>
        <v>-29.98</v>
      </c>
      <c r="AU222" s="147">
        <f>W222/$G222</f>
        <v>-11.48</v>
      </c>
      <c r="AV222" s="147">
        <f>X222/$G222</f>
        <v>-92.39318969226494</v>
      </c>
      <c r="AW222" s="147">
        <f>Y222/$G222</f>
        <v>49.701165016839177</v>
      </c>
      <c r="AX222" s="147">
        <f>Z222/$G222</f>
        <v>647.38307201980547</v>
      </c>
      <c r="AZ222" s="15">
        <f>AB222/$H222</f>
        <v>457.71315009437819</v>
      </c>
      <c r="BA222" s="15">
        <f>AC222/$H222</f>
        <v>261.98806341253288</v>
      </c>
      <c r="BB222" s="15">
        <f>AD222/$H222</f>
        <v>-29.800000000000004</v>
      </c>
      <c r="BC222" s="15">
        <f>AE222/$H222</f>
        <v>-11.42</v>
      </c>
      <c r="BD222" s="15">
        <f>AF222/$H222</f>
        <v>678.4812135069111</v>
      </c>
    </row>
    <row r="223" spans="1:56">
      <c r="A223" s="50">
        <v>691</v>
      </c>
      <c r="B223" s="55">
        <v>17</v>
      </c>
      <c r="C223" s="55">
        <v>17</v>
      </c>
      <c r="D223" s="11" t="s">
        <v>236</v>
      </c>
      <c r="E223" s="14">
        <v>2690</v>
      </c>
      <c r="F223" s="14">
        <v>2636</v>
      </c>
      <c r="G223" s="21">
        <v>2598</v>
      </c>
      <c r="H223" s="21">
        <v>2556</v>
      </c>
      <c r="I223" s="21"/>
      <c r="J223" s="15">
        <v>538032.02669340617</v>
      </c>
      <c r="K223" s="21">
        <v>55127.68437012424</v>
      </c>
      <c r="L223" s="134">
        <f>SUM(J223:K223)</f>
        <v>593159.71106353041</v>
      </c>
      <c r="M223" s="134"/>
      <c r="N223" s="21">
        <v>540346.54838544631</v>
      </c>
      <c r="O223" s="21">
        <v>5969.9586773742358</v>
      </c>
      <c r="P223" s="21">
        <v>-238745.19703309186</v>
      </c>
      <c r="Q223" s="15">
        <v>91461.434495485853</v>
      </c>
      <c r="R223" s="12">
        <f>SUM(N223:Q223)</f>
        <v>399032.7445252146</v>
      </c>
      <c r="S223" s="15"/>
      <c r="T223" s="15">
        <v>540346.54838544631</v>
      </c>
      <c r="U223" s="21">
        <v>-5381.9866216167047</v>
      </c>
      <c r="V223" s="21">
        <v>-77888.040000000008</v>
      </c>
      <c r="W223" s="21">
        <v>-29825.040000000001</v>
      </c>
      <c r="X223" s="147">
        <f>P223</f>
        <v>-238745.19703309186</v>
      </c>
      <c r="Y223" s="15">
        <f>G223/$G$10*277000000</f>
        <v>129123.62671374819</v>
      </c>
      <c r="Z223" s="12">
        <f>SUM(T223:Y223)</f>
        <v>317629.91144448589</v>
      </c>
      <c r="AA223" s="12"/>
      <c r="AB223" s="15">
        <v>540346.54838544631</v>
      </c>
      <c r="AC223" s="21">
        <v>-11141.610785612189</v>
      </c>
      <c r="AD223" s="21">
        <v>-76168.800000000003</v>
      </c>
      <c r="AE223" s="21">
        <v>-29189.52</v>
      </c>
      <c r="AF223" s="134">
        <f>SUM(AB223:AE223)</f>
        <v>423846.61759983416</v>
      </c>
      <c r="AG223" s="167"/>
      <c r="AH223" s="15">
        <f>J223/E223</f>
        <v>200.01190583397999</v>
      </c>
      <c r="AI223" s="15">
        <f>K223/E223</f>
        <v>20.493562962871465</v>
      </c>
      <c r="AJ223" s="15">
        <f>L223/E223</f>
        <v>220.50546879685146</v>
      </c>
      <c r="AL223" s="147">
        <f>N223/F223</f>
        <v>204.98730970616324</v>
      </c>
      <c r="AM223" s="147">
        <f>O223/F223</f>
        <v>2.2647794678961439</v>
      </c>
      <c r="AN223" s="147">
        <f>P223/F223</f>
        <v>-90.571015566423313</v>
      </c>
      <c r="AO223" s="147">
        <f>Q223/F223</f>
        <v>34.69705405746808</v>
      </c>
      <c r="AP223" s="147">
        <f>R223/F223</f>
        <v>151.37812766510416</v>
      </c>
      <c r="AR223" s="147">
        <f>T223/$G223</f>
        <v>207.98558444397472</v>
      </c>
      <c r="AS223" s="147">
        <f>U223/$G223</f>
        <v>-2.0715883839941127</v>
      </c>
      <c r="AT223" s="147">
        <f>V223/$G223</f>
        <v>-29.980000000000004</v>
      </c>
      <c r="AU223" s="147">
        <f>W223/$G223</f>
        <v>-11.48</v>
      </c>
      <c r="AV223" s="147">
        <f>X223/$G223</f>
        <v>-91.895764831829041</v>
      </c>
      <c r="AW223" s="147">
        <f>Y223/$G223</f>
        <v>49.701165016839184</v>
      </c>
      <c r="AX223" s="147">
        <f>Z223/$G223</f>
        <v>122.25939624499073</v>
      </c>
      <c r="AZ223" s="15">
        <f>AB223/$H223</f>
        <v>211.40318794422782</v>
      </c>
      <c r="BA223" s="15">
        <f>AC223/$H223</f>
        <v>-4.3590026547778518</v>
      </c>
      <c r="BB223" s="15">
        <f>AD223/$H223</f>
        <v>-29.8</v>
      </c>
      <c r="BC223" s="15">
        <f>AE223/$H223</f>
        <v>-11.42</v>
      </c>
      <c r="BD223" s="15">
        <f>AF223/$H223</f>
        <v>165.82418528944999</v>
      </c>
    </row>
    <row r="224" spans="1:56">
      <c r="A224" s="50">
        <v>694</v>
      </c>
      <c r="B224" s="55">
        <v>5</v>
      </c>
      <c r="C224" s="55">
        <v>5</v>
      </c>
      <c r="D224" s="11" t="s">
        <v>237</v>
      </c>
      <c r="E224" s="14">
        <v>28521</v>
      </c>
      <c r="F224" s="14">
        <v>28349</v>
      </c>
      <c r="G224" s="21">
        <v>28483</v>
      </c>
      <c r="H224" s="21">
        <v>28643</v>
      </c>
      <c r="I224" s="21"/>
      <c r="J224" s="15">
        <v>182336.14887084407</v>
      </c>
      <c r="K224" s="21">
        <v>1703642.2988672403</v>
      </c>
      <c r="L224" s="134">
        <f>SUM(J224:K224)</f>
        <v>1885978.4477380845</v>
      </c>
      <c r="M224" s="134"/>
      <c r="N224" s="21">
        <v>-1473514.3347520274</v>
      </c>
      <c r="O224" s="21">
        <v>56357.402221216857</v>
      </c>
      <c r="P224" s="21">
        <v>-2567597.7202925347</v>
      </c>
      <c r="Q224" s="15">
        <v>983626.78547516256</v>
      </c>
      <c r="R224" s="12">
        <f>SUM(N224:Q224)</f>
        <v>-3001127.8673481829</v>
      </c>
      <c r="S224" s="15"/>
      <c r="T224" s="15">
        <v>-1473514.3347520274</v>
      </c>
      <c r="U224" s="21">
        <v>-57880.856880201805</v>
      </c>
      <c r="V224" s="21">
        <v>-853920.34</v>
      </c>
      <c r="W224" s="21">
        <v>-326984.84000000003</v>
      </c>
      <c r="X224" s="147">
        <f>P224</f>
        <v>-2567597.7202925347</v>
      </c>
      <c r="Y224" s="15">
        <f>G224/$G$10*277000000</f>
        <v>1415638.2831746305</v>
      </c>
      <c r="Z224" s="12">
        <f>SUM(T224:Y224)</f>
        <v>-3864259.808750134</v>
      </c>
      <c r="AA224" s="12"/>
      <c r="AB224" s="15">
        <v>-1473514.3347520274</v>
      </c>
      <c r="AC224" s="21">
        <v>-119823.03648001516</v>
      </c>
      <c r="AD224" s="21">
        <v>-853561.4</v>
      </c>
      <c r="AE224" s="21">
        <v>-327103.06</v>
      </c>
      <c r="AF224" s="134">
        <f>SUM(AB224:AE224)</f>
        <v>-2774001.8312320425</v>
      </c>
      <c r="AG224" s="167"/>
      <c r="AH224" s="15">
        <f>J224/E224</f>
        <v>6.3930489418619292</v>
      </c>
      <c r="AI224" s="15">
        <f>K224/E224</f>
        <v>59.732909044817511</v>
      </c>
      <c r="AJ224" s="15">
        <f>L224/E224</f>
        <v>66.125957986679452</v>
      </c>
      <c r="AL224" s="147">
        <f>N224/F224</f>
        <v>-51.977647703694217</v>
      </c>
      <c r="AM224" s="147">
        <f>O224/F224</f>
        <v>1.9879855452120658</v>
      </c>
      <c r="AN224" s="147">
        <f>P224/F224</f>
        <v>-90.571015566423313</v>
      </c>
      <c r="AO224" s="147">
        <f>Q224/F224</f>
        <v>34.69705405746808</v>
      </c>
      <c r="AP224" s="147">
        <f>R224/F224</f>
        <v>-105.86362366743741</v>
      </c>
      <c r="AR224" s="147">
        <f>T224/$G224</f>
        <v>-51.733115709441684</v>
      </c>
      <c r="AS224" s="147">
        <f>U224/$G224</f>
        <v>-2.0321194003511498</v>
      </c>
      <c r="AT224" s="147">
        <f>V224/$G224</f>
        <v>-29.98</v>
      </c>
      <c r="AU224" s="147">
        <f>W224/$G224</f>
        <v>-11.48</v>
      </c>
      <c r="AV224" s="147">
        <f>X224/$G224</f>
        <v>-90.144918733719578</v>
      </c>
      <c r="AW224" s="147">
        <f>Y224/$G224</f>
        <v>49.701165016839184</v>
      </c>
      <c r="AX224" s="147">
        <f>Z224/$G224</f>
        <v>-135.66898882667323</v>
      </c>
      <c r="AZ224" s="15">
        <f>AB224/$H224</f>
        <v>-51.444134160249533</v>
      </c>
      <c r="BA224" s="15">
        <f>AC224/$H224</f>
        <v>-4.1833270425589202</v>
      </c>
      <c r="BB224" s="15">
        <f>AD224/$H224</f>
        <v>-29.8</v>
      </c>
      <c r="BC224" s="15">
        <f>AE224/$H224</f>
        <v>-11.42</v>
      </c>
      <c r="BD224" s="15">
        <f>AF224/$H224</f>
        <v>-96.847461202808447</v>
      </c>
    </row>
    <row r="225" spans="1:56">
      <c r="A225" s="50">
        <v>697</v>
      </c>
      <c r="B225" s="55">
        <v>18</v>
      </c>
      <c r="C225" s="55">
        <v>18</v>
      </c>
      <c r="D225" s="11" t="s">
        <v>238</v>
      </c>
      <c r="E225" s="14">
        <v>1210</v>
      </c>
      <c r="F225" s="14">
        <v>1174</v>
      </c>
      <c r="G225" s="21">
        <v>1164</v>
      </c>
      <c r="H225" s="21">
        <v>1163</v>
      </c>
      <c r="I225" s="21"/>
      <c r="J225" s="15">
        <v>-130762.00988030998</v>
      </c>
      <c r="K225" s="21">
        <v>-75527.227030838651</v>
      </c>
      <c r="L225" s="134">
        <f>SUM(J225:K225)</f>
        <v>-206289.23691114865</v>
      </c>
      <c r="M225" s="134"/>
      <c r="N225" s="21">
        <v>-129552.52919706824</v>
      </c>
      <c r="O225" s="21">
        <v>-62136.642070308364</v>
      </c>
      <c r="P225" s="21">
        <v>-106330.37227498097</v>
      </c>
      <c r="Q225" s="15">
        <v>40734.341463467528</v>
      </c>
      <c r="R225" s="12">
        <f>SUM(N225:Q225)</f>
        <v>-257285.20207889006</v>
      </c>
      <c r="S225" s="15"/>
      <c r="T225" s="15">
        <v>-129552.52919706824</v>
      </c>
      <c r="U225" s="21">
        <v>-47463.267501646813</v>
      </c>
      <c r="V225" s="21">
        <v>-34896.720000000001</v>
      </c>
      <c r="W225" s="21">
        <v>-13362.720000000001</v>
      </c>
      <c r="X225" s="147">
        <f>P225</f>
        <v>-106330.37227498097</v>
      </c>
      <c r="Y225" s="15">
        <f>G225/$G$10*277000000</f>
        <v>57852.156079600813</v>
      </c>
      <c r="Z225" s="12">
        <f>SUM(T225:Y225)</f>
        <v>-273753.45289409522</v>
      </c>
      <c r="AA225" s="12"/>
      <c r="AB225" s="15">
        <v>-129552.52919706824</v>
      </c>
      <c r="AC225" s="21">
        <v>-32418.441541301858</v>
      </c>
      <c r="AD225" s="21">
        <v>-34657.4</v>
      </c>
      <c r="AE225" s="21">
        <v>-13281.46</v>
      </c>
      <c r="AF225" s="134">
        <f>SUM(AB225:AE225)</f>
        <v>-209909.83073837007</v>
      </c>
      <c r="AG225" s="167"/>
      <c r="AH225" s="15">
        <f>J225/E225</f>
        <v>-108.06777676058677</v>
      </c>
      <c r="AI225" s="15">
        <f>K225/E225</f>
        <v>-62.419195893255086</v>
      </c>
      <c r="AJ225" s="15">
        <f>L225/E225</f>
        <v>-170.48697265384186</v>
      </c>
      <c r="AL225" s="147">
        <f>N225/F225</f>
        <v>-110.35138773174467</v>
      </c>
      <c r="AM225" s="147">
        <f>O225/F225</f>
        <v>-52.927293075220071</v>
      </c>
      <c r="AN225" s="147">
        <f>P225/F225</f>
        <v>-90.571015566423313</v>
      </c>
      <c r="AO225" s="147">
        <f>Q225/F225</f>
        <v>34.69705405746808</v>
      </c>
      <c r="AP225" s="147">
        <f>R225/F225</f>
        <v>-219.15264231591999</v>
      </c>
      <c r="AR225" s="147">
        <f>T225/$G225</f>
        <v>-111.29942370882152</v>
      </c>
      <c r="AS225" s="147">
        <f>U225/$G225</f>
        <v>-40.776003008287638</v>
      </c>
      <c r="AT225" s="147">
        <f>V225/$G225</f>
        <v>-29.98</v>
      </c>
      <c r="AU225" s="147">
        <f>W225/$G225</f>
        <v>-11.48</v>
      </c>
      <c r="AV225" s="147">
        <f>X225/$G225</f>
        <v>-91.34911707472591</v>
      </c>
      <c r="AW225" s="147">
        <f>Y225/$G225</f>
        <v>49.701165016839184</v>
      </c>
      <c r="AX225" s="147">
        <f>Z225/$G225</f>
        <v>-235.1833787749959</v>
      </c>
      <c r="AZ225" s="15">
        <f>AB225/$H225</f>
        <v>-111.395123987161</v>
      </c>
      <c r="BA225" s="15">
        <f>AC225/$H225</f>
        <v>-27.874842253913894</v>
      </c>
      <c r="BB225" s="15">
        <f>AD225/$H225</f>
        <v>-29.8</v>
      </c>
      <c r="BC225" s="15">
        <f>AE225/$H225</f>
        <v>-11.42</v>
      </c>
      <c r="BD225" s="15">
        <f>AF225/$H225</f>
        <v>-180.48996624107488</v>
      </c>
    </row>
    <row r="226" spans="1:56">
      <c r="A226" s="50">
        <v>698</v>
      </c>
      <c r="B226" s="55">
        <v>19</v>
      </c>
      <c r="C226" s="55">
        <v>19</v>
      </c>
      <c r="D226" s="11" t="s">
        <v>239</v>
      </c>
      <c r="E226" s="14">
        <v>64180</v>
      </c>
      <c r="F226" s="14">
        <v>64535</v>
      </c>
      <c r="G226" s="21">
        <v>65286</v>
      </c>
      <c r="H226" s="21">
        <v>65722</v>
      </c>
      <c r="I226" s="21"/>
      <c r="J226" s="15">
        <v>-18309719.873889558</v>
      </c>
      <c r="K226" s="21">
        <v>-11865842.428295489</v>
      </c>
      <c r="L226" s="134">
        <f>SUM(J226:K226)</f>
        <v>-30175562.302185047</v>
      </c>
      <c r="M226" s="134"/>
      <c r="N226" s="21">
        <v>-18170790.172582045</v>
      </c>
      <c r="O226" s="21">
        <v>-11070725.067709833</v>
      </c>
      <c r="P226" s="21">
        <v>-5845000.4895791281</v>
      </c>
      <c r="Q226" s="15">
        <v>2239174.3835987025</v>
      </c>
      <c r="R226" s="12">
        <f>SUM(N226:Q226)</f>
        <v>-32847341.346272301</v>
      </c>
      <c r="S226" s="15"/>
      <c r="T226" s="15">
        <v>-18170790.172582045</v>
      </c>
      <c r="U226" s="21">
        <v>-10264126.917975103</v>
      </c>
      <c r="V226" s="21">
        <v>-1957274.28</v>
      </c>
      <c r="W226" s="21">
        <v>-749483.28</v>
      </c>
      <c r="X226" s="147">
        <f>P226</f>
        <v>-5845000.4895791281</v>
      </c>
      <c r="Y226" s="15">
        <f>G226/$G$10*277000000</f>
        <v>3244790.2592893634</v>
      </c>
      <c r="Z226" s="12">
        <f>SUM(T226:Y226)</f>
        <v>-33741884.880846918</v>
      </c>
      <c r="AA226" s="12"/>
      <c r="AB226" s="15">
        <v>-18170790.172582045</v>
      </c>
      <c r="AC226" s="21">
        <v>-9437110.0156319514</v>
      </c>
      <c r="AD226" s="21">
        <v>-1958515.6</v>
      </c>
      <c r="AE226" s="21">
        <v>-750545.24</v>
      </c>
      <c r="AF226" s="134">
        <f>SUM(AB226:AE226)</f>
        <v>-30316961.028213996</v>
      </c>
      <c r="AG226" s="167"/>
      <c r="AH226" s="15">
        <f>J226/E226</f>
        <v>-285.28700333265124</v>
      </c>
      <c r="AI226" s="15">
        <f>K226/E226</f>
        <v>-184.8838022482937</v>
      </c>
      <c r="AJ226" s="15">
        <f>L226/E226</f>
        <v>-470.17080558094494</v>
      </c>
      <c r="AL226" s="147">
        <f>N226/F226</f>
        <v>-281.56488994471289</v>
      </c>
      <c r="AM226" s="147">
        <f>O226/F226</f>
        <v>-171.5460613265644</v>
      </c>
      <c r="AN226" s="147">
        <f>P226/F226</f>
        <v>-90.571015566423313</v>
      </c>
      <c r="AO226" s="147">
        <f>Q226/F226</f>
        <v>34.69705405746808</v>
      </c>
      <c r="AP226" s="147">
        <f>R226/F226</f>
        <v>-508.98491278023243</v>
      </c>
      <c r="AR226" s="147">
        <f>T226/$G226</f>
        <v>-278.32598371139363</v>
      </c>
      <c r="AS226" s="147">
        <f>U226/$G226</f>
        <v>-157.2178861926769</v>
      </c>
      <c r="AT226" s="147">
        <f>V226/$G226</f>
        <v>-29.98</v>
      </c>
      <c r="AU226" s="147">
        <f>W226/$G226</f>
        <v>-11.48</v>
      </c>
      <c r="AV226" s="147">
        <f>X226/$G226</f>
        <v>-89.52915616792464</v>
      </c>
      <c r="AW226" s="147">
        <f>Y226/$G226</f>
        <v>49.701165016839191</v>
      </c>
      <c r="AX226" s="147">
        <f>Z226/$G226</f>
        <v>-516.83186105515608</v>
      </c>
      <c r="AZ226" s="15">
        <f>AB226/$H226</f>
        <v>-276.47956806825789</v>
      </c>
      <c r="BA226" s="15">
        <f>AC226/$H226</f>
        <v>-143.59133951541267</v>
      </c>
      <c r="BB226" s="15">
        <f>AD226/$H226</f>
        <v>-29.8</v>
      </c>
      <c r="BC226" s="15">
        <f>AE226/$H226</f>
        <v>-11.42</v>
      </c>
      <c r="BD226" s="15">
        <f>AF226/$H226</f>
        <v>-461.29090758367056</v>
      </c>
    </row>
    <row r="227" spans="1:56">
      <c r="A227" s="50">
        <v>700</v>
      </c>
      <c r="B227" s="55">
        <v>9</v>
      </c>
      <c r="C227" s="55">
        <v>9</v>
      </c>
      <c r="D227" s="11" t="s">
        <v>240</v>
      </c>
      <c r="E227" s="14">
        <v>4913</v>
      </c>
      <c r="F227" s="14">
        <v>4842</v>
      </c>
      <c r="G227" s="21">
        <v>4758</v>
      </c>
      <c r="H227" s="21">
        <v>4733</v>
      </c>
      <c r="I227" s="21"/>
      <c r="J227" s="15">
        <v>242837.30904163822</v>
      </c>
      <c r="K227" s="21">
        <v>508720.88065454521</v>
      </c>
      <c r="L227" s="134">
        <f>SUM(J227:K227)</f>
        <v>751558.18969618343</v>
      </c>
      <c r="M227" s="134"/>
      <c r="N227" s="21">
        <v>262424.35537567706</v>
      </c>
      <c r="O227" s="21">
        <v>428777.55756141309</v>
      </c>
      <c r="P227" s="21">
        <v>-438544.85737262166</v>
      </c>
      <c r="Q227" s="15">
        <v>168003.13574626044</v>
      </c>
      <c r="R227" s="12">
        <f>SUM(N227:Q227)</f>
        <v>420660.1913107289</v>
      </c>
      <c r="S227" s="15"/>
      <c r="T227" s="15">
        <v>262424.35537567706</v>
      </c>
      <c r="U227" s="21">
        <v>344035.85369553498</v>
      </c>
      <c r="V227" s="21">
        <v>-142644.84</v>
      </c>
      <c r="W227" s="21">
        <v>-54621.840000000004</v>
      </c>
      <c r="X227" s="147">
        <f>P227</f>
        <v>-438544.85737262166</v>
      </c>
      <c r="Y227" s="15">
        <f>G227/$G$10*277000000</f>
        <v>236478.14315012086</v>
      </c>
      <c r="Z227" s="12">
        <f>SUM(T227:Y227)</f>
        <v>207126.81484871119</v>
      </c>
      <c r="AA227" s="12"/>
      <c r="AB227" s="15">
        <v>262424.35537567706</v>
      </c>
      <c r="AC227" s="21">
        <v>260826.14952176184</v>
      </c>
      <c r="AD227" s="21">
        <v>-141043.4</v>
      </c>
      <c r="AE227" s="21">
        <v>-54050.86</v>
      </c>
      <c r="AF227" s="134">
        <f>SUM(AB227:AE227)</f>
        <v>328156.24489743891</v>
      </c>
      <c r="AG227" s="167"/>
      <c r="AH227" s="15">
        <f>J227/E227</f>
        <v>49.427500313787547</v>
      </c>
      <c r="AI227" s="15">
        <f>K227/E227</f>
        <v>103.5458743445034</v>
      </c>
      <c r="AJ227" s="15">
        <f>L227/E227</f>
        <v>152.97337465829094</v>
      </c>
      <c r="AL227" s="147">
        <f>N227/F227</f>
        <v>54.197512469160898</v>
      </c>
      <c r="AM227" s="147">
        <f>O227/F227</f>
        <v>88.553811970552061</v>
      </c>
      <c r="AN227" s="147">
        <f>P227/F227</f>
        <v>-90.571015566423313</v>
      </c>
      <c r="AO227" s="147">
        <f>Q227/F227</f>
        <v>34.69705405746808</v>
      </c>
      <c r="AP227" s="147">
        <f>R227/F227</f>
        <v>86.877362930757727</v>
      </c>
      <c r="AR227" s="147">
        <f>T227/$G227</f>
        <v>55.154341188666891</v>
      </c>
      <c r="AS227" s="147">
        <f>U227/$G227</f>
        <v>72.30682086917507</v>
      </c>
      <c r="AT227" s="147">
        <f>V227/$G227</f>
        <v>-29.98</v>
      </c>
      <c r="AU227" s="147">
        <f>W227/$G227</f>
        <v>-11.48</v>
      </c>
      <c r="AV227" s="147">
        <f>X227/$G227</f>
        <v>-92.169999447797736</v>
      </c>
      <c r="AW227" s="147">
        <f>Y227/$G227</f>
        <v>49.701165016839191</v>
      </c>
      <c r="AX227" s="147">
        <f>Z227/$G227</f>
        <v>43.532327626883394</v>
      </c>
      <c r="AZ227" s="15">
        <f>AB227/$H227</f>
        <v>55.445669844850421</v>
      </c>
      <c r="BA227" s="15">
        <f>AC227/$H227</f>
        <v>55.107996941001865</v>
      </c>
      <c r="BB227" s="15">
        <f>AD227/$H227</f>
        <v>-29.799999999999997</v>
      </c>
      <c r="BC227" s="15">
        <f>AE227/$H227</f>
        <v>-11.42</v>
      </c>
      <c r="BD227" s="15">
        <f>AF227/$H227</f>
        <v>69.333666785852301</v>
      </c>
    </row>
    <row r="228" spans="1:56">
      <c r="A228" s="50">
        <v>702</v>
      </c>
      <c r="B228" s="55">
        <v>6</v>
      </c>
      <c r="C228" s="55">
        <v>6</v>
      </c>
      <c r="D228" s="11" t="s">
        <v>241</v>
      </c>
      <c r="E228" s="14">
        <v>4155</v>
      </c>
      <c r="F228" s="14">
        <v>4114</v>
      </c>
      <c r="G228" s="21">
        <v>4124</v>
      </c>
      <c r="H228" s="21">
        <v>4039</v>
      </c>
      <c r="I228" s="21"/>
      <c r="J228" s="15">
        <v>595501.04167854588</v>
      </c>
      <c r="K228" s="21">
        <v>219068.59101016991</v>
      </c>
      <c r="L228" s="134">
        <f>SUM(J228:K228)</f>
        <v>814569.63268871582</v>
      </c>
      <c r="M228" s="134"/>
      <c r="N228" s="21">
        <v>631630.07506514434</v>
      </c>
      <c r="O228" s="21">
        <v>164224.75068798894</v>
      </c>
      <c r="P228" s="21">
        <v>-372609.15804026549</v>
      </c>
      <c r="Q228" s="15">
        <v>142743.68039242367</v>
      </c>
      <c r="R228" s="12">
        <f>SUM(N228:Q228)</f>
        <v>565989.34810529149</v>
      </c>
      <c r="S228" s="15"/>
      <c r="T228" s="15">
        <v>631630.07506514434</v>
      </c>
      <c r="U228" s="21">
        <v>92224.054755683654</v>
      </c>
      <c r="V228" s="21">
        <v>-123637.52</v>
      </c>
      <c r="W228" s="21">
        <v>-47343.520000000004</v>
      </c>
      <c r="X228" s="147">
        <f>P228</f>
        <v>-372609.15804026549</v>
      </c>
      <c r="Y228" s="15">
        <f>G228/$G$10*277000000</f>
        <v>204967.6045294448</v>
      </c>
      <c r="Z228" s="12">
        <f>SUM(T228:Y228)</f>
        <v>385231.53631000721</v>
      </c>
      <c r="AA228" s="12"/>
      <c r="AB228" s="15">
        <v>631630.07506514434</v>
      </c>
      <c r="AC228" s="21">
        <v>21525.020684865212</v>
      </c>
      <c r="AD228" s="21">
        <v>-120362.2</v>
      </c>
      <c r="AE228" s="21">
        <v>-46125.38</v>
      </c>
      <c r="AF228" s="134">
        <f>SUM(AB228:AE228)</f>
        <v>486667.51575000957</v>
      </c>
      <c r="AG228" s="167"/>
      <c r="AH228" s="15">
        <f>J228/E228</f>
        <v>143.3215503438137</v>
      </c>
      <c r="AI228" s="15">
        <f>K228/E228</f>
        <v>52.724089292459666</v>
      </c>
      <c r="AJ228" s="15">
        <f>L228/E228</f>
        <v>196.04563963627336</v>
      </c>
      <c r="AL228" s="147">
        <f>N228/F228</f>
        <v>153.53186073532919</v>
      </c>
      <c r="AM228" s="147">
        <f>O228/F228</f>
        <v>39.918510133201003</v>
      </c>
      <c r="AN228" s="147">
        <f>P228/F228</f>
        <v>-90.571015566423313</v>
      </c>
      <c r="AO228" s="147">
        <f>Q228/F228</f>
        <v>34.69705405746808</v>
      </c>
      <c r="AP228" s="147">
        <f>R228/F228</f>
        <v>137.576409359575</v>
      </c>
      <c r="AR228" s="147">
        <f>T228/$G228</f>
        <v>153.15957203325519</v>
      </c>
      <c r="AS228" s="147">
        <f>U228/$G228</f>
        <v>22.36276788450137</v>
      </c>
      <c r="AT228" s="147">
        <f>V228/$G228</f>
        <v>-29.98</v>
      </c>
      <c r="AU228" s="147">
        <f>W228/$G228</f>
        <v>-11.48</v>
      </c>
      <c r="AV228" s="147">
        <f>X228/$G228</f>
        <v>-90.351396227028488</v>
      </c>
      <c r="AW228" s="147">
        <f>Y228/$G228</f>
        <v>49.701165016839184</v>
      </c>
      <c r="AX228" s="147">
        <f>Z228/$G228</f>
        <v>93.412108707567214</v>
      </c>
      <c r="AZ228" s="15">
        <f>AB228/$H228</f>
        <v>156.38278659696567</v>
      </c>
      <c r="BA228" s="15">
        <f>AC228/$H228</f>
        <v>5.3292945493600428</v>
      </c>
      <c r="BB228" s="15">
        <f>AD228/$H228</f>
        <v>-29.8</v>
      </c>
      <c r="BC228" s="15">
        <f>AE228/$H228</f>
        <v>-11.42</v>
      </c>
      <c r="BD228" s="15">
        <f>AF228/$H228</f>
        <v>120.49208114632572</v>
      </c>
    </row>
    <row r="229" spans="1:56">
      <c r="A229" s="50">
        <v>704</v>
      </c>
      <c r="B229" s="55">
        <v>2</v>
      </c>
      <c r="C229" s="55">
        <v>2</v>
      </c>
      <c r="D229" s="11" t="s">
        <v>242</v>
      </c>
      <c r="E229" s="14">
        <v>6379</v>
      </c>
      <c r="F229" s="14">
        <v>6428</v>
      </c>
      <c r="G229" s="21">
        <v>6436</v>
      </c>
      <c r="H229" s="21">
        <v>6418</v>
      </c>
      <c r="I229" s="21"/>
      <c r="J229" s="15">
        <v>454971.36601067602</v>
      </c>
      <c r="K229" s="21">
        <v>-5509.4448884603189</v>
      </c>
      <c r="L229" s="134">
        <f>SUM(J229:K229)</f>
        <v>449461.92112221569</v>
      </c>
      <c r="M229" s="134"/>
      <c r="N229" s="21">
        <v>919069.55215610692</v>
      </c>
      <c r="O229" s="21">
        <v>181084.63277539014</v>
      </c>
      <c r="P229" s="21">
        <v>-582190.48806096904</v>
      </c>
      <c r="Q229" s="15">
        <v>223032.66348140483</v>
      </c>
      <c r="R229" s="12">
        <f>SUM(N229:Q229)</f>
        <v>740996.36035193293</v>
      </c>
      <c r="S229" s="15"/>
      <c r="T229" s="15">
        <v>919069.55215610692</v>
      </c>
      <c r="U229" s="21">
        <v>68585.733054228665</v>
      </c>
      <c r="V229" s="21">
        <v>-192951.28</v>
      </c>
      <c r="W229" s="21">
        <v>-73885.279999999999</v>
      </c>
      <c r="X229" s="147">
        <f>P229</f>
        <v>-582190.48806096904</v>
      </c>
      <c r="Y229" s="15">
        <f>G229/$G$10*277000000</f>
        <v>319876.69804837694</v>
      </c>
      <c r="Z229" s="12">
        <f>SUM(T229:Y229)</f>
        <v>458504.93519774347</v>
      </c>
      <c r="AA229" s="12"/>
      <c r="AB229" s="15">
        <v>919069.55215610692</v>
      </c>
      <c r="AC229" s="21">
        <v>-27169.299745794822</v>
      </c>
      <c r="AD229" s="21">
        <v>-191256.4</v>
      </c>
      <c r="AE229" s="21">
        <v>-73293.56</v>
      </c>
      <c r="AF229" s="134">
        <f>SUM(AB229:AE229)</f>
        <v>627350.29241031199</v>
      </c>
      <c r="AG229" s="167"/>
      <c r="AH229" s="15">
        <f>J229/E229</f>
        <v>71.323305535456342</v>
      </c>
      <c r="AI229" s="15">
        <f>K229/E229</f>
        <v>-0.8636847293400719</v>
      </c>
      <c r="AJ229" s="15">
        <f>L229/E229</f>
        <v>70.459620806116277</v>
      </c>
      <c r="AL229" s="147">
        <f>N229/F229</f>
        <v>142.97908403175279</v>
      </c>
      <c r="AM229" s="147">
        <f>O229/F229</f>
        <v>28.171224762817385</v>
      </c>
      <c r="AN229" s="147">
        <f>P229/F229</f>
        <v>-90.571015566423313</v>
      </c>
      <c r="AO229" s="147">
        <f>Q229/F229</f>
        <v>34.69705405746808</v>
      </c>
      <c r="AP229" s="147">
        <f>R229/F229</f>
        <v>115.27634728561496</v>
      </c>
      <c r="AR229" s="147">
        <f>T229/$G229</f>
        <v>142.80135987509431</v>
      </c>
      <c r="AS229" s="147">
        <f>U229/$G229</f>
        <v>10.656577541054796</v>
      </c>
      <c r="AT229" s="147">
        <f>V229/$G229</f>
        <v>-29.98</v>
      </c>
      <c r="AU229" s="147">
        <f>W229/$G229</f>
        <v>-11.48</v>
      </c>
      <c r="AV229" s="147">
        <f>X229/$G229</f>
        <v>-90.458435062300964</v>
      </c>
      <c r="AW229" s="147">
        <f>Y229/$G229</f>
        <v>49.701165016839177</v>
      </c>
      <c r="AX229" s="147">
        <f>Z229/$G229</f>
        <v>71.240667370687305</v>
      </c>
      <c r="AZ229" s="15">
        <f>AB229/$H229</f>
        <v>143.20186228671034</v>
      </c>
      <c r="BA229" s="15">
        <f>AC229/$H229</f>
        <v>-4.2332969376433187</v>
      </c>
      <c r="BB229" s="15">
        <f>AD229/$H229</f>
        <v>-29.8</v>
      </c>
      <c r="BC229" s="15">
        <f>AE229/$H229</f>
        <v>-11.42</v>
      </c>
      <c r="BD229" s="15">
        <f>AF229/$H229</f>
        <v>97.748565349066993</v>
      </c>
    </row>
    <row r="230" spans="1:56">
      <c r="A230" s="50">
        <v>707</v>
      </c>
      <c r="B230" s="55">
        <v>12</v>
      </c>
      <c r="C230" s="55">
        <v>12</v>
      </c>
      <c r="D230" s="11" t="s">
        <v>243</v>
      </c>
      <c r="E230" s="14">
        <v>2032</v>
      </c>
      <c r="F230" s="14">
        <v>1960</v>
      </c>
      <c r="G230" s="21">
        <v>1902</v>
      </c>
      <c r="H230" s="21">
        <v>1881</v>
      </c>
      <c r="I230" s="21"/>
      <c r="J230" s="15">
        <v>120641.47269543461</v>
      </c>
      <c r="K230" s="21">
        <v>250001.08566486579</v>
      </c>
      <c r="L230" s="134">
        <f>SUM(J230:K230)</f>
        <v>370642.55836030038</v>
      </c>
      <c r="M230" s="134"/>
      <c r="N230" s="21">
        <v>-212619.09718746648</v>
      </c>
      <c r="O230" s="21">
        <v>900.93302301351832</v>
      </c>
      <c r="P230" s="21">
        <v>-177519.19051018968</v>
      </c>
      <c r="Q230" s="15">
        <v>68006.22595263744</v>
      </c>
      <c r="R230" s="12">
        <f>SUM(N230:Q230)</f>
        <v>-321231.12872200523</v>
      </c>
      <c r="S230" s="15"/>
      <c r="T230" s="15">
        <v>-212619.09718746648</v>
      </c>
      <c r="U230" s="21">
        <v>-4001.7806442977012</v>
      </c>
      <c r="V230" s="21">
        <v>-57021.96</v>
      </c>
      <c r="W230" s="21">
        <v>-21834.959999999999</v>
      </c>
      <c r="X230" s="147">
        <f>P230</f>
        <v>-177519.19051018968</v>
      </c>
      <c r="Y230" s="15">
        <f>G230/$G$10*277000000</f>
        <v>94531.61586202812</v>
      </c>
      <c r="Z230" s="12">
        <f>SUM(T230:Y230)</f>
        <v>-378465.37247992575</v>
      </c>
      <c r="AA230" s="12"/>
      <c r="AB230" s="15">
        <v>-212619.09718746648</v>
      </c>
      <c r="AC230" s="21">
        <v>-8284.3539984066356</v>
      </c>
      <c r="AD230" s="21">
        <v>-56053.8</v>
      </c>
      <c r="AE230" s="21">
        <v>-21481.02</v>
      </c>
      <c r="AF230" s="134">
        <f>SUM(AB230:AE230)</f>
        <v>-298438.27118587313</v>
      </c>
      <c r="AG230" s="167"/>
      <c r="AH230" s="15">
        <f>J230/E230</f>
        <v>59.370803491847745</v>
      </c>
      <c r="AI230" s="15">
        <f>K230/E230</f>
        <v>123.03203034688278</v>
      </c>
      <c r="AJ230" s="15">
        <f>L230/E230</f>
        <v>182.40283383873049</v>
      </c>
      <c r="AL230" s="147">
        <f>N230/F230</f>
        <v>-108.47913121809515</v>
      </c>
      <c r="AM230" s="147">
        <f>O230/F230</f>
        <v>0.45965970561914199</v>
      </c>
      <c r="AN230" s="147">
        <f>P230/F230</f>
        <v>-90.571015566423313</v>
      </c>
      <c r="AO230" s="147">
        <f>Q230/F230</f>
        <v>34.69705405746808</v>
      </c>
      <c r="AP230" s="147">
        <f>R230/F230</f>
        <v>-163.89343302143124</v>
      </c>
      <c r="AR230" s="147">
        <f>T230/$G230</f>
        <v>-111.78711734356807</v>
      </c>
      <c r="AS230" s="147">
        <f>U230/$G230</f>
        <v>-2.1039856174015252</v>
      </c>
      <c r="AT230" s="147">
        <f>V230/$G230</f>
        <v>-29.98</v>
      </c>
      <c r="AU230" s="147">
        <f>W230/$G230</f>
        <v>-11.48</v>
      </c>
      <c r="AV230" s="147">
        <f>X230/$G230</f>
        <v>-93.33290773406398</v>
      </c>
      <c r="AW230" s="147">
        <f>Y230/$G230</f>
        <v>49.701165016839177</v>
      </c>
      <c r="AX230" s="147">
        <f>Z230/$G230</f>
        <v>-198.98284567819439</v>
      </c>
      <c r="AZ230" s="15">
        <f>AB230/$H230</f>
        <v>-113.03513938727617</v>
      </c>
      <c r="BA230" s="15">
        <f>AC230/$H230</f>
        <v>-4.4042286009604652</v>
      </c>
      <c r="BB230" s="15">
        <f>AD230/$H230</f>
        <v>-29.8</v>
      </c>
      <c r="BC230" s="15">
        <f>AE230/$H230</f>
        <v>-11.42</v>
      </c>
      <c r="BD230" s="15">
        <f>AF230/$H230</f>
        <v>-158.65936798823665</v>
      </c>
    </row>
    <row r="231" spans="1:56">
      <c r="A231" s="50">
        <v>710</v>
      </c>
      <c r="B231" s="55">
        <v>1</v>
      </c>
      <c r="C231" s="140">
        <v>34</v>
      </c>
      <c r="D231" s="11" t="s">
        <v>244</v>
      </c>
      <c r="E231" s="14">
        <v>27484</v>
      </c>
      <c r="F231" s="14">
        <v>27306</v>
      </c>
      <c r="G231" s="21">
        <v>27209</v>
      </c>
      <c r="H231" s="21">
        <v>27036</v>
      </c>
      <c r="I231" s="21"/>
      <c r="J231" s="15">
        <v>-1876434.7318152732</v>
      </c>
      <c r="K231" s="21">
        <v>412923.11956884601</v>
      </c>
      <c r="L231" s="134">
        <f>SUM(J231:K231)</f>
        <v>-1463511.6122464272</v>
      </c>
      <c r="M231" s="134"/>
      <c r="N231" s="21">
        <v>-2352267.1041067266</v>
      </c>
      <c r="O231" s="21">
        <v>12551.467921636291</v>
      </c>
      <c r="P231" s="21">
        <v>-2473132.1510567549</v>
      </c>
      <c r="Q231" s="15">
        <v>947437.75809322344</v>
      </c>
      <c r="R231" s="12">
        <f>SUM(N231:Q231)</f>
        <v>-3865410.029148622</v>
      </c>
      <c r="S231" s="15"/>
      <c r="T231" s="15">
        <v>-2352267.1041067266</v>
      </c>
      <c r="U231" s="21">
        <v>-55751.337894486242</v>
      </c>
      <c r="V231" s="21">
        <v>-815725.82000000007</v>
      </c>
      <c r="W231" s="21">
        <v>-312359.32</v>
      </c>
      <c r="X231" s="147">
        <f>P231</f>
        <v>-2473132.1510567549</v>
      </c>
      <c r="Y231" s="15">
        <f>G231/$G$10*277000000</f>
        <v>1352318.9989431775</v>
      </c>
      <c r="Z231" s="12">
        <f>SUM(T231:Y231)</f>
        <v>-4656916.7341147903</v>
      </c>
      <c r="AA231" s="12"/>
      <c r="AB231" s="15">
        <v>-2352267.1041067266</v>
      </c>
      <c r="AC231" s="21">
        <v>-115414.57667372019</v>
      </c>
      <c r="AD231" s="21">
        <v>-805672.8</v>
      </c>
      <c r="AE231" s="21">
        <v>-308751.12</v>
      </c>
      <c r="AF231" s="134">
        <f>SUM(AB231:AE231)</f>
        <v>-3582105.600780447</v>
      </c>
      <c r="AG231" s="167"/>
      <c r="AH231" s="15">
        <f>J231/E231</f>
        <v>-68.273713135470572</v>
      </c>
      <c r="AI231" s="15">
        <f>K231/E231</f>
        <v>15.024127476671737</v>
      </c>
      <c r="AJ231" s="15">
        <f>L231/E231</f>
        <v>-53.249585658798836</v>
      </c>
      <c r="AL231" s="147">
        <f>N231/F231</f>
        <v>-86.144697286557047</v>
      </c>
      <c r="AM231" s="147">
        <f>O231/F231</f>
        <v>0.45965970561914199</v>
      </c>
      <c r="AN231" s="147">
        <f>P231/F231</f>
        <v>-90.571015566423313</v>
      </c>
      <c r="AO231" s="147">
        <f>Q231/F231</f>
        <v>34.69705405746808</v>
      </c>
      <c r="AP231" s="147">
        <f>R231/F231</f>
        <v>-141.55899908989315</v>
      </c>
      <c r="AR231" s="147">
        <f>T231/$G231</f>
        <v>-86.451802863270487</v>
      </c>
      <c r="AS231" s="147">
        <f>U231/$G231</f>
        <v>-2.049003561118977</v>
      </c>
      <c r="AT231" s="147">
        <f>V231/$G231</f>
        <v>-29.980000000000004</v>
      </c>
      <c r="AU231" s="147">
        <f>W231/$G231</f>
        <v>-11.48</v>
      </c>
      <c r="AV231" s="147">
        <f>X231/$G231</f>
        <v>-90.893900953976811</v>
      </c>
      <c r="AW231" s="147">
        <f>Y231/$G231</f>
        <v>49.701165016839191</v>
      </c>
      <c r="AX231" s="147">
        <f>Z231/$G231</f>
        <v>-171.15354236152709</v>
      </c>
      <c r="AZ231" s="15">
        <f>AB231/$H231</f>
        <v>-87.00499719288085</v>
      </c>
      <c r="BA231" s="15">
        <f>AC231/$H231</f>
        <v>-4.2689220548054516</v>
      </c>
      <c r="BB231" s="15">
        <f>AD231/$H231</f>
        <v>-29.8</v>
      </c>
      <c r="BC231" s="15">
        <f>AE231/$H231</f>
        <v>-11.42</v>
      </c>
      <c r="BD231" s="15">
        <f>AF231/$H231</f>
        <v>-132.49391924768631</v>
      </c>
    </row>
    <row r="232" spans="1:56">
      <c r="A232" s="50">
        <v>729</v>
      </c>
      <c r="B232" s="55">
        <v>13</v>
      </c>
      <c r="C232" s="55">
        <v>13</v>
      </c>
      <c r="D232" s="11" t="s">
        <v>245</v>
      </c>
      <c r="E232" s="14">
        <v>9117</v>
      </c>
      <c r="F232" s="14">
        <v>8975</v>
      </c>
      <c r="G232" s="21">
        <v>8847</v>
      </c>
      <c r="H232" s="21">
        <v>8858</v>
      </c>
      <c r="I232" s="21"/>
      <c r="J232" s="15">
        <v>-2235.4910099561166</v>
      </c>
      <c r="K232" s="21">
        <v>199038.06417472914</v>
      </c>
      <c r="L232" s="134">
        <f>SUM(J232:K232)</f>
        <v>196802.57316477303</v>
      </c>
      <c r="M232" s="134"/>
      <c r="N232" s="21">
        <v>-506507.40780627506</v>
      </c>
      <c r="O232" s="21">
        <v>-40326.05046439841</v>
      </c>
      <c r="P232" s="21">
        <v>-812874.86470864923</v>
      </c>
      <c r="Q232" s="15">
        <v>311406.060165776</v>
      </c>
      <c r="R232" s="12">
        <f>SUM(N232:Q232)</f>
        <v>-1048302.2628135467</v>
      </c>
      <c r="S232" s="15"/>
      <c r="T232" s="15">
        <v>-506507.40780627506</v>
      </c>
      <c r="U232" s="21">
        <v>-18324.480246210136</v>
      </c>
      <c r="V232" s="21">
        <v>-265233.06</v>
      </c>
      <c r="W232" s="21">
        <v>-101563.56</v>
      </c>
      <c r="X232" s="147">
        <f>P232</f>
        <v>-812874.86470864923</v>
      </c>
      <c r="Y232" s="15">
        <f>G232/$G$10*277000000</f>
        <v>439706.20690397627</v>
      </c>
      <c r="Z232" s="12">
        <f>SUM(T232:Y232)</f>
        <v>-1264797.1658571581</v>
      </c>
      <c r="AA232" s="12"/>
      <c r="AB232" s="15">
        <v>-506507.40780627506</v>
      </c>
      <c r="AC232" s="21">
        <v>-37934.73323249977</v>
      </c>
      <c r="AD232" s="21">
        <v>-263968.40000000002</v>
      </c>
      <c r="AE232" s="21">
        <v>-101158.36</v>
      </c>
      <c r="AF232" s="134">
        <f>SUM(AB232:AE232)</f>
        <v>-909568.90103877487</v>
      </c>
      <c r="AG232" s="167"/>
      <c r="AH232" s="15">
        <f>J232/E232</f>
        <v>-0.24520028627356769</v>
      </c>
      <c r="AI232" s="15">
        <f>K232/E232</f>
        <v>21.831530566494365</v>
      </c>
      <c r="AJ232" s="15">
        <f>L232/E232</f>
        <v>21.5863302802208</v>
      </c>
      <c r="AL232" s="147">
        <f>N232/F232</f>
        <v>-56.435365772286914</v>
      </c>
      <c r="AM232" s="147">
        <f>O232/F232</f>
        <v>-4.4931532550861739</v>
      </c>
      <c r="AN232" s="147">
        <f>P232/F232</f>
        <v>-90.571015566423313</v>
      </c>
      <c r="AO232" s="147">
        <f>Q232/F232</f>
        <v>34.69705405746808</v>
      </c>
      <c r="AP232" s="147">
        <f>R232/F232</f>
        <v>-116.80248053632832</v>
      </c>
      <c r="AR232" s="147">
        <f>T232/$G232</f>
        <v>-57.251882876260325</v>
      </c>
      <c r="AS232" s="147">
        <f>U232/$G232</f>
        <v>-2.0712648633672583</v>
      </c>
      <c r="AT232" s="147">
        <f>V232/$G232</f>
        <v>-29.98</v>
      </c>
      <c r="AU232" s="147">
        <f>W232/$G232</f>
        <v>-11.48</v>
      </c>
      <c r="AV232" s="147">
        <f>X232/$G232</f>
        <v>-91.881413440561687</v>
      </c>
      <c r="AW232" s="147">
        <f>Y232/$G232</f>
        <v>49.701165016839184</v>
      </c>
      <c r="AX232" s="147">
        <f>Z232/$G232</f>
        <v>-142.96339616335007</v>
      </c>
      <c r="AZ232" s="15">
        <f>AB232/$H232</f>
        <v>-57.18078661168154</v>
      </c>
      <c r="BA232" s="15">
        <f>AC232/$H232</f>
        <v>-4.2825393127680931</v>
      </c>
      <c r="BB232" s="15">
        <f>AD232/$H232</f>
        <v>-29.800000000000004</v>
      </c>
      <c r="BC232" s="15">
        <f>AE232/$H232</f>
        <v>-11.42</v>
      </c>
      <c r="BD232" s="15">
        <f>AF232/$H232</f>
        <v>-102.68332592444963</v>
      </c>
    </row>
    <row r="233" spans="1:56">
      <c r="A233" s="50">
        <v>732</v>
      </c>
      <c r="B233" s="55">
        <v>19</v>
      </c>
      <c r="C233" s="55">
        <v>19</v>
      </c>
      <c r="D233" s="11" t="s">
        <v>246</v>
      </c>
      <c r="E233" s="14">
        <v>3416</v>
      </c>
      <c r="F233" s="14">
        <v>3336</v>
      </c>
      <c r="G233" s="21">
        <v>3344</v>
      </c>
      <c r="H233" s="21">
        <v>3285</v>
      </c>
      <c r="I233" s="21"/>
      <c r="J233" s="15">
        <v>-604844.44520688534</v>
      </c>
      <c r="K233" s="21">
        <v>579434.21842443536</v>
      </c>
      <c r="L233" s="134">
        <f>SUM(J233:K233)</f>
        <v>-25410.226782449987</v>
      </c>
      <c r="M233" s="134"/>
      <c r="N233" s="21">
        <v>-710272.22485074052</v>
      </c>
      <c r="O233" s="21">
        <v>444930.54671531904</v>
      </c>
      <c r="P233" s="21">
        <v>-302144.90792958817</v>
      </c>
      <c r="Q233" s="15">
        <v>115749.37233571352</v>
      </c>
      <c r="R233" s="12">
        <f>SUM(N233:Q233)</f>
        <v>-451737.21372929617</v>
      </c>
      <c r="S233" s="15"/>
      <c r="T233" s="15">
        <v>-710272.22485074052</v>
      </c>
      <c r="U233" s="21">
        <v>386545.92794279335</v>
      </c>
      <c r="V233" s="21">
        <v>-100253.12</v>
      </c>
      <c r="W233" s="21">
        <v>-38389.120000000003</v>
      </c>
      <c r="X233" s="147">
        <f>P233</f>
        <v>-302144.90792958817</v>
      </c>
      <c r="Y233" s="15">
        <f>G233/$G$10*277000000</f>
        <v>166200.69581631024</v>
      </c>
      <c r="Z233" s="12">
        <f>SUM(T233:Y233)</f>
        <v>-598312.74902122503</v>
      </c>
      <c r="AA233" s="12"/>
      <c r="AB233" s="15">
        <v>-710272.22485074052</v>
      </c>
      <c r="AC233" s="21">
        <v>329216.81329518755</v>
      </c>
      <c r="AD233" s="21">
        <v>-97893</v>
      </c>
      <c r="AE233" s="21">
        <v>-37514.699999999997</v>
      </c>
      <c r="AF233" s="134">
        <f>SUM(AB233:AE233)</f>
        <v>-516463.11155555298</v>
      </c>
      <c r="AG233" s="167"/>
      <c r="AH233" s="15">
        <f>J233/E233</f>
        <v>-177.06219121981422</v>
      </c>
      <c r="AI233" s="15">
        <f>K233/E233</f>
        <v>169.62360024134526</v>
      </c>
      <c r="AJ233" s="15">
        <f>L233/E233</f>
        <v>-7.4385909784689659</v>
      </c>
      <c r="AL233" s="147">
        <f>N233/F233</f>
        <v>-212.91133838451455</v>
      </c>
      <c r="AM233" s="147">
        <f>O233/F233</f>
        <v>133.37246604176229</v>
      </c>
      <c r="AN233" s="147">
        <f>P233/F233</f>
        <v>-90.571015566423313</v>
      </c>
      <c r="AO233" s="147">
        <f>Q233/F233</f>
        <v>34.69705405746808</v>
      </c>
      <c r="AP233" s="147">
        <f>R233/F233</f>
        <v>-135.41283385170749</v>
      </c>
      <c r="AR233" s="147">
        <f>T233/$G233</f>
        <v>-212.40198111565206</v>
      </c>
      <c r="AS233" s="147">
        <f>U233/$G233</f>
        <v>115.59387797332337</v>
      </c>
      <c r="AT233" s="147">
        <f>V233/$G233</f>
        <v>-29.979999999999997</v>
      </c>
      <c r="AU233" s="147">
        <f>W233/$G233</f>
        <v>-11.48</v>
      </c>
      <c r="AV233" s="147">
        <f>X233/$G233</f>
        <v>-90.354338495690243</v>
      </c>
      <c r="AW233" s="147">
        <f>Y233/$G233</f>
        <v>49.701165016839184</v>
      </c>
      <c r="AX233" s="147">
        <f>Z233/$G233</f>
        <v>-178.92127662117974</v>
      </c>
      <c r="AZ233" s="15">
        <f>AB233/$H233</f>
        <v>-216.21681121788143</v>
      </c>
      <c r="BA233" s="15">
        <f>AC233/$H233</f>
        <v>100.21820800462331</v>
      </c>
      <c r="BB233" s="15">
        <f>AD233/$H233</f>
        <v>-29.8</v>
      </c>
      <c r="BC233" s="15">
        <f>AE233/$H233</f>
        <v>-11.42</v>
      </c>
      <c r="BD233" s="15">
        <f>AF233/$H233</f>
        <v>-157.21860321325815</v>
      </c>
    </row>
    <row r="234" spans="1:56">
      <c r="A234" s="50">
        <v>734</v>
      </c>
      <c r="B234" s="55">
        <v>2</v>
      </c>
      <c r="C234" s="55">
        <v>2</v>
      </c>
      <c r="D234" s="11" t="s">
        <v>247</v>
      </c>
      <c r="E234" s="14">
        <v>51400</v>
      </c>
      <c r="F234" s="14">
        <v>50933</v>
      </c>
      <c r="G234" s="21">
        <v>51100</v>
      </c>
      <c r="H234" s="21">
        <v>50870</v>
      </c>
      <c r="I234" s="21"/>
      <c r="J234" s="15">
        <v>-3196452.2279215986</v>
      </c>
      <c r="K234" s="21">
        <v>-164855.49441304526</v>
      </c>
      <c r="L234" s="134">
        <f>SUM(J234:K234)</f>
        <v>-3361307.7223346438</v>
      </c>
      <c r="M234" s="134"/>
      <c r="N234" s="21">
        <v>-1488226.3948632984</v>
      </c>
      <c r="O234" s="21">
        <v>23411.847786299761</v>
      </c>
      <c r="P234" s="21">
        <v>-4613053.5358446389</v>
      </c>
      <c r="Q234" s="15">
        <v>1767225.0543090217</v>
      </c>
      <c r="R234" s="12">
        <f>SUM(N234:Q234)</f>
        <v>-4310643.0286126155</v>
      </c>
      <c r="S234" s="15"/>
      <c r="T234" s="15">
        <v>-1488226.3948632984</v>
      </c>
      <c r="U234" s="21">
        <v>-103991.17018164022</v>
      </c>
      <c r="V234" s="21">
        <v>-1531978</v>
      </c>
      <c r="W234" s="21">
        <v>-586628</v>
      </c>
      <c r="X234" s="147">
        <f>P234</f>
        <v>-4613053.5358446389</v>
      </c>
      <c r="Y234" s="15">
        <f>G234/$G$10*277000000</f>
        <v>2539729.532360482</v>
      </c>
      <c r="Z234" s="12">
        <f>SUM(T234:Y234)</f>
        <v>-5784147.5685290955</v>
      </c>
      <c r="AA234" s="12"/>
      <c r="AB234" s="15">
        <v>-1488226.3948632984</v>
      </c>
      <c r="AC234" s="21">
        <v>-215279.08275553325</v>
      </c>
      <c r="AD234" s="21">
        <v>-1515926</v>
      </c>
      <c r="AE234" s="21">
        <v>-580935.4</v>
      </c>
      <c r="AF234" s="134">
        <f>SUM(AB234:AE234)</f>
        <v>-3800366.8776188316</v>
      </c>
      <c r="AG234" s="167"/>
      <c r="AH234" s="15">
        <f>J234/E234</f>
        <v>-62.187786535439663</v>
      </c>
      <c r="AI234" s="15">
        <f>K234/E234</f>
        <v>-3.2073053387751997</v>
      </c>
      <c r="AJ234" s="15">
        <f>L234/E234</f>
        <v>-65.395091874214856</v>
      </c>
      <c r="AL234" s="147">
        <f>N234/F234</f>
        <v>-29.219295836948508</v>
      </c>
      <c r="AM234" s="147">
        <f>O234/F234</f>
        <v>0.45965970561914204</v>
      </c>
      <c r="AN234" s="147">
        <f>P234/F234</f>
        <v>-90.571015566423313</v>
      </c>
      <c r="AO234" s="147">
        <f>Q234/F234</f>
        <v>34.69705405746808</v>
      </c>
      <c r="AP234" s="147">
        <f>R234/F234</f>
        <v>-84.633597640284606</v>
      </c>
      <c r="AR234" s="147">
        <f>T234/$G234</f>
        <v>-29.123804204761221</v>
      </c>
      <c r="AS234" s="147">
        <f>U234/$G234</f>
        <v>-2.03505225404384</v>
      </c>
      <c r="AT234" s="147">
        <f>V234/$G234</f>
        <v>-29.98</v>
      </c>
      <c r="AU234" s="147">
        <f>W234/$G234</f>
        <v>-11.48</v>
      </c>
      <c r="AV234" s="147">
        <f>X234/$G234</f>
        <v>-90.275020270932274</v>
      </c>
      <c r="AW234" s="147">
        <f>Y234/$G234</f>
        <v>49.701165016839177</v>
      </c>
      <c r="AX234" s="147">
        <f>Z234/$G234</f>
        <v>-113.19271171289815</v>
      </c>
      <c r="AZ234" s="15">
        <f>AB234/$H234</f>
        <v>-29.255482501735766</v>
      </c>
      <c r="BA234" s="15">
        <f>AC234/$H234</f>
        <v>-4.2319457982216093</v>
      </c>
      <c r="BB234" s="15">
        <f>AD234/$H234</f>
        <v>-29.8</v>
      </c>
      <c r="BC234" s="15">
        <f>AE234/$H234</f>
        <v>-11.42</v>
      </c>
      <c r="BD234" s="15">
        <f>AF234/$H234</f>
        <v>-74.707428299957371</v>
      </c>
    </row>
    <row r="235" spans="1:56">
      <c r="A235" s="50">
        <v>738</v>
      </c>
      <c r="B235" s="55">
        <v>2</v>
      </c>
      <c r="C235" s="55">
        <v>2</v>
      </c>
      <c r="D235" s="11" t="s">
        <v>248</v>
      </c>
      <c r="E235" s="14">
        <v>2959</v>
      </c>
      <c r="F235" s="14">
        <v>2917</v>
      </c>
      <c r="G235" s="21">
        <v>2974</v>
      </c>
      <c r="H235" s="21">
        <v>2965</v>
      </c>
      <c r="I235" s="21"/>
      <c r="J235" s="15">
        <v>48497.464560992346</v>
      </c>
      <c r="K235" s="21">
        <v>-5785.8933444046088</v>
      </c>
      <c r="L235" s="134">
        <f>SUM(J235:K235)</f>
        <v>42711.571216587734</v>
      </c>
      <c r="M235" s="134"/>
      <c r="N235" s="21">
        <v>97268.16018971859</v>
      </c>
      <c r="O235" s="21">
        <v>1340.8273612910373</v>
      </c>
      <c r="P235" s="21">
        <v>-264195.65240725683</v>
      </c>
      <c r="Q235" s="15">
        <v>101211.30668563439</v>
      </c>
      <c r="R235" s="12">
        <f>SUM(N235:Q235)</f>
        <v>-64375.358170612802</v>
      </c>
      <c r="S235" s="15"/>
      <c r="T235" s="15">
        <v>97268.16018971859</v>
      </c>
      <c r="U235" s="21">
        <v>-5955.7112956206092</v>
      </c>
      <c r="V235" s="21">
        <v>-89160.52</v>
      </c>
      <c r="W235" s="21">
        <v>-34141.520000000004</v>
      </c>
      <c r="X235" s="147">
        <f>P235</f>
        <v>-264195.65240725683</v>
      </c>
      <c r="Y235" s="15">
        <f>G235/$G$10*277000000</f>
        <v>147811.26476007974</v>
      </c>
      <c r="Z235" s="12">
        <f>SUM(T235:Y235)</f>
        <v>-148373.97875307914</v>
      </c>
      <c r="AA235" s="12"/>
      <c r="AB235" s="15">
        <v>97268.16018971859</v>
      </c>
      <c r="AC235" s="21">
        <v>-12329.316639465385</v>
      </c>
      <c r="AD235" s="21">
        <v>-88357</v>
      </c>
      <c r="AE235" s="21">
        <v>-33860.300000000003</v>
      </c>
      <c r="AF235" s="134">
        <f>SUM(AB235:AE235)</f>
        <v>-37278.456449746795</v>
      </c>
      <c r="AG235" s="167"/>
      <c r="AH235" s="15">
        <f>J235/E235</f>
        <v>16.389815667790586</v>
      </c>
      <c r="AI235" s="15">
        <f>K235/E235</f>
        <v>-1.9553542900995637</v>
      </c>
      <c r="AJ235" s="15">
        <f>L235/E235</f>
        <v>14.434461377691022</v>
      </c>
      <c r="AL235" s="147">
        <f>N235/F235</f>
        <v>33.345272605320055</v>
      </c>
      <c r="AM235" s="147">
        <f>O235/F235</f>
        <v>0.45965970561914204</v>
      </c>
      <c r="AN235" s="147">
        <f>P235/F235</f>
        <v>-90.571015566423327</v>
      </c>
      <c r="AO235" s="147">
        <f>Q235/F235</f>
        <v>34.69705405746808</v>
      </c>
      <c r="AP235" s="147">
        <f>R235/F235</f>
        <v>-22.069029198016043</v>
      </c>
      <c r="AR235" s="147">
        <f>T235/$G235</f>
        <v>32.70617356749112</v>
      </c>
      <c r="AS235" s="147">
        <f>U235/$G235</f>
        <v>-2.002592903705652</v>
      </c>
      <c r="AT235" s="147">
        <f>V235/$G235</f>
        <v>-29.98</v>
      </c>
      <c r="AU235" s="147">
        <f>W235/$G235</f>
        <v>-11.480000000000002</v>
      </c>
      <c r="AV235" s="147">
        <f>X235/$G235</f>
        <v>-88.835121858526165</v>
      </c>
      <c r="AW235" s="147">
        <f>Y235/$G235</f>
        <v>49.701165016839184</v>
      </c>
      <c r="AX235" s="147">
        <f>Z235/$G235</f>
        <v>-49.890376177901523</v>
      </c>
      <c r="AZ235" s="15">
        <f>AB235/$H235</f>
        <v>32.805450316937133</v>
      </c>
      <c r="BA235" s="15">
        <f>AC235/$H235</f>
        <v>-4.1582855445077183</v>
      </c>
      <c r="BB235" s="15">
        <f>AD235/$H235</f>
        <v>-29.8</v>
      </c>
      <c r="BC235" s="15">
        <f>AE235/$H235</f>
        <v>-11.420000000000002</v>
      </c>
      <c r="BD235" s="15">
        <f>AF235/$H235</f>
        <v>-12.572835227570588</v>
      </c>
    </row>
    <row r="236" spans="1:56">
      <c r="A236" s="50">
        <v>739</v>
      </c>
      <c r="B236" s="55">
        <v>9</v>
      </c>
      <c r="C236" s="55">
        <v>9</v>
      </c>
      <c r="D236" s="11" t="s">
        <v>249</v>
      </c>
      <c r="E236" s="14">
        <v>3261</v>
      </c>
      <c r="F236" s="14">
        <v>3256</v>
      </c>
      <c r="G236" s="21">
        <v>3216</v>
      </c>
      <c r="H236" s="21">
        <v>3188</v>
      </c>
      <c r="I236" s="21"/>
      <c r="J236" s="15">
        <v>1487130.9457899807</v>
      </c>
      <c r="K236" s="21">
        <v>1236713.0197413699</v>
      </c>
      <c r="L236" s="134">
        <f>SUM(J236:K236)</f>
        <v>2723843.9655313506</v>
      </c>
      <c r="M236" s="134"/>
      <c r="N236" s="21">
        <v>1181236.7453195436</v>
      </c>
      <c r="O236" s="21">
        <v>970441.29712819995</v>
      </c>
      <c r="P236" s="21">
        <v>-294899.22668427433</v>
      </c>
      <c r="Q236" s="15">
        <v>112973.60801111607</v>
      </c>
      <c r="R236" s="12">
        <f>SUM(N236:Q236)</f>
        <v>1969752.4237745851</v>
      </c>
      <c r="S236" s="15"/>
      <c r="T236" s="15">
        <v>1181236.7453195436</v>
      </c>
      <c r="U236" s="21">
        <v>913456.78911760543</v>
      </c>
      <c r="V236" s="21">
        <v>-96415.680000000008</v>
      </c>
      <c r="W236" s="21">
        <v>-36919.68</v>
      </c>
      <c r="X236" s="147">
        <f>P236</f>
        <v>-294899.22668427433</v>
      </c>
      <c r="Y236" s="15">
        <f>G236/$G$10*277000000</f>
        <v>159838.94669415482</v>
      </c>
      <c r="Z236" s="12">
        <f>SUM(T236:Y236)</f>
        <v>1826297.8944470296</v>
      </c>
      <c r="AA236" s="12"/>
      <c r="AB236" s="15">
        <v>1181236.7453195436</v>
      </c>
      <c r="AC236" s="21">
        <v>857502.47338241234</v>
      </c>
      <c r="AD236" s="21">
        <v>-95002.400000000009</v>
      </c>
      <c r="AE236" s="21">
        <v>-36406.959999999999</v>
      </c>
      <c r="AF236" s="134">
        <f>SUM(AB236:AE236)</f>
        <v>1907329.858701956</v>
      </c>
      <c r="AG236" s="167"/>
      <c r="AH236" s="15">
        <f>J236/E236</f>
        <v>456.03524863231547</v>
      </c>
      <c r="AI236" s="15">
        <f>K236/E236</f>
        <v>379.24348964776755</v>
      </c>
      <c r="AJ236" s="15">
        <f>L236/E236</f>
        <v>835.27873828008296</v>
      </c>
      <c r="AL236" s="147">
        <f>N236/F236</f>
        <v>362.78769819396302</v>
      </c>
      <c r="AM236" s="147">
        <f>O236/F236</f>
        <v>298.04708142757983</v>
      </c>
      <c r="AN236" s="147">
        <f>P236/F236</f>
        <v>-90.571015566423313</v>
      </c>
      <c r="AO236" s="147">
        <f>Q236/F236</f>
        <v>34.69705405746808</v>
      </c>
      <c r="AP236" s="147">
        <f>R236/F236</f>
        <v>604.96081811258762</v>
      </c>
      <c r="AR236" s="147">
        <f>T236/$G236</f>
        <v>367.29998299737053</v>
      </c>
      <c r="AS236" s="147">
        <f>U236/$G236</f>
        <v>284.0350712430365</v>
      </c>
      <c r="AT236" s="147">
        <f>V236/$G236</f>
        <v>-29.980000000000004</v>
      </c>
      <c r="AU236" s="147">
        <f>W236/$G236</f>
        <v>-11.48</v>
      </c>
      <c r="AV236" s="147">
        <f>X236/$G236</f>
        <v>-91.697520735159927</v>
      </c>
      <c r="AW236" s="147">
        <f>Y236/$G236</f>
        <v>49.701165016839184</v>
      </c>
      <c r="AX236" s="147">
        <f>Z236/$G236</f>
        <v>567.87869852208632</v>
      </c>
      <c r="AZ236" s="15">
        <f>AB236/$H236</f>
        <v>370.52595524452437</v>
      </c>
      <c r="BA236" s="15">
        <f>AC236/$H236</f>
        <v>268.9781911488119</v>
      </c>
      <c r="BB236" s="15">
        <f>AD236/$H236</f>
        <v>-29.800000000000004</v>
      </c>
      <c r="BC236" s="15">
        <f>AE236/$H236</f>
        <v>-11.42</v>
      </c>
      <c r="BD236" s="15">
        <f>AF236/$H236</f>
        <v>598.2841463933363</v>
      </c>
    </row>
    <row r="237" spans="1:56">
      <c r="A237" s="50">
        <v>740</v>
      </c>
      <c r="B237" s="55">
        <v>10</v>
      </c>
      <c r="C237" s="55">
        <v>10</v>
      </c>
      <c r="D237" s="11" t="s">
        <v>250</v>
      </c>
      <c r="E237" s="14">
        <v>32547</v>
      </c>
      <c r="F237" s="14">
        <v>32085</v>
      </c>
      <c r="G237" s="21">
        <v>31843</v>
      </c>
      <c r="H237" s="21">
        <v>31460</v>
      </c>
      <c r="I237" s="21"/>
      <c r="J237" s="15">
        <v>-2020804.7409270357</v>
      </c>
      <c r="K237" s="21">
        <v>228095.99623139377</v>
      </c>
      <c r="L237" s="134">
        <f>SUM(J237:K237)</f>
        <v>-1792708.744695642</v>
      </c>
      <c r="M237" s="134"/>
      <c r="N237" s="21">
        <v>-5483952.9192687627</v>
      </c>
      <c r="O237" s="21">
        <v>-1734345.665751552</v>
      </c>
      <c r="P237" s="21">
        <v>-2905971.0344486921</v>
      </c>
      <c r="Q237" s="15">
        <v>1113254.9794338634</v>
      </c>
      <c r="R237" s="12">
        <f>SUM(N237:Q237)</f>
        <v>-9011014.640035145</v>
      </c>
      <c r="S237" s="15"/>
      <c r="T237" s="15">
        <v>-5483952.9192687627</v>
      </c>
      <c r="U237" s="21">
        <v>-1333327.5882085317</v>
      </c>
      <c r="V237" s="21">
        <v>-954653.14</v>
      </c>
      <c r="W237" s="21">
        <v>-365557.64</v>
      </c>
      <c r="X237" s="147">
        <f>P237</f>
        <v>-2905971.0344486921</v>
      </c>
      <c r="Y237" s="15">
        <f>G237/$G$10*277000000</f>
        <v>1582634.1976312103</v>
      </c>
      <c r="Z237" s="12">
        <f>SUM(T237:Y237)</f>
        <v>-9460828.1242947765</v>
      </c>
      <c r="AA237" s="12"/>
      <c r="AB237" s="15">
        <v>-5483952.9192687627</v>
      </c>
      <c r="AC237" s="21">
        <v>-922157.87701801397</v>
      </c>
      <c r="AD237" s="21">
        <v>-937508</v>
      </c>
      <c r="AE237" s="21">
        <v>-359273.2</v>
      </c>
      <c r="AF237" s="134">
        <f>SUM(AB237:AE237)</f>
        <v>-7702891.9962867768</v>
      </c>
      <c r="AG237" s="167"/>
      <c r="AH237" s="15">
        <f>J237/E237</f>
        <v>-62.088817431008565</v>
      </c>
      <c r="AI237" s="15">
        <f>K237/E237</f>
        <v>7.0082034052721838</v>
      </c>
      <c r="AJ237" s="15">
        <f>L237/E237</f>
        <v>-55.080614025736381</v>
      </c>
      <c r="AL237" s="147">
        <f>N237/F237</f>
        <v>-170.91952374220858</v>
      </c>
      <c r="AM237" s="147">
        <f>O237/F237</f>
        <v>-54.054719206842826</v>
      </c>
      <c r="AN237" s="147">
        <f>P237/F237</f>
        <v>-90.571015566423313</v>
      </c>
      <c r="AO237" s="147">
        <f>Q237/F237</f>
        <v>34.69705405746808</v>
      </c>
      <c r="AP237" s="147">
        <f>R237/F237</f>
        <v>-280.84820445800671</v>
      </c>
      <c r="AR237" s="147">
        <f>T237/$G237</f>
        <v>-172.21847562317504</v>
      </c>
      <c r="AS237" s="147">
        <f>U237/$G237</f>
        <v>-41.871921245125513</v>
      </c>
      <c r="AT237" s="147">
        <f>V237/$G237</f>
        <v>-29.98</v>
      </c>
      <c r="AU237" s="147">
        <f>W237/$G237</f>
        <v>-11.48</v>
      </c>
      <c r="AV237" s="147">
        <f>X237/$G237</f>
        <v>-91.259335943494392</v>
      </c>
      <c r="AW237" s="147">
        <f>Y237/$G237</f>
        <v>49.701165016839191</v>
      </c>
      <c r="AX237" s="147">
        <f>Z237/$G237</f>
        <v>-297.10856779495577</v>
      </c>
      <c r="AZ237" s="15">
        <f>AB237/$H237</f>
        <v>-174.31509597167079</v>
      </c>
      <c r="BA237" s="15">
        <f>AC237/$H237</f>
        <v>-29.312074921106611</v>
      </c>
      <c r="BB237" s="15">
        <f>AD237/$H237</f>
        <v>-29.8</v>
      </c>
      <c r="BC237" s="15">
        <f>AE237/$H237</f>
        <v>-11.42</v>
      </c>
      <c r="BD237" s="15">
        <f>AF237/$H237</f>
        <v>-244.8471708927774</v>
      </c>
    </row>
    <row r="238" spans="1:56">
      <c r="A238" s="50">
        <v>742</v>
      </c>
      <c r="B238" s="55">
        <v>19</v>
      </c>
      <c r="C238" s="55">
        <v>19</v>
      </c>
      <c r="D238" s="11" t="s">
        <v>251</v>
      </c>
      <c r="E238" s="14">
        <v>1009</v>
      </c>
      <c r="F238" s="14">
        <v>988</v>
      </c>
      <c r="G238" s="21">
        <v>978</v>
      </c>
      <c r="H238" s="21">
        <v>964</v>
      </c>
      <c r="I238" s="21"/>
      <c r="J238" s="15">
        <v>-161407.18414677025</v>
      </c>
      <c r="K238" s="21">
        <v>123525.4114653835</v>
      </c>
      <c r="L238" s="134">
        <f>SUM(J238:K238)</f>
        <v>-37881.772681386748</v>
      </c>
      <c r="M238" s="134"/>
      <c r="N238" s="21">
        <v>-3069.3803781253428</v>
      </c>
      <c r="O238" s="21">
        <v>210077.19787096893</v>
      </c>
      <c r="P238" s="21">
        <v>-89484.163379626232</v>
      </c>
      <c r="Q238" s="15">
        <v>34280.68940877846</v>
      </c>
      <c r="R238" s="12">
        <f>SUM(N238:Q238)</f>
        <v>151804.34352199582</v>
      </c>
      <c r="S238" s="15"/>
      <c r="T238" s="15">
        <v>-3069.3803781253428</v>
      </c>
      <c r="U238" s="21">
        <v>192785.82996112021</v>
      </c>
      <c r="V238" s="21">
        <v>-29320.44</v>
      </c>
      <c r="W238" s="21">
        <v>-11227.44</v>
      </c>
      <c r="X238" s="147">
        <f>P238</f>
        <v>-89484.163379626232</v>
      </c>
      <c r="Y238" s="15">
        <f>G238/$G$10*277000000</f>
        <v>48607.739386468718</v>
      </c>
      <c r="Z238" s="12">
        <f>SUM(T238:Y238)</f>
        <v>108292.14558983734</v>
      </c>
      <c r="AA238" s="12"/>
      <c r="AB238" s="15">
        <v>-3069.3803781253428</v>
      </c>
      <c r="AC238" s="21">
        <v>175807.06339282446</v>
      </c>
      <c r="AD238" s="21">
        <v>-28727.200000000001</v>
      </c>
      <c r="AE238" s="21">
        <v>-11008.88</v>
      </c>
      <c r="AF238" s="134">
        <f>SUM(AB238:AE238)</f>
        <v>133001.6030146991</v>
      </c>
      <c r="AG238" s="167"/>
      <c r="AH238" s="15">
        <f>J238/E238</f>
        <v>-159.96747685507458</v>
      </c>
      <c r="AI238" s="15">
        <f>K238/E238</f>
        <v>122.42359907372001</v>
      </c>
      <c r="AJ238" s="15">
        <f>L238/E238</f>
        <v>-37.54387778135456</v>
      </c>
      <c r="AL238" s="147">
        <f>N238/F238</f>
        <v>-3.1066603017462984</v>
      </c>
      <c r="AM238" s="147">
        <f>O238/F238</f>
        <v>212.6287427843815</v>
      </c>
      <c r="AN238" s="147">
        <f>P238/F238</f>
        <v>-90.571015566423313</v>
      </c>
      <c r="AO238" s="147">
        <f>Q238/F238</f>
        <v>34.69705405746808</v>
      </c>
      <c r="AP238" s="147">
        <f>R238/F238</f>
        <v>153.64812097367997</v>
      </c>
      <c r="AR238" s="147">
        <f>T238/$G238</f>
        <v>-3.1384257445044406</v>
      </c>
      <c r="AS238" s="147">
        <f>U238/$G238</f>
        <v>197.12252552261779</v>
      </c>
      <c r="AT238" s="147">
        <f>V238/$G238</f>
        <v>-29.98</v>
      </c>
      <c r="AU238" s="147">
        <f>W238/$G238</f>
        <v>-11.48</v>
      </c>
      <c r="AV238" s="147">
        <f>X238/$G238</f>
        <v>-91.497099570169965</v>
      </c>
      <c r="AW238" s="147">
        <f>Y238/$G238</f>
        <v>49.701165016839177</v>
      </c>
      <c r="AX238" s="147">
        <f>Z238/$G238</f>
        <v>110.72816522478256</v>
      </c>
      <c r="AZ238" s="15">
        <f>AB238/$H238</f>
        <v>-3.1840045416237994</v>
      </c>
      <c r="BA238" s="15">
        <f>AC238/$H238</f>
        <v>182.37247239919552</v>
      </c>
      <c r="BB238" s="15">
        <f>AD238/$H238</f>
        <v>-29.8</v>
      </c>
      <c r="BC238" s="15">
        <f>AE238/$H238</f>
        <v>-11.42</v>
      </c>
      <c r="BD238" s="15">
        <f>AF238/$H238</f>
        <v>137.96846785757168</v>
      </c>
    </row>
    <row r="239" spans="1:56">
      <c r="A239" s="50">
        <v>743</v>
      </c>
      <c r="B239" s="55">
        <v>14</v>
      </c>
      <c r="C239" s="55">
        <v>14</v>
      </c>
      <c r="D239" s="11" t="s">
        <v>252</v>
      </c>
      <c r="E239" s="14">
        <v>64736</v>
      </c>
      <c r="F239" s="14">
        <v>65323</v>
      </c>
      <c r="G239" s="21">
        <v>66160</v>
      </c>
      <c r="H239" s="21">
        <v>66611</v>
      </c>
      <c r="I239" s="21"/>
      <c r="J239" s="15">
        <v>-5497885.2655691179</v>
      </c>
      <c r="K239" s="21">
        <v>-2689306.917071817</v>
      </c>
      <c r="L239" s="134">
        <f>SUM(J239:K239)</f>
        <v>-8187192.1826409344</v>
      </c>
      <c r="M239" s="134"/>
      <c r="N239" s="21">
        <v>-8531579.612140391</v>
      </c>
      <c r="O239" s="21">
        <v>-3999647.5402078256</v>
      </c>
      <c r="P239" s="21">
        <v>-5916370.4498454705</v>
      </c>
      <c r="Q239" s="15">
        <v>2266515.6621959875</v>
      </c>
      <c r="R239" s="12">
        <f>SUM(N239:Q239)</f>
        <v>-16181081.939997699</v>
      </c>
      <c r="S239" s="15"/>
      <c r="T239" s="15">
        <v>-8531579.612140391</v>
      </c>
      <c r="U239" s="21">
        <v>-3183200.4814781165</v>
      </c>
      <c r="V239" s="21">
        <v>-1983476.8</v>
      </c>
      <c r="W239" s="21">
        <v>-759516.8</v>
      </c>
      <c r="X239" s="147">
        <f>P239</f>
        <v>-5916370.4498454705</v>
      </c>
      <c r="Y239" s="15">
        <f>G239/$G$10*277000000</f>
        <v>3288229.0775140808</v>
      </c>
      <c r="Z239" s="12">
        <f>SUM(T239:Y239)</f>
        <v>-17085915.065949898</v>
      </c>
      <c r="AA239" s="12"/>
      <c r="AB239" s="15">
        <v>-8531579.612140391</v>
      </c>
      <c r="AC239" s="21">
        <v>-2346085.3484222279</v>
      </c>
      <c r="AD239" s="21">
        <v>-1985007.8</v>
      </c>
      <c r="AE239" s="21">
        <v>-760697.62</v>
      </c>
      <c r="AF239" s="134">
        <f>SUM(AB239:AE239)</f>
        <v>-13623370.380562618</v>
      </c>
      <c r="AG239" s="167"/>
      <c r="AH239" s="15">
        <f>J239/E239</f>
        <v>-84.927787715785925</v>
      </c>
      <c r="AI239" s="15">
        <f>K239/E239</f>
        <v>-41.542679761984317</v>
      </c>
      <c r="AJ239" s="15">
        <f>L239/E239</f>
        <v>-126.47046747777024</v>
      </c>
      <c r="AL239" s="147">
        <f>N239/F239</f>
        <v>-130.60605930744748</v>
      </c>
      <c r="AM239" s="147">
        <f>O239/F239</f>
        <v>-61.228779146821573</v>
      </c>
      <c r="AN239" s="147">
        <f>P239/F239</f>
        <v>-90.571015566423313</v>
      </c>
      <c r="AO239" s="147">
        <f>Q239/F239</f>
        <v>34.69705405746808</v>
      </c>
      <c r="AP239" s="147">
        <f>R239/F239</f>
        <v>-247.70879996322427</v>
      </c>
      <c r="AR239" s="147">
        <f>T239/$G239</f>
        <v>-128.95374262606396</v>
      </c>
      <c r="AS239" s="147">
        <f>U239/$G239</f>
        <v>-48.113671122704297</v>
      </c>
      <c r="AT239" s="147">
        <f>V239/$G239</f>
        <v>-29.98</v>
      </c>
      <c r="AU239" s="147">
        <f>W239/$G239</f>
        <v>-11.48</v>
      </c>
      <c r="AV239" s="147">
        <f>X239/$G239</f>
        <v>-89.42518817783359</v>
      </c>
      <c r="AW239" s="147">
        <f>Y239/$G239</f>
        <v>49.701165016839191</v>
      </c>
      <c r="AX239" s="147">
        <f>Z239/$G239</f>
        <v>-258.25143690976267</v>
      </c>
      <c r="AZ239" s="15">
        <f>AB239/$H239</f>
        <v>-128.08064151777322</v>
      </c>
      <c r="BA239" s="15">
        <f>AC239/$H239</f>
        <v>-35.220689502067643</v>
      </c>
      <c r="BB239" s="15">
        <f>AD239/$H239</f>
        <v>-29.8</v>
      </c>
      <c r="BC239" s="15">
        <f>AE239/$H239</f>
        <v>-11.42</v>
      </c>
      <c r="BD239" s="15">
        <f>AF239/$H239</f>
        <v>-204.52133101984083</v>
      </c>
    </row>
    <row r="240" spans="1:56">
      <c r="A240" s="50">
        <v>746</v>
      </c>
      <c r="B240" s="55">
        <v>17</v>
      </c>
      <c r="C240" s="55">
        <v>17</v>
      </c>
      <c r="D240" s="11" t="s">
        <v>253</v>
      </c>
      <c r="E240" s="14">
        <v>4781</v>
      </c>
      <c r="F240" s="14">
        <v>4735</v>
      </c>
      <c r="G240" s="21">
        <v>4713</v>
      </c>
      <c r="H240" s="21">
        <v>4603</v>
      </c>
      <c r="I240" s="21"/>
      <c r="J240" s="15">
        <v>-103915.72865544069</v>
      </c>
      <c r="K240" s="21">
        <v>-606658.27817700489</v>
      </c>
      <c r="L240" s="134">
        <f>SUM(J240:K240)</f>
        <v>-710574.00683244562</v>
      </c>
      <c r="M240" s="134"/>
      <c r="N240" s="21">
        <v>-148717.32408441388</v>
      </c>
      <c r="O240" s="21">
        <v>-585313.8821712822</v>
      </c>
      <c r="P240" s="21">
        <v>-428853.75870701438</v>
      </c>
      <c r="Q240" s="15">
        <v>164290.55096211136</v>
      </c>
      <c r="R240" s="12">
        <f>SUM(N240:Q240)</f>
        <v>-998594.41400059906</v>
      </c>
      <c r="S240" s="15"/>
      <c r="T240" s="15">
        <v>-148717.32408441388</v>
      </c>
      <c r="U240" s="21">
        <v>-526132.93789307738</v>
      </c>
      <c r="V240" s="21">
        <v>-141295.74</v>
      </c>
      <c r="W240" s="21">
        <v>-54105.240000000005</v>
      </c>
      <c r="X240" s="147">
        <f>P240</f>
        <v>-428853.75870701438</v>
      </c>
      <c r="Y240" s="15">
        <f>G240/$G$10*277000000</f>
        <v>234241.59072436308</v>
      </c>
      <c r="Z240" s="12">
        <f>SUM(T240:Y240)</f>
        <v>-1064863.4099601426</v>
      </c>
      <c r="AA240" s="12"/>
      <c r="AB240" s="15">
        <v>-148717.32408441388</v>
      </c>
      <c r="AC240" s="21">
        <v>-465453.84852149873</v>
      </c>
      <c r="AD240" s="21">
        <v>-137169.4</v>
      </c>
      <c r="AE240" s="21">
        <v>-52566.26</v>
      </c>
      <c r="AF240" s="134">
        <f>SUM(AB240:AE240)</f>
        <v>-803906.8326059127</v>
      </c>
      <c r="AG240" s="167"/>
      <c r="AH240" s="15">
        <f>J240/E240</f>
        <v>-21.735145085848291</v>
      </c>
      <c r="AI240" s="15">
        <f>K240/E240</f>
        <v>-126.88941187555007</v>
      </c>
      <c r="AJ240" s="15">
        <f>L240/E240</f>
        <v>-148.62455696139838</v>
      </c>
      <c r="AL240" s="147">
        <f>N240/F240</f>
        <v>-31.408093787627006</v>
      </c>
      <c r="AM240" s="147">
        <f>O240/F240</f>
        <v>-123.61433625581461</v>
      </c>
      <c r="AN240" s="147">
        <f>P240/F240</f>
        <v>-90.571015566423313</v>
      </c>
      <c r="AO240" s="147">
        <f>Q240/F240</f>
        <v>34.69705405746808</v>
      </c>
      <c r="AP240" s="147">
        <f>R240/F240</f>
        <v>-210.89639155239684</v>
      </c>
      <c r="AR240" s="147">
        <f>T240/$G240</f>
        <v>-31.554704876811773</v>
      </c>
      <c r="AS240" s="147">
        <f>U240/$G240</f>
        <v>-111.63440226884731</v>
      </c>
      <c r="AT240" s="147">
        <f>V240/$G240</f>
        <v>-29.979999999999997</v>
      </c>
      <c r="AU240" s="147">
        <f>W240/$G240</f>
        <v>-11.48</v>
      </c>
      <c r="AV240" s="147">
        <f>X240/$G240</f>
        <v>-90.993795609381365</v>
      </c>
      <c r="AW240" s="147">
        <f>Y240/$G240</f>
        <v>49.701165016839184</v>
      </c>
      <c r="AX240" s="147">
        <f>Z240/$G240</f>
        <v>-225.94173773820125</v>
      </c>
      <c r="AZ240" s="15">
        <f>AB240/$H240</f>
        <v>-32.308782116970214</v>
      </c>
      <c r="BA240" s="15">
        <f>AC240/$H240</f>
        <v>-101.11967163187025</v>
      </c>
      <c r="BB240" s="15">
        <f>AD240/$H240</f>
        <v>-29.799999999999997</v>
      </c>
      <c r="BC240" s="15">
        <f>AE240/$H240</f>
        <v>-11.42</v>
      </c>
      <c r="BD240" s="15">
        <f>AF240/$H240</f>
        <v>-174.64845374884047</v>
      </c>
    </row>
    <row r="241" spans="1:56">
      <c r="A241" s="50">
        <v>747</v>
      </c>
      <c r="B241" s="55">
        <v>4</v>
      </c>
      <c r="C241" s="55">
        <v>4</v>
      </c>
      <c r="D241" s="11" t="s">
        <v>254</v>
      </c>
      <c r="E241" s="14">
        <v>1352</v>
      </c>
      <c r="F241" s="14">
        <v>1308</v>
      </c>
      <c r="G241" s="21">
        <v>1283</v>
      </c>
      <c r="H241" s="21">
        <v>1264</v>
      </c>
      <c r="I241" s="21"/>
      <c r="J241" s="15">
        <v>447558.96251326235</v>
      </c>
      <c r="K241" s="21">
        <v>365176.29474819027</v>
      </c>
      <c r="L241" s="134">
        <f>SUM(J241:K241)</f>
        <v>812735.25726145261</v>
      </c>
      <c r="M241" s="134"/>
      <c r="N241" s="21">
        <v>363573.27875279542</v>
      </c>
      <c r="O241" s="21">
        <v>283948.58489413082</v>
      </c>
      <c r="P241" s="21">
        <v>-118466.8883608817</v>
      </c>
      <c r="Q241" s="15">
        <v>45383.746707168248</v>
      </c>
      <c r="R241" s="12">
        <f>SUM(N241:Q241)</f>
        <v>574438.72199321282</v>
      </c>
      <c r="S241" s="15"/>
      <c r="T241" s="15">
        <v>363573.27875279542</v>
      </c>
      <c r="U241" s="21">
        <v>261056.77393655782</v>
      </c>
      <c r="V241" s="21">
        <v>-38464.340000000004</v>
      </c>
      <c r="W241" s="21">
        <v>-14728.84</v>
      </c>
      <c r="X241" s="147">
        <f>P241</f>
        <v>-118466.8883608817</v>
      </c>
      <c r="Y241" s="15">
        <f>G241/$G$10*277000000</f>
        <v>63766.594716604675</v>
      </c>
      <c r="Z241" s="12">
        <f>SUM(T241:Y241)</f>
        <v>516736.57904507627</v>
      </c>
      <c r="AA241" s="12"/>
      <c r="AB241" s="15">
        <v>363573.27875279542</v>
      </c>
      <c r="AC241" s="21">
        <v>238578.81171861166</v>
      </c>
      <c r="AD241" s="21">
        <v>-37667.200000000004</v>
      </c>
      <c r="AE241" s="21">
        <v>-14434.88</v>
      </c>
      <c r="AF241" s="134">
        <f>SUM(AB241:AE241)</f>
        <v>550050.01047140709</v>
      </c>
      <c r="AG241" s="167"/>
      <c r="AH241" s="15">
        <f>J241/E241</f>
        <v>331.03473558673249</v>
      </c>
      <c r="AI241" s="15">
        <f>K241/E241</f>
        <v>270.10080972499281</v>
      </c>
      <c r="AJ241" s="15">
        <f>L241/E241</f>
        <v>601.13554531172531</v>
      </c>
      <c r="AL241" s="147">
        <f>N241/F241</f>
        <v>277.96122228806991</v>
      </c>
      <c r="AM241" s="147">
        <f>O241/F241</f>
        <v>217.08607407808168</v>
      </c>
      <c r="AN241" s="147">
        <f>P241/F241</f>
        <v>-90.571015566423313</v>
      </c>
      <c r="AO241" s="147">
        <f>Q241/F241</f>
        <v>34.69705405746808</v>
      </c>
      <c r="AP241" s="147">
        <f>R241/F241</f>
        <v>439.17333485719632</v>
      </c>
      <c r="AR241" s="147">
        <f>T241/$G241</f>
        <v>283.37745810818035</v>
      </c>
      <c r="AS241" s="147">
        <f>U241/$G241</f>
        <v>203.47371312280421</v>
      </c>
      <c r="AT241" s="147">
        <f>V241/$G241</f>
        <v>-29.980000000000004</v>
      </c>
      <c r="AU241" s="147">
        <f>W241/$G241</f>
        <v>-11.48</v>
      </c>
      <c r="AV241" s="147">
        <f>X241/$G241</f>
        <v>-92.335844396634215</v>
      </c>
      <c r="AW241" s="147">
        <f>Y241/$G241</f>
        <v>49.701165016839184</v>
      </c>
      <c r="AX241" s="147">
        <f>Z241/$G241</f>
        <v>402.75649185118959</v>
      </c>
      <c r="AZ241" s="15">
        <f>AB241/$H241</f>
        <v>287.63708762088243</v>
      </c>
      <c r="BA241" s="15">
        <f>AC241/$H241</f>
        <v>188.74905990396491</v>
      </c>
      <c r="BB241" s="15">
        <f>AD241/$H241</f>
        <v>-29.800000000000004</v>
      </c>
      <c r="BC241" s="15">
        <f>AE241/$H241</f>
        <v>-11.42</v>
      </c>
      <c r="BD241" s="15">
        <f>AF241/$H241</f>
        <v>435.16614752484736</v>
      </c>
    </row>
    <row r="242" spans="1:56">
      <c r="A242" s="50">
        <v>748</v>
      </c>
      <c r="B242" s="55">
        <v>17</v>
      </c>
      <c r="C242" s="55">
        <v>17</v>
      </c>
      <c r="D242" s="11" t="s">
        <v>255</v>
      </c>
      <c r="E242" s="14">
        <v>5028</v>
      </c>
      <c r="F242" s="14">
        <v>4897</v>
      </c>
      <c r="G242" s="21">
        <v>4837</v>
      </c>
      <c r="H242" s="21">
        <v>4804</v>
      </c>
      <c r="I242" s="21"/>
      <c r="J242" s="15">
        <v>-665206.94257305388</v>
      </c>
      <c r="K242" s="21">
        <v>-835144.89288000506</v>
      </c>
      <c r="L242" s="134">
        <f>SUM(J242:K242)</f>
        <v>-1500351.8354530591</v>
      </c>
      <c r="M242" s="134"/>
      <c r="N242" s="21">
        <v>-828488.94256553904</v>
      </c>
      <c r="O242" s="21">
        <v>-891419.16936990723</v>
      </c>
      <c r="P242" s="21">
        <v>-443526.26322877494</v>
      </c>
      <c r="Q242" s="15">
        <v>169911.47371942119</v>
      </c>
      <c r="R242" s="12">
        <f>SUM(N242:Q242)</f>
        <v>-1993522.9014447997</v>
      </c>
      <c r="S242" s="15"/>
      <c r="T242" s="15">
        <v>-828488.94256553904</v>
      </c>
      <c r="U242" s="21">
        <v>-830213.44938461285</v>
      </c>
      <c r="V242" s="21">
        <v>-145013.26</v>
      </c>
      <c r="W242" s="21">
        <v>-55528.76</v>
      </c>
      <c r="X242" s="147">
        <f>P242</f>
        <v>-443526.26322877494</v>
      </c>
      <c r="Y242" s="15">
        <f>G242/$G$10*277000000</f>
        <v>240404.53518645113</v>
      </c>
      <c r="Z242" s="12">
        <f>SUM(T242:Y242)</f>
        <v>-2062366.1399924757</v>
      </c>
      <c r="AA242" s="12"/>
      <c r="AB242" s="15">
        <v>-828488.94256553904</v>
      </c>
      <c r="AC242" s="21">
        <v>-767458.32781066978</v>
      </c>
      <c r="AD242" s="21">
        <v>-143159.20000000001</v>
      </c>
      <c r="AE242" s="21">
        <v>-54861.68</v>
      </c>
      <c r="AF242" s="134">
        <f>SUM(AB242:AE242)</f>
        <v>-1793968.1503762086</v>
      </c>
      <c r="AG242" s="167"/>
      <c r="AH242" s="15">
        <f>J242/E242</f>
        <v>-132.30050568278716</v>
      </c>
      <c r="AI242" s="15">
        <f>K242/E242</f>
        <v>-166.09882515513226</v>
      </c>
      <c r="AJ242" s="15">
        <f>L242/E242</f>
        <v>-298.39933083791948</v>
      </c>
      <c r="AL242" s="147">
        <f>N242/F242</f>
        <v>-169.18295743629548</v>
      </c>
      <c r="AM242" s="147">
        <f>O242/F242</f>
        <v>-182.03372868489018</v>
      </c>
      <c r="AN242" s="147">
        <f>P242/F242</f>
        <v>-90.571015566423313</v>
      </c>
      <c r="AO242" s="147">
        <f>Q242/F242</f>
        <v>34.69705405746808</v>
      </c>
      <c r="AP242" s="147">
        <f>R242/F242</f>
        <v>-407.09064763014084</v>
      </c>
      <c r="AR242" s="147">
        <f>T242/$G242</f>
        <v>-171.28156761743622</v>
      </c>
      <c r="AS242" s="147">
        <f>U242/$G242</f>
        <v>-171.63809166520835</v>
      </c>
      <c r="AT242" s="147">
        <f>V242/$G242</f>
        <v>-29.98</v>
      </c>
      <c r="AU242" s="147">
        <f>W242/$G242</f>
        <v>-11.48</v>
      </c>
      <c r="AV242" s="147">
        <f>X242/$G242</f>
        <v>-91.69449312151643</v>
      </c>
      <c r="AW242" s="147">
        <f>Y242/$G242</f>
        <v>49.701165016839184</v>
      </c>
      <c r="AX242" s="147">
        <f>Z242/$G242</f>
        <v>-426.37298738732181</v>
      </c>
      <c r="AZ242" s="15">
        <f>AB242/$H242</f>
        <v>-172.45814791122794</v>
      </c>
      <c r="BA242" s="15">
        <f>AC242/$H242</f>
        <v>-159.75402327449413</v>
      </c>
      <c r="BB242" s="15">
        <f>AD242/$H242</f>
        <v>-29.8</v>
      </c>
      <c r="BC242" s="15">
        <f>AE242/$H242</f>
        <v>-11.42</v>
      </c>
      <c r="BD242" s="15">
        <f>AF242/$H242</f>
        <v>-373.43217118572204</v>
      </c>
    </row>
    <row r="243" spans="1:56">
      <c r="A243" s="50">
        <v>749</v>
      </c>
      <c r="B243" s="55">
        <v>11</v>
      </c>
      <c r="C243" s="55">
        <v>11</v>
      </c>
      <c r="D243" s="11" t="s">
        <v>256</v>
      </c>
      <c r="E243" s="14">
        <v>21293</v>
      </c>
      <c r="F243" s="14">
        <v>21232</v>
      </c>
      <c r="G243" s="21">
        <v>21290</v>
      </c>
      <c r="H243" s="21">
        <v>21269</v>
      </c>
      <c r="I243" s="21"/>
      <c r="J243" s="15">
        <v>-2397156.3534561843</v>
      </c>
      <c r="K243" s="21">
        <v>-2651579.1706958557</v>
      </c>
      <c r="L243" s="134">
        <f>SUM(J243:K243)</f>
        <v>-5048735.5241520405</v>
      </c>
      <c r="M243" s="134"/>
      <c r="N243" s="21">
        <v>-1993593.6277813506</v>
      </c>
      <c r="O243" s="21">
        <v>-2152232.4806169602</v>
      </c>
      <c r="P243" s="21">
        <v>-1923003.8025062997</v>
      </c>
      <c r="Q243" s="15">
        <v>736687.8517481623</v>
      </c>
      <c r="R243" s="12">
        <f>SUM(N243:Q243)</f>
        <v>-5332142.0591564486</v>
      </c>
      <c r="S243" s="15"/>
      <c r="T243" s="15">
        <v>-1993593.6277813506</v>
      </c>
      <c r="U243" s="21">
        <v>-1886861.8768334666</v>
      </c>
      <c r="V243" s="21">
        <v>-638274.19999999995</v>
      </c>
      <c r="W243" s="21">
        <v>-244409.2</v>
      </c>
      <c r="X243" s="147">
        <f>P243</f>
        <v>-1923003.8025062997</v>
      </c>
      <c r="Y243" s="15">
        <f>G243/$G$10*277000000</f>
        <v>1058137.8032085062</v>
      </c>
      <c r="Z243" s="12">
        <f>SUM(T243:Y243)</f>
        <v>-5628004.9039126113</v>
      </c>
      <c r="AA243" s="12"/>
      <c r="AB243" s="15">
        <v>-1993593.6277813506</v>
      </c>
      <c r="AC243" s="21">
        <v>-1614773.5081877732</v>
      </c>
      <c r="AD243" s="21">
        <v>-633816.20000000007</v>
      </c>
      <c r="AE243" s="21">
        <v>-242891.98</v>
      </c>
      <c r="AF243" s="134">
        <f>SUM(AB243:AE243)</f>
        <v>-4485075.3159691244</v>
      </c>
      <c r="AG243" s="167"/>
      <c r="AH243" s="15">
        <f>J243/E243</f>
        <v>-112.57954977956062</v>
      </c>
      <c r="AI243" s="15">
        <f>K243/E243</f>
        <v>-124.52820977297026</v>
      </c>
      <c r="AJ243" s="15">
        <f>L243/E243</f>
        <v>-237.10775955253089</v>
      </c>
      <c r="AL243" s="147">
        <f>N243/F243</f>
        <v>-93.895705905300986</v>
      </c>
      <c r="AM243" s="147">
        <f>O243/F243</f>
        <v>-101.3673926439789</v>
      </c>
      <c r="AN243" s="147">
        <f>P243/F243</f>
        <v>-90.571015566423313</v>
      </c>
      <c r="AO243" s="147">
        <f>Q243/F243</f>
        <v>34.69705405746808</v>
      </c>
      <c r="AP243" s="147">
        <f>R243/F243</f>
        <v>-251.13706005823514</v>
      </c>
      <c r="AR243" s="147">
        <f>T243/$G243</f>
        <v>-93.63990736408411</v>
      </c>
      <c r="AS243" s="147">
        <f>U243/$G243</f>
        <v>-88.626673406926571</v>
      </c>
      <c r="AT243" s="147">
        <f>V243/$G243</f>
        <v>-29.979999999999997</v>
      </c>
      <c r="AU243" s="147">
        <f>W243/$G243</f>
        <v>-11.48</v>
      </c>
      <c r="AV243" s="147">
        <f>X243/$G243</f>
        <v>-90.324274424908396</v>
      </c>
      <c r="AW243" s="147">
        <f>Y243/$G243</f>
        <v>49.701165016839184</v>
      </c>
      <c r="AX243" s="147">
        <f>Z243/$G243</f>
        <v>-264.34969017907991</v>
      </c>
      <c r="AZ243" s="15">
        <f>AB243/$H243</f>
        <v>-93.732362959299948</v>
      </c>
      <c r="BA243" s="15">
        <f>AC243/$H243</f>
        <v>-75.921458845633225</v>
      </c>
      <c r="BB243" s="15">
        <f>AD243/$H243</f>
        <v>-29.800000000000004</v>
      </c>
      <c r="BC243" s="15">
        <f>AE243/$H243</f>
        <v>-11.42</v>
      </c>
      <c r="BD243" s="15">
        <f>AF243/$H243</f>
        <v>-210.87382180493321</v>
      </c>
    </row>
    <row r="244" spans="1:56">
      <c r="A244" s="50">
        <v>751</v>
      </c>
      <c r="B244" s="55">
        <v>19</v>
      </c>
      <c r="C244" s="55">
        <v>19</v>
      </c>
      <c r="D244" s="11" t="s">
        <v>257</v>
      </c>
      <c r="E244" s="14">
        <v>2904</v>
      </c>
      <c r="F244" s="14">
        <v>2877</v>
      </c>
      <c r="G244" s="21">
        <v>2828</v>
      </c>
      <c r="H244" s="21">
        <v>2778</v>
      </c>
      <c r="I244" s="21"/>
      <c r="J244" s="15">
        <v>54004.000961878512</v>
      </c>
      <c r="K244" s="21">
        <v>-249822.7575788908</v>
      </c>
      <c r="L244" s="134">
        <f>SUM(J244:K244)</f>
        <v>-195818.75661701229</v>
      </c>
      <c r="M244" s="134"/>
      <c r="N244" s="21">
        <v>278470.92239572416</v>
      </c>
      <c r="O244" s="21">
        <v>-69057.409734889545</v>
      </c>
      <c r="P244" s="21">
        <v>-260572.81178459988</v>
      </c>
      <c r="Q244" s="15">
        <v>99823.424523335663</v>
      </c>
      <c r="R244" s="12">
        <f>SUM(N244:Q244)</f>
        <v>48664.125399570403</v>
      </c>
      <c r="S244" s="15"/>
      <c r="T244" s="15">
        <v>278470.92239572416</v>
      </c>
      <c r="U244" s="21">
        <v>-33098.893010835651</v>
      </c>
      <c r="V244" s="21">
        <v>-84783.44</v>
      </c>
      <c r="W244" s="21">
        <v>-32465.440000000002</v>
      </c>
      <c r="X244" s="147">
        <f>P244</f>
        <v>-260572.81178459988</v>
      </c>
      <c r="Y244" s="15">
        <f>G244/$G$10*277000000</f>
        <v>140554.89466762121</v>
      </c>
      <c r="Z244" s="12">
        <f>SUM(T244:Y244)</f>
        <v>8105.2322679098288</v>
      </c>
      <c r="AA244" s="12"/>
      <c r="AB244" s="15">
        <v>278470.92239572416</v>
      </c>
      <c r="AC244" s="21">
        <v>-12160.24819051831</v>
      </c>
      <c r="AD244" s="21">
        <v>-82784.400000000009</v>
      </c>
      <c r="AE244" s="21">
        <v>-31724.76</v>
      </c>
      <c r="AF244" s="134">
        <f>SUM(AB244:AE244)</f>
        <v>151801.51420520584</v>
      </c>
      <c r="AG244" s="167"/>
      <c r="AH244" s="15">
        <f>J244/E244</f>
        <v>18.596419064007751</v>
      </c>
      <c r="AI244" s="15">
        <f>K244/E244</f>
        <v>-86.027120378405925</v>
      </c>
      <c r="AJ244" s="15">
        <f>L244/E244</f>
        <v>-67.430701314398178</v>
      </c>
      <c r="AL244" s="147">
        <f>N244/F244</f>
        <v>96.792117621037249</v>
      </c>
      <c r="AM244" s="147">
        <f>O244/F244</f>
        <v>-24.003270676013049</v>
      </c>
      <c r="AN244" s="147">
        <f>P244/F244</f>
        <v>-90.571015566423313</v>
      </c>
      <c r="AO244" s="147">
        <f>Q244/F244</f>
        <v>34.69705405746808</v>
      </c>
      <c r="AP244" s="147">
        <f>R244/F244</f>
        <v>16.91488543606896</v>
      </c>
      <c r="AR244" s="147">
        <f>T244/$G244</f>
        <v>98.469208767936408</v>
      </c>
      <c r="AS244" s="147">
        <f>U244/$G244</f>
        <v>-11.703993285302564</v>
      </c>
      <c r="AT244" s="147">
        <f>V244/$G244</f>
        <v>-29.98</v>
      </c>
      <c r="AU244" s="147">
        <f>W244/$G244</f>
        <v>-11.48</v>
      </c>
      <c r="AV244" s="147">
        <f>X244/$G244</f>
        <v>-92.140315341089064</v>
      </c>
      <c r="AW244" s="147">
        <f>Y244/$G244</f>
        <v>49.701165016839184</v>
      </c>
      <c r="AX244" s="147">
        <f>Z244/$G244</f>
        <v>2.8660651583839565</v>
      </c>
      <c r="AZ244" s="15">
        <f>AB244/$H244</f>
        <v>100.24151274144138</v>
      </c>
      <c r="BA244" s="15">
        <f>AC244/$H244</f>
        <v>-4.3773391614536754</v>
      </c>
      <c r="BB244" s="15">
        <f>AD244/$H244</f>
        <v>-29.800000000000004</v>
      </c>
      <c r="BC244" s="15">
        <f>AE244/$H244</f>
        <v>-11.42</v>
      </c>
      <c r="BD244" s="15">
        <f>AF244/$H244</f>
        <v>54.644173579987701</v>
      </c>
    </row>
    <row r="245" spans="1:56">
      <c r="A245" s="50">
        <v>753</v>
      </c>
      <c r="B245" s="55">
        <v>1</v>
      </c>
      <c r="C245" s="140">
        <v>32</v>
      </c>
      <c r="D245" s="11" t="s">
        <v>258</v>
      </c>
      <c r="E245" s="14">
        <v>22190</v>
      </c>
      <c r="F245" s="14">
        <v>22320</v>
      </c>
      <c r="G245" s="21">
        <v>22595</v>
      </c>
      <c r="H245" s="21">
        <v>22826</v>
      </c>
      <c r="I245" s="21"/>
      <c r="J245" s="15">
        <v>5432032.9815578219</v>
      </c>
      <c r="K245" s="21">
        <v>3242585.9676854638</v>
      </c>
      <c r="L245" s="134">
        <f>SUM(J245:K245)</f>
        <v>8674618.9492432848</v>
      </c>
      <c r="M245" s="134"/>
      <c r="N245" s="21">
        <v>6620333.6686252933</v>
      </c>
      <c r="O245" s="21">
        <v>3608185.4712781096</v>
      </c>
      <c r="P245" s="21">
        <v>-2021545.0674425683</v>
      </c>
      <c r="Q245" s="15">
        <v>774438.24656268756</v>
      </c>
      <c r="R245" s="12">
        <f>SUM(N245:Q245)</f>
        <v>8981412.3190235235</v>
      </c>
      <c r="S245" s="15"/>
      <c r="T245" s="15">
        <v>6620333.6686252933</v>
      </c>
      <c r="U245" s="21">
        <v>3217554.5686993408</v>
      </c>
      <c r="V245" s="21">
        <v>-677398.1</v>
      </c>
      <c r="W245" s="21">
        <v>-259390.6</v>
      </c>
      <c r="X245" s="147">
        <f>P245</f>
        <v>-2021545.0674425683</v>
      </c>
      <c r="Y245" s="15">
        <f>G245/$G$10*277000000</f>
        <v>1122997.8235554814</v>
      </c>
      <c r="Z245" s="12">
        <f>SUM(T245:Y245)</f>
        <v>8002552.2934375489</v>
      </c>
      <c r="AA245" s="12"/>
      <c r="AB245" s="15">
        <v>6620333.6686252933</v>
      </c>
      <c r="AC245" s="21">
        <v>2833985.6721362225</v>
      </c>
      <c r="AD245" s="21">
        <v>-680214.8</v>
      </c>
      <c r="AE245" s="21">
        <v>-260672.92</v>
      </c>
      <c r="AF245" s="134">
        <f>SUM(AB245:AE245)</f>
        <v>8513431.6207615156</v>
      </c>
      <c r="AG245" s="167"/>
      <c r="AH245" s="15">
        <f>J245/E245</f>
        <v>244.79643900666164</v>
      </c>
      <c r="AI245" s="15">
        <f>K245/E245</f>
        <v>146.12825451489246</v>
      </c>
      <c r="AJ245" s="15">
        <f>L245/E245</f>
        <v>390.92469352155405</v>
      </c>
      <c r="AL245" s="147">
        <f>N245/F245</f>
        <v>296.6099313900221</v>
      </c>
      <c r="AM245" s="147">
        <f>O245/F245</f>
        <v>161.65705516478985</v>
      </c>
      <c r="AN245" s="147">
        <f>P245/F245</f>
        <v>-90.571015566423313</v>
      </c>
      <c r="AO245" s="147">
        <f>Q245/F245</f>
        <v>34.69705405746808</v>
      </c>
      <c r="AP245" s="147">
        <f>R245/F245</f>
        <v>402.3930250458568</v>
      </c>
      <c r="AR245" s="147">
        <f>T245/$G245</f>
        <v>292.99994107657858</v>
      </c>
      <c r="AS245" s="147">
        <f>U245/$G245</f>
        <v>142.40117586631294</v>
      </c>
      <c r="AT245" s="147">
        <f>V245/$G245</f>
        <v>-29.98</v>
      </c>
      <c r="AU245" s="147">
        <f>W245/$G245</f>
        <v>-11.48</v>
      </c>
      <c r="AV245" s="147">
        <f>X245/$G245</f>
        <v>-89.46869074762418</v>
      </c>
      <c r="AW245" s="147">
        <f>Y245/$G245</f>
        <v>49.701165016839184</v>
      </c>
      <c r="AX245" s="147">
        <f>Z245/$G245</f>
        <v>354.1735912121066</v>
      </c>
      <c r="AZ245" s="15">
        <f>AB245/$H245</f>
        <v>290.03477037699525</v>
      </c>
      <c r="BA245" s="15">
        <f>AC245/$H245</f>
        <v>124.15603575467549</v>
      </c>
      <c r="BB245" s="15">
        <f>AD245/$H245</f>
        <v>-29.8</v>
      </c>
      <c r="BC245" s="15">
        <f>AE245/$H245</f>
        <v>-11.42</v>
      </c>
      <c r="BD245" s="15">
        <f>AF245/$H245</f>
        <v>372.97080613167071</v>
      </c>
    </row>
    <row r="246" spans="1:56">
      <c r="A246" s="50">
        <v>755</v>
      </c>
      <c r="B246" s="55">
        <v>1</v>
      </c>
      <c r="C246" s="140">
        <v>34</v>
      </c>
      <c r="D246" s="11" t="s">
        <v>259</v>
      </c>
      <c r="E246" s="14">
        <v>6198</v>
      </c>
      <c r="F246" s="14">
        <v>6217</v>
      </c>
      <c r="G246" s="21">
        <v>6158</v>
      </c>
      <c r="H246" s="21">
        <v>6182</v>
      </c>
      <c r="I246" s="21"/>
      <c r="J246" s="15">
        <v>464360.05994844204</v>
      </c>
      <c r="K246" s="21">
        <v>836917.47642097028</v>
      </c>
      <c r="L246" s="134">
        <f>SUM(J246:K246)</f>
        <v>1301277.5363694122</v>
      </c>
      <c r="M246" s="134"/>
      <c r="N246" s="21">
        <v>948316.28074108204</v>
      </c>
      <c r="O246" s="21">
        <v>1040650.6809683233</v>
      </c>
      <c r="P246" s="21">
        <v>-563080.00377645378</v>
      </c>
      <c r="Q246" s="15">
        <v>215711.58507527906</v>
      </c>
      <c r="R246" s="12">
        <f>SUM(N246:Q246)</f>
        <v>1641598.5430082304</v>
      </c>
      <c r="S246" s="15"/>
      <c r="T246" s="15">
        <v>948316.28074108204</v>
      </c>
      <c r="U246" s="21">
        <v>931844.57338175492</v>
      </c>
      <c r="V246" s="21">
        <v>-184616.84</v>
      </c>
      <c r="W246" s="21">
        <v>-70693.84</v>
      </c>
      <c r="X246" s="147">
        <f>P246</f>
        <v>-563080.00377645378</v>
      </c>
      <c r="Y246" s="15">
        <f>G246/$G$10*277000000</f>
        <v>306059.77417369571</v>
      </c>
      <c r="Z246" s="12">
        <f>SUM(T246:Y246)</f>
        <v>1367829.9445200786</v>
      </c>
      <c r="AA246" s="12"/>
      <c r="AB246" s="15">
        <v>948316.28074108204</v>
      </c>
      <c r="AC246" s="21">
        <v>825005.51290088997</v>
      </c>
      <c r="AD246" s="21">
        <v>-184223.6</v>
      </c>
      <c r="AE246" s="21">
        <v>-70598.44</v>
      </c>
      <c r="AF246" s="134">
        <f>SUM(AB246:AE246)</f>
        <v>1518499.7536419719</v>
      </c>
      <c r="AG246" s="167"/>
      <c r="AH246" s="15">
        <f>J246/E246</f>
        <v>74.920951911655706</v>
      </c>
      <c r="AI246" s="15">
        <f>K246/E246</f>
        <v>135.03024788979837</v>
      </c>
      <c r="AJ246" s="15">
        <f>L246/E246</f>
        <v>209.95119980145404</v>
      </c>
      <c r="AL246" s="147">
        <f>N246/F246</f>
        <v>152.53599497202541</v>
      </c>
      <c r="AM246" s="147">
        <f>O246/F246</f>
        <v>167.38791715752345</v>
      </c>
      <c r="AN246" s="147">
        <f>P246/F246</f>
        <v>-90.571015566423327</v>
      </c>
      <c r="AO246" s="147">
        <f>Q246/F246</f>
        <v>34.69705405746808</v>
      </c>
      <c r="AP246" s="147">
        <f>R246/F246</f>
        <v>264.04995062059362</v>
      </c>
      <c r="AR246" s="147">
        <f>T246/$G246</f>
        <v>153.99744734346899</v>
      </c>
      <c r="AS246" s="147">
        <f>U246/$G246</f>
        <v>151.32260041925218</v>
      </c>
      <c r="AT246" s="147">
        <f>V246/$G246</f>
        <v>-29.98</v>
      </c>
      <c r="AU246" s="147">
        <f>W246/$G246</f>
        <v>-11.479999999999999</v>
      </c>
      <c r="AV246" s="147">
        <f>X246/$G246</f>
        <v>-91.438779437553393</v>
      </c>
      <c r="AW246" s="147">
        <f>Y246/$G246</f>
        <v>49.701165016839184</v>
      </c>
      <c r="AX246" s="147">
        <f>Z246/$G246</f>
        <v>222.12243334200693</v>
      </c>
      <c r="AZ246" s="15">
        <f>AB246/$H246</f>
        <v>153.39959248480784</v>
      </c>
      <c r="BA246" s="15">
        <f>AC246/$H246</f>
        <v>133.45284906193626</v>
      </c>
      <c r="BB246" s="15">
        <f>AD246/$H246</f>
        <v>-29.8</v>
      </c>
      <c r="BC246" s="15">
        <f>AE246/$H246</f>
        <v>-11.42</v>
      </c>
      <c r="BD246" s="15">
        <f>AF246/$H246</f>
        <v>245.63244154674408</v>
      </c>
    </row>
    <row r="247" spans="1:56">
      <c r="A247" s="50">
        <v>758</v>
      </c>
      <c r="B247" s="55">
        <v>19</v>
      </c>
      <c r="C247" s="55">
        <v>19</v>
      </c>
      <c r="D247" s="11" t="s">
        <v>260</v>
      </c>
      <c r="E247" s="14">
        <v>8187</v>
      </c>
      <c r="F247" s="14">
        <v>8134</v>
      </c>
      <c r="G247" s="21">
        <v>8126</v>
      </c>
      <c r="H247" s="21">
        <v>8127</v>
      </c>
      <c r="I247" s="21"/>
      <c r="J247" s="15">
        <v>-3690454.1879474381</v>
      </c>
      <c r="K247" s="21">
        <v>-1876872.494345821</v>
      </c>
      <c r="L247" s="134">
        <f>SUM(J247:K247)</f>
        <v>-5567326.6822932586</v>
      </c>
      <c r="M247" s="134"/>
      <c r="N247" s="21">
        <v>-2318562.9125566757</v>
      </c>
      <c r="O247" s="21">
        <v>-874185.26601256337</v>
      </c>
      <c r="P247" s="21">
        <v>-736704.64061728725</v>
      </c>
      <c r="Q247" s="15">
        <v>282225.83770344534</v>
      </c>
      <c r="R247" s="12">
        <f>SUM(N247:Q247)</f>
        <v>-3647226.9814830809</v>
      </c>
      <c r="S247" s="15"/>
      <c r="T247" s="15">
        <v>-2318562.9125566757</v>
      </c>
      <c r="U247" s="21">
        <v>-772521.52773190499</v>
      </c>
      <c r="V247" s="21">
        <v>-243617.48</v>
      </c>
      <c r="W247" s="21">
        <v>-93286.48000000001</v>
      </c>
      <c r="X247" s="147">
        <f>P247</f>
        <v>-736704.64061728725</v>
      </c>
      <c r="Y247" s="15">
        <f>G247/$G$10*277000000</f>
        <v>403871.6669268352</v>
      </c>
      <c r="Z247" s="12">
        <f>SUM(T247:Y247)</f>
        <v>-3760821.373979033</v>
      </c>
      <c r="AA247" s="12"/>
      <c r="AB247" s="15">
        <v>-2318562.9125566757</v>
      </c>
      <c r="AC247" s="21">
        <v>-668284.20715145709</v>
      </c>
      <c r="AD247" s="21">
        <v>-242184.6</v>
      </c>
      <c r="AE247" s="21">
        <v>-92810.34</v>
      </c>
      <c r="AF247" s="134">
        <f>SUM(AB247:AE247)</f>
        <v>-3321842.0597081329</v>
      </c>
      <c r="AG247" s="167"/>
      <c r="AH247" s="15">
        <f>J247/E247</f>
        <v>-450.77002417826287</v>
      </c>
      <c r="AI247" s="15">
        <f>K247/E247</f>
        <v>-229.25033520774656</v>
      </c>
      <c r="AJ247" s="15">
        <f>L247/E247</f>
        <v>-680.02035938600932</v>
      </c>
      <c r="AL247" s="147">
        <f>N247/F247</f>
        <v>-285.04584614662843</v>
      </c>
      <c r="AM247" s="147">
        <f>O247/F247</f>
        <v>-107.47298574041841</v>
      </c>
      <c r="AN247" s="147">
        <f>P247/F247</f>
        <v>-90.571015566423313</v>
      </c>
      <c r="AO247" s="147">
        <f>Q247/F247</f>
        <v>34.69705405746808</v>
      </c>
      <c r="AP247" s="147">
        <f>R247/F247</f>
        <v>-448.39279339600205</v>
      </c>
      <c r="AR247" s="147">
        <f>T247/$G247</f>
        <v>-285.32647213348213</v>
      </c>
      <c r="AS247" s="147">
        <f>U247/$G247</f>
        <v>-95.067871982759655</v>
      </c>
      <c r="AT247" s="147">
        <f>V247/$G247</f>
        <v>-29.98</v>
      </c>
      <c r="AU247" s="147">
        <f>W247/$G247</f>
        <v>-11.48</v>
      </c>
      <c r="AV247" s="147">
        <f>X247/$G247</f>
        <v>-90.660182207394442</v>
      </c>
      <c r="AW247" s="147">
        <f>Y247/$G247</f>
        <v>49.701165016839184</v>
      </c>
      <c r="AX247" s="147">
        <f>Z247/$G247</f>
        <v>-462.81336130679705</v>
      </c>
      <c r="AZ247" s="15">
        <f>AB247/$H247</f>
        <v>-285.29136367130252</v>
      </c>
      <c r="BA247" s="15">
        <f>AC247/$H247</f>
        <v>-82.230122696131062</v>
      </c>
      <c r="BB247" s="15">
        <f>AD247/$H247</f>
        <v>-29.8</v>
      </c>
      <c r="BC247" s="15">
        <f>AE247/$H247</f>
        <v>-11.42</v>
      </c>
      <c r="BD247" s="15">
        <f>AF247/$H247</f>
        <v>-408.74148636743359</v>
      </c>
    </row>
    <row r="248" spans="1:56">
      <c r="A248" s="50">
        <v>759</v>
      </c>
      <c r="B248" s="55">
        <v>14</v>
      </c>
      <c r="C248" s="55">
        <v>14</v>
      </c>
      <c r="D248" s="11" t="s">
        <v>261</v>
      </c>
      <c r="E248" s="14">
        <v>1997</v>
      </c>
      <c r="F248" s="14">
        <v>1942</v>
      </c>
      <c r="G248" s="21">
        <v>1873</v>
      </c>
      <c r="H248" s="21">
        <v>1800</v>
      </c>
      <c r="I248" s="21"/>
      <c r="J248" s="15">
        <v>296684.54337241122</v>
      </c>
      <c r="K248" s="21">
        <v>-9412.404535199852</v>
      </c>
      <c r="L248" s="134">
        <f>SUM(J248:K248)</f>
        <v>287272.13883721136</v>
      </c>
      <c r="M248" s="134"/>
      <c r="N248" s="21">
        <v>82997.477848417751</v>
      </c>
      <c r="O248" s="21">
        <v>-131032.85477877008</v>
      </c>
      <c r="P248" s="21">
        <v>-175888.91222999408</v>
      </c>
      <c r="Q248" s="15">
        <v>67381.678979603006</v>
      </c>
      <c r="R248" s="12">
        <f>SUM(N248:Q248)</f>
        <v>-156542.61018074339</v>
      </c>
      <c r="S248" s="15"/>
      <c r="T248" s="15">
        <v>82997.477848417751</v>
      </c>
      <c r="U248" s="21">
        <v>-106760.54352464683</v>
      </c>
      <c r="V248" s="21">
        <v>-56152.54</v>
      </c>
      <c r="W248" s="21">
        <v>-21502.04</v>
      </c>
      <c r="X248" s="147">
        <f>P248</f>
        <v>-175888.91222999408</v>
      </c>
      <c r="Y248" s="15">
        <f>G248/$G$10*277000000</f>
        <v>93090.282076539792</v>
      </c>
      <c r="Z248" s="12">
        <f>SUM(T248:Y248)</f>
        <v>-184216.27582968338</v>
      </c>
      <c r="AA248" s="12"/>
      <c r="AB248" s="15">
        <v>82997.477848417751</v>
      </c>
      <c r="AC248" s="21">
        <v>-81873.787123462927</v>
      </c>
      <c r="AD248" s="21">
        <v>-53640</v>
      </c>
      <c r="AE248" s="21">
        <v>-20556</v>
      </c>
      <c r="AF248" s="134">
        <f>SUM(AB248:AE248)</f>
        <v>-73072.309275045176</v>
      </c>
      <c r="AG248" s="167"/>
      <c r="AH248" s="15">
        <f>J248/E248</f>
        <v>148.56511936525348</v>
      </c>
      <c r="AI248" s="15">
        <f>K248/E248</f>
        <v>-4.7132721758637217</v>
      </c>
      <c r="AJ248" s="15">
        <f>L248/E248</f>
        <v>143.85184718938976</v>
      </c>
      <c r="AL248" s="147">
        <f>N248/F248</f>
        <v>42.738145133067846</v>
      </c>
      <c r="AM248" s="147">
        <f>O248/F248</f>
        <v>-67.473148701735369</v>
      </c>
      <c r="AN248" s="147">
        <f>P248/F248</f>
        <v>-90.571015566423313</v>
      </c>
      <c r="AO248" s="147">
        <f>Q248/F248</f>
        <v>34.69705405746808</v>
      </c>
      <c r="AP248" s="147">
        <f>R248/F248</f>
        <v>-80.608965077622756</v>
      </c>
      <c r="AR248" s="147">
        <f>T248/$G248</f>
        <v>44.31258827998812</v>
      </c>
      <c r="AS248" s="147">
        <f>U248/$G248</f>
        <v>-56.999756286517261</v>
      </c>
      <c r="AT248" s="147">
        <f>V248/$G248</f>
        <v>-29.98</v>
      </c>
      <c r="AU248" s="147">
        <f>W248/$G248</f>
        <v>-11.48</v>
      </c>
      <c r="AV248" s="147">
        <f>X248/$G248</f>
        <v>-93.907587949809979</v>
      </c>
      <c r="AW248" s="147">
        <f>Y248/$G248</f>
        <v>49.701165016839184</v>
      </c>
      <c r="AX248" s="147">
        <f>Z248/$G248</f>
        <v>-98.353590939499938</v>
      </c>
      <c r="AZ248" s="15">
        <f>AB248/$H248</f>
        <v>46.10970991578764</v>
      </c>
      <c r="BA248" s="15">
        <f>AC248/$H248</f>
        <v>-45.48543729081274</v>
      </c>
      <c r="BB248" s="15">
        <f>AD248/$H248</f>
        <v>-29.8</v>
      </c>
      <c r="BC248" s="15">
        <f>AE248/$H248</f>
        <v>-11.42</v>
      </c>
      <c r="BD248" s="15">
        <f>AF248/$H248</f>
        <v>-40.595727375025099</v>
      </c>
    </row>
    <row r="249" spans="1:56">
      <c r="A249" s="50">
        <v>761</v>
      </c>
      <c r="B249" s="55">
        <v>2</v>
      </c>
      <c r="C249" s="55">
        <v>2</v>
      </c>
      <c r="D249" s="11" t="s">
        <v>262</v>
      </c>
      <c r="E249" s="14">
        <v>8563</v>
      </c>
      <c r="F249" s="14">
        <v>8426</v>
      </c>
      <c r="G249" s="21">
        <v>8410</v>
      </c>
      <c r="H249" s="21">
        <v>8429</v>
      </c>
      <c r="I249" s="21"/>
      <c r="J249" s="15">
        <v>2210648.4588482603</v>
      </c>
      <c r="K249" s="21">
        <v>1533230.7110828501</v>
      </c>
      <c r="L249" s="134">
        <f>SUM(J249:K249)</f>
        <v>3743879.1699311105</v>
      </c>
      <c r="M249" s="134"/>
      <c r="N249" s="21">
        <v>1184243.7799134771</v>
      </c>
      <c r="O249" s="21">
        <v>687058.8886166492</v>
      </c>
      <c r="P249" s="21">
        <v>-763151.37716268282</v>
      </c>
      <c r="Q249" s="15">
        <v>292357.37748822605</v>
      </c>
      <c r="R249" s="12">
        <f>SUM(N249:Q249)</f>
        <v>1400508.6688556694</v>
      </c>
      <c r="S249" s="15"/>
      <c r="T249" s="15">
        <v>1184243.7799134771</v>
      </c>
      <c r="U249" s="21">
        <v>539592.22261625913</v>
      </c>
      <c r="V249" s="21">
        <v>-252131.80000000002</v>
      </c>
      <c r="W249" s="21">
        <v>-96546.8</v>
      </c>
      <c r="X249" s="147">
        <f>P249</f>
        <v>-763151.37716268282</v>
      </c>
      <c r="Y249" s="15">
        <f>G249/$G$10*277000000</f>
        <v>417986.79779161752</v>
      </c>
      <c r="Z249" s="12">
        <f>SUM(T249:Y249)</f>
        <v>1029992.8231586707</v>
      </c>
      <c r="AA249" s="12"/>
      <c r="AB249" s="15">
        <v>1184243.7799134771</v>
      </c>
      <c r="AC249" s="21">
        <v>394791.52716640104</v>
      </c>
      <c r="AD249" s="21">
        <v>-251184.2</v>
      </c>
      <c r="AE249" s="21">
        <v>-96259.18</v>
      </c>
      <c r="AF249" s="134">
        <f>SUM(AB249:AE249)</f>
        <v>1231591.9270798783</v>
      </c>
      <c r="AG249" s="167"/>
      <c r="AH249" s="15">
        <f>J249/E249</f>
        <v>258.16284699851224</v>
      </c>
      <c r="AI249" s="15">
        <f>K249/E249</f>
        <v>179.05298506164314</v>
      </c>
      <c r="AJ249" s="15">
        <f>L249/E249</f>
        <v>437.21583206015538</v>
      </c>
      <c r="AL249" s="147">
        <f>N249/F249</f>
        <v>140.54637786772813</v>
      </c>
      <c r="AM249" s="147">
        <f>O249/F249</f>
        <v>81.540338074608258</v>
      </c>
      <c r="AN249" s="147">
        <f>P249/F249</f>
        <v>-90.571015566423313</v>
      </c>
      <c r="AO249" s="147">
        <f>Q249/F249</f>
        <v>34.69705405746808</v>
      </c>
      <c r="AP249" s="147">
        <f>R249/F249</f>
        <v>166.21275443338112</v>
      </c>
      <c r="AR249" s="147">
        <f>T249/$G249</f>
        <v>140.81376693382606</v>
      </c>
      <c r="AS249" s="147">
        <f>U249/$G249</f>
        <v>64.160787469234137</v>
      </c>
      <c r="AT249" s="147">
        <f>V249/$G249</f>
        <v>-29.98</v>
      </c>
      <c r="AU249" s="147">
        <f>W249/$G249</f>
        <v>-11.48</v>
      </c>
      <c r="AV249" s="147">
        <f>X249/$G249</f>
        <v>-90.743326654302351</v>
      </c>
      <c r="AW249" s="147">
        <f>Y249/$G249</f>
        <v>49.701165016839184</v>
      </c>
      <c r="AX249" s="147">
        <f>Z249/$G249</f>
        <v>122.47239276559699</v>
      </c>
      <c r="AZ249" s="15">
        <f>AB249/$H249</f>
        <v>140.49635542928903</v>
      </c>
      <c r="BA249" s="15">
        <f>AC249/$H249</f>
        <v>46.837291157480252</v>
      </c>
      <c r="BB249" s="15">
        <f>AD249/$H249</f>
        <v>-29.8</v>
      </c>
      <c r="BC249" s="15">
        <f>AE249/$H249</f>
        <v>-11.42</v>
      </c>
      <c r="BD249" s="15">
        <f>AF249/$H249</f>
        <v>146.11364658676928</v>
      </c>
    </row>
    <row r="250" spans="1:56">
      <c r="A250" s="50">
        <v>762</v>
      </c>
      <c r="B250" s="55">
        <v>11</v>
      </c>
      <c r="C250" s="55">
        <v>11</v>
      </c>
      <c r="D250" s="11" t="s">
        <v>263</v>
      </c>
      <c r="E250" s="14">
        <v>3777</v>
      </c>
      <c r="F250" s="14">
        <v>3672</v>
      </c>
      <c r="G250" s="21">
        <v>3637</v>
      </c>
      <c r="H250" s="21">
        <v>3570</v>
      </c>
      <c r="I250" s="21"/>
      <c r="J250" s="15">
        <v>1321670.5136391146</v>
      </c>
      <c r="K250" s="21">
        <v>791032.61263520934</v>
      </c>
      <c r="L250" s="134">
        <f>SUM(J250:K250)</f>
        <v>2112703.126274324</v>
      </c>
      <c r="M250" s="134"/>
      <c r="N250" s="21">
        <v>1133334.640933282</v>
      </c>
      <c r="O250" s="21">
        <v>594711.0679325345</v>
      </c>
      <c r="P250" s="21">
        <v>-332576.76915990643</v>
      </c>
      <c r="Q250" s="15">
        <v>127407.58249902278</v>
      </c>
      <c r="R250" s="12">
        <f>SUM(N250:Q250)</f>
        <v>1522876.522204933</v>
      </c>
      <c r="S250" s="15"/>
      <c r="T250" s="15">
        <v>1133334.640933282</v>
      </c>
      <c r="U250" s="21">
        <v>530445.98395989835</v>
      </c>
      <c r="V250" s="21">
        <v>-109037.26</v>
      </c>
      <c r="W250" s="21">
        <v>-41752.76</v>
      </c>
      <c r="X250" s="147">
        <f>P250</f>
        <v>-332576.76915990643</v>
      </c>
      <c r="Y250" s="15">
        <f>G250/$G$10*277000000</f>
        <v>180763.13716624412</v>
      </c>
      <c r="Z250" s="12">
        <f>SUM(T250:Y250)</f>
        <v>1361176.9728995182</v>
      </c>
      <c r="AA250" s="12"/>
      <c r="AB250" s="15">
        <v>1133334.640933282</v>
      </c>
      <c r="AC250" s="21">
        <v>467342.7138801596</v>
      </c>
      <c r="AD250" s="21">
        <v>-106386</v>
      </c>
      <c r="AE250" s="21">
        <v>-40769.4</v>
      </c>
      <c r="AF250" s="134">
        <f>SUM(AB250:AE250)</f>
        <v>1453521.9548134417</v>
      </c>
      <c r="AG250" s="167"/>
      <c r="AH250" s="15">
        <f>J250/E250</f>
        <v>349.92600308157654</v>
      </c>
      <c r="AI250" s="15">
        <f>K250/E250</f>
        <v>209.43410448377267</v>
      </c>
      <c r="AJ250" s="15">
        <f>L250/E250</f>
        <v>559.36010756534927</v>
      </c>
      <c r="AL250" s="147">
        <f>N250/F250</f>
        <v>308.64233140884585</v>
      </c>
      <c r="AM250" s="147">
        <f>O250/F250</f>
        <v>161.9583518334789</v>
      </c>
      <c r="AN250" s="147">
        <f>P250/F250</f>
        <v>-90.571015566423313</v>
      </c>
      <c r="AO250" s="147">
        <f>Q250/F250</f>
        <v>34.69705405746808</v>
      </c>
      <c r="AP250" s="147">
        <f>R250/F250</f>
        <v>414.72672173336957</v>
      </c>
      <c r="AR250" s="147">
        <f>T250/$G250</f>
        <v>311.61249407019028</v>
      </c>
      <c r="AS250" s="147">
        <f>U250/$G250</f>
        <v>145.8471223425621</v>
      </c>
      <c r="AT250" s="147">
        <f>V250/$G250</f>
        <v>-29.979999999999997</v>
      </c>
      <c r="AU250" s="147">
        <f>W250/$G250</f>
        <v>-11.48</v>
      </c>
      <c r="AV250" s="147">
        <f>X250/$G250</f>
        <v>-91.442609062388343</v>
      </c>
      <c r="AW250" s="147">
        <f>Y250/$G250</f>
        <v>49.701165016839184</v>
      </c>
      <c r="AX250" s="147">
        <f>Z250/$G250</f>
        <v>374.25817236720326</v>
      </c>
      <c r="AZ250" s="15">
        <f>AB250/$H250</f>
        <v>317.4606837348129</v>
      </c>
      <c r="BA250" s="15">
        <f>AC250/$H250</f>
        <v>130.90832321573097</v>
      </c>
      <c r="BB250" s="15">
        <f>AD250/$H250</f>
        <v>-29.8</v>
      </c>
      <c r="BC250" s="15">
        <f>AE250/$H250</f>
        <v>-11.42</v>
      </c>
      <c r="BD250" s="15">
        <f>AF250/$H250</f>
        <v>407.14900695054388</v>
      </c>
    </row>
    <row r="251" spans="1:56">
      <c r="A251" s="50">
        <v>765</v>
      </c>
      <c r="B251" s="55">
        <v>18</v>
      </c>
      <c r="C251" s="55">
        <v>18</v>
      </c>
      <c r="D251" s="11" t="s">
        <v>264</v>
      </c>
      <c r="E251" s="14">
        <v>10348</v>
      </c>
      <c r="F251" s="14">
        <v>10354</v>
      </c>
      <c r="G251" s="21">
        <v>10274</v>
      </c>
      <c r="H251" s="21">
        <v>10185</v>
      </c>
      <c r="I251" s="21"/>
      <c r="J251" s="15">
        <v>-2184411.0825233534</v>
      </c>
      <c r="K251" s="21">
        <v>-765267.9430192773</v>
      </c>
      <c r="L251" s="134">
        <f>SUM(J251:K251)</f>
        <v>-2949679.0255426308</v>
      </c>
      <c r="M251" s="134"/>
      <c r="N251" s="21">
        <v>-1043874.4614051267</v>
      </c>
      <c r="O251" s="21">
        <v>4759.3165919805961</v>
      </c>
      <c r="P251" s="21">
        <v>-937772.29517474701</v>
      </c>
      <c r="Q251" s="15">
        <v>359253.29771102447</v>
      </c>
      <c r="R251" s="12">
        <f>SUM(N251:Q251)</f>
        <v>-1617634.1422768687</v>
      </c>
      <c r="S251" s="15"/>
      <c r="T251" s="15">
        <v>-1043874.4614051267</v>
      </c>
      <c r="U251" s="21">
        <v>-21140.018770948162</v>
      </c>
      <c r="V251" s="21">
        <v>-308014.52</v>
      </c>
      <c r="W251" s="21">
        <v>-117945.52</v>
      </c>
      <c r="X251" s="147">
        <f>P251</f>
        <v>-937772.29517474701</v>
      </c>
      <c r="Y251" s="15">
        <f>G251/$G$10*277000000</f>
        <v>510629.7693830058</v>
      </c>
      <c r="Z251" s="12">
        <f>SUM(T251:Y251)</f>
        <v>-1918117.0459678164</v>
      </c>
      <c r="AA251" s="12"/>
      <c r="AB251" s="15">
        <v>-1043874.4614051267</v>
      </c>
      <c r="AC251" s="21">
        <v>-43763.368009950151</v>
      </c>
      <c r="AD251" s="21">
        <v>-303513</v>
      </c>
      <c r="AE251" s="21">
        <v>-116312.7</v>
      </c>
      <c r="AF251" s="134">
        <f>SUM(AB251:AE251)</f>
        <v>-1507463.5294150768</v>
      </c>
      <c r="AG251" s="167"/>
      <c r="AH251" s="15">
        <f>J251/E251</f>
        <v>-211.09500217659001</v>
      </c>
      <c r="AI251" s="15">
        <f>K251/E251</f>
        <v>-73.953222170397879</v>
      </c>
      <c r="AJ251" s="15">
        <f>L251/E251</f>
        <v>-285.04822434698792</v>
      </c>
      <c r="AL251" s="147">
        <f>N251/F251</f>
        <v>-100.81847222379049</v>
      </c>
      <c r="AM251" s="147">
        <f>O251/F251</f>
        <v>0.45965970561914199</v>
      </c>
      <c r="AN251" s="147">
        <f>P251/F251</f>
        <v>-90.571015566423313</v>
      </c>
      <c r="AO251" s="147">
        <f>Q251/F251</f>
        <v>34.69705405746808</v>
      </c>
      <c r="AP251" s="147">
        <f>R251/F251</f>
        <v>-156.2327740271266</v>
      </c>
      <c r="AR251" s="147">
        <f>T251/$G251</f>
        <v>-101.60350996740576</v>
      </c>
      <c r="AS251" s="147">
        <f>U251/$G251</f>
        <v>-2.0576230067109367</v>
      </c>
      <c r="AT251" s="147">
        <f>V251/$G251</f>
        <v>-29.98</v>
      </c>
      <c r="AU251" s="147">
        <f>W251/$G251</f>
        <v>-11.48</v>
      </c>
      <c r="AV251" s="147">
        <f>X251/$G251</f>
        <v>-91.276259993648722</v>
      </c>
      <c r="AW251" s="147">
        <f>Y251/$G251</f>
        <v>49.701165016839184</v>
      </c>
      <c r="AX251" s="147">
        <f>Z251/$G251</f>
        <v>-186.69622795092627</v>
      </c>
      <c r="AZ251" s="15">
        <f>AB251/$H251</f>
        <v>-102.49135605352251</v>
      </c>
      <c r="BA251" s="15">
        <f>AC251/$H251</f>
        <v>-4.296845165434477</v>
      </c>
      <c r="BB251" s="15">
        <f>AD251/$H251</f>
        <v>-29.8</v>
      </c>
      <c r="BC251" s="15">
        <f>AE251/$H251</f>
        <v>-11.42</v>
      </c>
      <c r="BD251" s="15">
        <f>AF251/$H251</f>
        <v>-148.00820121895697</v>
      </c>
    </row>
    <row r="252" spans="1:56">
      <c r="A252" s="50">
        <v>768</v>
      </c>
      <c r="B252" s="55">
        <v>10</v>
      </c>
      <c r="C252" s="55">
        <v>10</v>
      </c>
      <c r="D252" s="11" t="s">
        <v>265</v>
      </c>
      <c r="E252" s="14">
        <v>2430</v>
      </c>
      <c r="F252" s="14">
        <v>2375</v>
      </c>
      <c r="G252" s="21">
        <v>2368</v>
      </c>
      <c r="H252" s="21">
        <v>2361</v>
      </c>
      <c r="I252" s="21"/>
      <c r="J252" s="15">
        <v>145425.74719057904</v>
      </c>
      <c r="K252" s="21">
        <v>486244.53408457228</v>
      </c>
      <c r="L252" s="134">
        <f>SUM(J252:K252)</f>
        <v>631670.2812751513</v>
      </c>
      <c r="M252" s="134"/>
      <c r="N252" s="21">
        <v>356138.01502340147</v>
      </c>
      <c r="O252" s="21">
        <v>581009.23540068476</v>
      </c>
      <c r="P252" s="21">
        <v>-215106.16197025537</v>
      </c>
      <c r="Q252" s="15">
        <v>82405.503386486685</v>
      </c>
      <c r="R252" s="12">
        <f>SUM(N252:Q252)</f>
        <v>804446.59184031759</v>
      </c>
      <c r="S252" s="15"/>
      <c r="T252" s="15">
        <v>356138.01502340147</v>
      </c>
      <c r="U252" s="21">
        <v>539443.44715585606</v>
      </c>
      <c r="V252" s="21">
        <v>-70992.639999999999</v>
      </c>
      <c r="W252" s="21">
        <v>-27184.639999999999</v>
      </c>
      <c r="X252" s="147">
        <f>P252</f>
        <v>-215106.16197025537</v>
      </c>
      <c r="Y252" s="15">
        <f>G252/$G$10*277000000</f>
        <v>117692.35875987519</v>
      </c>
      <c r="Z252" s="12">
        <f>SUM(T252:Y252)</f>
        <v>699990.37896887725</v>
      </c>
      <c r="AA252" s="12"/>
      <c r="AB252" s="15">
        <v>356138.01502340147</v>
      </c>
      <c r="AC252" s="21">
        <v>498629.1044436068</v>
      </c>
      <c r="AD252" s="21">
        <v>-70357.8</v>
      </c>
      <c r="AE252" s="21">
        <v>-26962.62</v>
      </c>
      <c r="AF252" s="134">
        <f>SUM(AB252:AE252)</f>
        <v>757446.69946700823</v>
      </c>
      <c r="AG252" s="167"/>
      <c r="AH252" s="15">
        <f>J252/E252</f>
        <v>59.845986498180679</v>
      </c>
      <c r="AI252" s="15">
        <f>K252/E252</f>
        <v>200.10063131052357</v>
      </c>
      <c r="AJ252" s="15">
        <f>L252/E252</f>
        <v>259.94661780870422</v>
      </c>
      <c r="AL252" s="147">
        <f>N252/F252</f>
        <v>149.95284843090587</v>
      </c>
      <c r="AM252" s="147">
        <f>O252/F252</f>
        <v>244.63546753713044</v>
      </c>
      <c r="AN252" s="147">
        <f>P252/F252</f>
        <v>-90.571015566423313</v>
      </c>
      <c r="AO252" s="147">
        <f>Q252/F252</f>
        <v>34.69705405746808</v>
      </c>
      <c r="AP252" s="147">
        <f>R252/F252</f>
        <v>338.71435445908111</v>
      </c>
      <c r="AR252" s="147">
        <f>T252/$G252</f>
        <v>150.39612120920671</v>
      </c>
      <c r="AS252" s="147">
        <f>U252/$G252</f>
        <v>227.80550977865542</v>
      </c>
      <c r="AT252" s="147">
        <f>V252/$G252</f>
        <v>-29.98</v>
      </c>
      <c r="AU252" s="147">
        <f>W252/$G252</f>
        <v>-11.48</v>
      </c>
      <c r="AV252" s="147">
        <f>X252/$G252</f>
        <v>-90.838750832033526</v>
      </c>
      <c r="AW252" s="147">
        <f>Y252/$G252</f>
        <v>49.701165016839184</v>
      </c>
      <c r="AX252" s="147">
        <f>Z252/$G252</f>
        <v>295.60404517266778</v>
      </c>
      <c r="AZ252" s="15">
        <f>AB252/$H252</f>
        <v>150.84202245802689</v>
      </c>
      <c r="BA252" s="15">
        <f>AC252/$H252</f>
        <v>211.19402983634342</v>
      </c>
      <c r="BB252" s="15">
        <f>AD252/$H252</f>
        <v>-29.8</v>
      </c>
      <c r="BC252" s="15">
        <f>AE252/$H252</f>
        <v>-11.42</v>
      </c>
      <c r="BD252" s="15">
        <f>AF252/$H252</f>
        <v>320.81605229437031</v>
      </c>
    </row>
    <row r="253" spans="1:56">
      <c r="A253" s="50">
        <v>777</v>
      </c>
      <c r="B253" s="55">
        <v>18</v>
      </c>
      <c r="C253" s="55">
        <v>18</v>
      </c>
      <c r="D253" s="11" t="s">
        <v>266</v>
      </c>
      <c r="E253" s="14">
        <v>7508</v>
      </c>
      <c r="F253" s="14">
        <v>7367</v>
      </c>
      <c r="G253" s="21">
        <v>7172</v>
      </c>
      <c r="H253" s="21">
        <v>7038</v>
      </c>
      <c r="I253" s="21"/>
      <c r="J253" s="15">
        <v>-72003.561203717982</v>
      </c>
      <c r="K253" s="21">
        <v>455852.61629320763</v>
      </c>
      <c r="L253" s="134">
        <f>SUM(J253:K253)</f>
        <v>383849.05508948967</v>
      </c>
      <c r="M253" s="134"/>
      <c r="N253" s="21">
        <v>299371.21545643284</v>
      </c>
      <c r="O253" s="21">
        <v>561784.0863150229</v>
      </c>
      <c r="P253" s="21">
        <v>-667236.67167784052</v>
      </c>
      <c r="Q253" s="15">
        <v>255613.19724136734</v>
      </c>
      <c r="R253" s="12">
        <f>SUM(N253:Q253)</f>
        <v>449531.82733498246</v>
      </c>
      <c r="S253" s="15"/>
      <c r="T253" s="15">
        <v>299371.21545643284</v>
      </c>
      <c r="U253" s="21">
        <v>432851.38652569545</v>
      </c>
      <c r="V253" s="21">
        <v>-215016.56</v>
      </c>
      <c r="W253" s="21">
        <v>-82334.559999999998</v>
      </c>
      <c r="X253" s="147">
        <f>P253</f>
        <v>-667236.67167784052</v>
      </c>
      <c r="Y253" s="15">
        <f>G253/$G$10*277000000</f>
        <v>356456.75550077064</v>
      </c>
      <c r="Z253" s="12">
        <f>SUM(T253:Y253)</f>
        <v>124091.56580505846</v>
      </c>
      <c r="AA253" s="12"/>
      <c r="AB253" s="15">
        <v>299371.21545643284</v>
      </c>
      <c r="AC253" s="21">
        <v>306249.59167889925</v>
      </c>
      <c r="AD253" s="21">
        <v>-209732.4</v>
      </c>
      <c r="AE253" s="21">
        <v>-80373.960000000006</v>
      </c>
      <c r="AF253" s="134">
        <f>SUM(AB253:AE253)</f>
        <v>315514.4471353321</v>
      </c>
      <c r="AG253" s="167"/>
      <c r="AH253" s="15">
        <f>J253/E253</f>
        <v>-9.5902452322479999</v>
      </c>
      <c r="AI253" s="15">
        <f>K253/E253</f>
        <v>60.715585547843318</v>
      </c>
      <c r="AJ253" s="15">
        <f>L253/E253</f>
        <v>51.125340315595324</v>
      </c>
      <c r="AL253" s="147">
        <f>N253/F253</f>
        <v>40.636787763870345</v>
      </c>
      <c r="AM253" s="147">
        <f>O253/F253</f>
        <v>76.256832674768958</v>
      </c>
      <c r="AN253" s="147">
        <f>P253/F253</f>
        <v>-90.571015566423313</v>
      </c>
      <c r="AO253" s="147">
        <f>Q253/F253</f>
        <v>34.69705405746808</v>
      </c>
      <c r="AP253" s="147">
        <f>R253/F253</f>
        <v>61.019658929684056</v>
      </c>
      <c r="AR253" s="147">
        <f>T253/$G253</f>
        <v>41.741664174070387</v>
      </c>
      <c r="AS253" s="147">
        <f>U253/$G253</f>
        <v>60.352954061028363</v>
      </c>
      <c r="AT253" s="147">
        <f>V253/$G253</f>
        <v>-29.98</v>
      </c>
      <c r="AU253" s="147">
        <f>W253/$G253</f>
        <v>-11.48</v>
      </c>
      <c r="AV253" s="147">
        <f>X253/$G253</f>
        <v>-93.033557121840559</v>
      </c>
      <c r="AW253" s="147">
        <f>Y253/$G253</f>
        <v>49.701165016839184</v>
      </c>
      <c r="AX253" s="147">
        <f>Z253/$G253</f>
        <v>17.302226130097388</v>
      </c>
      <c r="AZ253" s="15">
        <f>AB253/$H253</f>
        <v>42.536404583181707</v>
      </c>
      <c r="BA253" s="15">
        <f>AC253/$H253</f>
        <v>43.513724307885653</v>
      </c>
      <c r="BB253" s="15">
        <f>AD253/$H253</f>
        <v>-29.8</v>
      </c>
      <c r="BC253" s="15">
        <f>AE253/$H253</f>
        <v>-11.420000000000002</v>
      </c>
      <c r="BD253" s="15">
        <f>AF253/$H253</f>
        <v>44.830128891067361</v>
      </c>
    </row>
    <row r="254" spans="1:56">
      <c r="A254" s="50">
        <v>778</v>
      </c>
      <c r="B254" s="55">
        <v>11</v>
      </c>
      <c r="C254" s="55">
        <v>11</v>
      </c>
      <c r="D254" s="11" t="s">
        <v>267</v>
      </c>
      <c r="E254" s="14">
        <v>6891</v>
      </c>
      <c r="F254" s="14">
        <v>6763</v>
      </c>
      <c r="G254" s="21">
        <v>6708</v>
      </c>
      <c r="H254" s="21">
        <v>6632</v>
      </c>
      <c r="I254" s="21"/>
      <c r="J254" s="15">
        <v>204565.76965551908</v>
      </c>
      <c r="K254" s="21">
        <v>147.64595564326964</v>
      </c>
      <c r="L254" s="134">
        <f>SUM(J254:K254)</f>
        <v>204713.41561116235</v>
      </c>
      <c r="M254" s="134"/>
      <c r="N254" s="21">
        <v>735153.47764505388</v>
      </c>
      <c r="O254" s="21">
        <v>223841.56793869319</v>
      </c>
      <c r="P254" s="21">
        <v>-612531.77827572089</v>
      </c>
      <c r="Q254" s="15">
        <v>234656.17659065663</v>
      </c>
      <c r="R254" s="12">
        <f>SUM(N254:Q254)</f>
        <v>581119.44389868283</v>
      </c>
      <c r="S254" s="15"/>
      <c r="T254" s="15">
        <v>735153.47764505388</v>
      </c>
      <c r="U254" s="21">
        <v>105479.70440194538</v>
      </c>
      <c r="V254" s="21">
        <v>-201105.84</v>
      </c>
      <c r="W254" s="21">
        <v>-77007.839999999997</v>
      </c>
      <c r="X254" s="147">
        <f>P254</f>
        <v>-612531.77827572089</v>
      </c>
      <c r="Y254" s="15">
        <f>G254/$G$10*277000000</f>
        <v>333395.41493295721</v>
      </c>
      <c r="Z254" s="12">
        <f>SUM(T254:Y254)</f>
        <v>283383.13870423561</v>
      </c>
      <c r="AA254" s="12"/>
      <c r="AB254" s="15">
        <v>735153.47764505388</v>
      </c>
      <c r="AC254" s="21">
        <v>-10742.358656135601</v>
      </c>
      <c r="AD254" s="21">
        <v>-197633.6</v>
      </c>
      <c r="AE254" s="21">
        <v>-75737.440000000002</v>
      </c>
      <c r="AF254" s="134">
        <f>SUM(AB254:AE254)</f>
        <v>451040.07898891828</v>
      </c>
      <c r="AG254" s="167"/>
      <c r="AH254" s="15">
        <f>J254/E254</f>
        <v>29.685933776740541</v>
      </c>
      <c r="AI254" s="15">
        <f>K254/E254</f>
        <v>2.142591142697281E-2</v>
      </c>
      <c r="AJ254" s="15">
        <f>L254/E254</f>
        <v>29.707359688167514</v>
      </c>
      <c r="AL254" s="147">
        <f>N254/F254</f>
        <v>108.70227379048556</v>
      </c>
      <c r="AM254" s="147">
        <f>O254/F254</f>
        <v>33.097969531079876</v>
      </c>
      <c r="AN254" s="147">
        <f>P254/F254</f>
        <v>-90.571015566423313</v>
      </c>
      <c r="AO254" s="147">
        <f>Q254/F254</f>
        <v>34.69705405746808</v>
      </c>
      <c r="AP254" s="147">
        <f>R254/F254</f>
        <v>85.926281812610213</v>
      </c>
      <c r="AR254" s="147">
        <f>T254/$G254</f>
        <v>109.59354168829068</v>
      </c>
      <c r="AS254" s="147">
        <f>U254/$G254</f>
        <v>15.724463983593527</v>
      </c>
      <c r="AT254" s="147">
        <f>V254/$G254</f>
        <v>-29.98</v>
      </c>
      <c r="AU254" s="147">
        <f>W254/$G254</f>
        <v>-11.479999999999999</v>
      </c>
      <c r="AV254" s="147">
        <f>X254/$G254</f>
        <v>-91.313622283202278</v>
      </c>
      <c r="AW254" s="147">
        <f>Y254/$G254</f>
        <v>49.701165016839177</v>
      </c>
      <c r="AX254" s="147">
        <f>Z254/$G254</f>
        <v>42.245548405521113</v>
      </c>
      <c r="AZ254" s="15">
        <f>AB254/$H254</f>
        <v>110.84943872814443</v>
      </c>
      <c r="BA254" s="15">
        <f>AC254/$H254</f>
        <v>-1.6197766369323885</v>
      </c>
      <c r="BB254" s="15">
        <f>AD254/$H254</f>
        <v>-29.8</v>
      </c>
      <c r="BC254" s="15">
        <f>AE254/$H254</f>
        <v>-11.42</v>
      </c>
      <c r="BD254" s="15">
        <f>AF254/$H254</f>
        <v>68.00966209121205</v>
      </c>
    </row>
    <row r="255" spans="1:56">
      <c r="A255" s="50">
        <v>781</v>
      </c>
      <c r="B255" s="55">
        <v>7</v>
      </c>
      <c r="C255" s="55">
        <v>7</v>
      </c>
      <c r="D255" s="11" t="s">
        <v>268</v>
      </c>
      <c r="E255" s="14">
        <v>3584</v>
      </c>
      <c r="F255" s="14">
        <v>3504</v>
      </c>
      <c r="G255" s="21">
        <v>3496</v>
      </c>
      <c r="H255" s="21">
        <v>3428</v>
      </c>
      <c r="I255" s="21"/>
      <c r="J255" s="15">
        <v>1672898.4574167642</v>
      </c>
      <c r="K255" s="21">
        <v>1588792.5748640695</v>
      </c>
      <c r="L255" s="134">
        <f>SUM(J255:K255)</f>
        <v>3261691.0322808335</v>
      </c>
      <c r="M255" s="134"/>
      <c r="N255" s="21">
        <v>1784046.2085390668</v>
      </c>
      <c r="O255" s="21">
        <v>1595457.0456001635</v>
      </c>
      <c r="P255" s="21">
        <v>-317360.83854474727</v>
      </c>
      <c r="Q255" s="15">
        <v>121578.47741736815</v>
      </c>
      <c r="R255" s="12">
        <f>SUM(N255:Q255)</f>
        <v>3183720.8930118512</v>
      </c>
      <c r="S255" s="15"/>
      <c r="T255" s="15">
        <v>1784046.2085390668</v>
      </c>
      <c r="U255" s="21">
        <v>1534132.1942275825</v>
      </c>
      <c r="V255" s="21">
        <v>-104810.08</v>
      </c>
      <c r="W255" s="21">
        <v>-40134.080000000002</v>
      </c>
      <c r="X255" s="147">
        <f>P255</f>
        <v>-317360.83854474727</v>
      </c>
      <c r="Y255" s="15">
        <f>G255/$G$10*277000000</f>
        <v>173755.27289886979</v>
      </c>
      <c r="Z255" s="12">
        <f>SUM(T255:Y255)</f>
        <v>3029628.6771207717</v>
      </c>
      <c r="AA255" s="12"/>
      <c r="AB255" s="15">
        <v>1784046.2085390668</v>
      </c>
      <c r="AC255" s="21">
        <v>1473916.0018639104</v>
      </c>
      <c r="AD255" s="21">
        <v>-102154.40000000001</v>
      </c>
      <c r="AE255" s="21">
        <v>-39147.760000000002</v>
      </c>
      <c r="AF255" s="134">
        <f>SUM(AB255:AE255)</f>
        <v>3116660.0504029775</v>
      </c>
      <c r="AG255" s="167"/>
      <c r="AH255" s="15">
        <f>J255/E255</f>
        <v>466.7685428060168</v>
      </c>
      <c r="AI255" s="15">
        <f>K255/E255</f>
        <v>443.30149968305511</v>
      </c>
      <c r="AJ255" s="15">
        <f>L255/E255</f>
        <v>910.07004248907185</v>
      </c>
      <c r="AL255" s="147">
        <f>N255/F255</f>
        <v>509.14560745977934</v>
      </c>
      <c r="AM255" s="147">
        <f>O255/F255</f>
        <v>455.32449931511513</v>
      </c>
      <c r="AN255" s="147">
        <f>P255/F255</f>
        <v>-90.571015566423313</v>
      </c>
      <c r="AO255" s="147">
        <f>Q255/F255</f>
        <v>34.69705405746808</v>
      </c>
      <c r="AP255" s="147">
        <f>R255/F255</f>
        <v>908.5961452659393</v>
      </c>
      <c r="AR255" s="147">
        <f>T255/$G255</f>
        <v>510.31070038302829</v>
      </c>
      <c r="AS255" s="147">
        <f>U255/$G255</f>
        <v>438.82499834885084</v>
      </c>
      <c r="AT255" s="147">
        <f>V255/$G255</f>
        <v>-29.98</v>
      </c>
      <c r="AU255" s="147">
        <f>W255/$G255</f>
        <v>-11.48</v>
      </c>
      <c r="AV255" s="147">
        <f>X255/$G255</f>
        <v>-90.778271894950592</v>
      </c>
      <c r="AW255" s="147">
        <f>Y255/$G255</f>
        <v>49.701165016839184</v>
      </c>
      <c r="AX255" s="147">
        <f>Z255/$G255</f>
        <v>866.59859185376763</v>
      </c>
      <c r="AZ255" s="15">
        <f>AB255/$H255</f>
        <v>520.43354974885267</v>
      </c>
      <c r="BA255" s="15">
        <f>AC255/$H255</f>
        <v>429.96382784828188</v>
      </c>
      <c r="BB255" s="15">
        <f>AD255/$H255</f>
        <v>-29.800000000000004</v>
      </c>
      <c r="BC255" s="15">
        <f>AE255/$H255</f>
        <v>-11.42</v>
      </c>
      <c r="BD255" s="15">
        <f>AF255/$H255</f>
        <v>909.17737759713464</v>
      </c>
    </row>
    <row r="256" spans="1:56">
      <c r="A256" s="50">
        <v>783</v>
      </c>
      <c r="B256" s="55">
        <v>4</v>
      </c>
      <c r="C256" s="55">
        <v>4</v>
      </c>
      <c r="D256" s="11" t="s">
        <v>269</v>
      </c>
      <c r="E256" s="14">
        <v>6588</v>
      </c>
      <c r="F256" s="14">
        <v>6419</v>
      </c>
      <c r="G256" s="21">
        <v>6377</v>
      </c>
      <c r="H256" s="21">
        <v>6256</v>
      </c>
      <c r="I256" s="21"/>
      <c r="J256" s="15">
        <v>482606.31541533151</v>
      </c>
      <c r="K256" s="21">
        <v>304892.71807438449</v>
      </c>
      <c r="L256" s="134">
        <f>SUM(J256:K256)</f>
        <v>787499.03348971601</v>
      </c>
      <c r="M256" s="134"/>
      <c r="N256" s="21">
        <v>-115446.19249187982</v>
      </c>
      <c r="O256" s="21">
        <v>-24874.755347291954</v>
      </c>
      <c r="P256" s="21">
        <v>-581375.34892087127</v>
      </c>
      <c r="Q256" s="15">
        <v>222720.38999488761</v>
      </c>
      <c r="R256" s="12">
        <f>SUM(N256:Q256)</f>
        <v>-498975.90676515538</v>
      </c>
      <c r="S256" s="15"/>
      <c r="T256" s="15">
        <v>-115446.19249187982</v>
      </c>
      <c r="U256" s="21">
        <v>-13105.831610074973</v>
      </c>
      <c r="V256" s="21">
        <v>-191182.46</v>
      </c>
      <c r="W256" s="21">
        <v>-73207.960000000006</v>
      </c>
      <c r="X256" s="147">
        <f>P256</f>
        <v>-581375.34892087127</v>
      </c>
      <c r="Y256" s="15">
        <f>G256/$G$10*277000000</f>
        <v>316944.32931238349</v>
      </c>
      <c r="Z256" s="12">
        <f>SUM(T256:Y256)</f>
        <v>-657373.46371044265</v>
      </c>
      <c r="AA256" s="12"/>
      <c r="AB256" s="15">
        <v>-115446.19249187982</v>
      </c>
      <c r="AC256" s="21">
        <v>-27131.259344781731</v>
      </c>
      <c r="AD256" s="21">
        <v>-186428.80000000002</v>
      </c>
      <c r="AE256" s="21">
        <v>-71443.520000000004</v>
      </c>
      <c r="AF256" s="134">
        <f>SUM(AB256:AE256)</f>
        <v>-400449.77183666162</v>
      </c>
      <c r="AG256" s="167"/>
      <c r="AH256" s="15">
        <f>J256/E256</f>
        <v>73.255360566990205</v>
      </c>
      <c r="AI256" s="15">
        <f>K256/E256</f>
        <v>46.280011850999465</v>
      </c>
      <c r="AJ256" s="15">
        <f>L256/E256</f>
        <v>119.53537241798968</v>
      </c>
      <c r="AL256" s="147">
        <f>N256/F256</f>
        <v>-17.985074387269016</v>
      </c>
      <c r="AM256" s="147">
        <f>O256/F256</f>
        <v>-3.8751760939853486</v>
      </c>
      <c r="AN256" s="147">
        <f>P256/F256</f>
        <v>-90.571015566423313</v>
      </c>
      <c r="AO256" s="147">
        <f>Q256/F256</f>
        <v>34.69705405746808</v>
      </c>
      <c r="AP256" s="147">
        <f>R256/F256</f>
        <v>-77.734211990209587</v>
      </c>
      <c r="AR256" s="147">
        <f>T256/$G256</f>
        <v>-18.103527127470567</v>
      </c>
      <c r="AS256" s="147">
        <f>U256/$G256</f>
        <v>-2.0551719633173864</v>
      </c>
      <c r="AT256" s="147">
        <f>V256/$G256</f>
        <v>-29.98</v>
      </c>
      <c r="AU256" s="147">
        <f>W256/$G256</f>
        <v>-11.48</v>
      </c>
      <c r="AV256" s="147">
        <f>X256/$G256</f>
        <v>-91.167531585521601</v>
      </c>
      <c r="AW256" s="147">
        <f>Y256/$G256</f>
        <v>49.701165016839184</v>
      </c>
      <c r="AX256" s="147">
        <f>Z256/$G256</f>
        <v>-103.08506565947039</v>
      </c>
      <c r="AZ256" s="15">
        <f>AB256/$H256</f>
        <v>-18.453675270441149</v>
      </c>
      <c r="BA256" s="15">
        <f>AC256/$H256</f>
        <v>-4.3368381305597392</v>
      </c>
      <c r="BB256" s="15">
        <f>AD256/$H256</f>
        <v>-29.800000000000004</v>
      </c>
      <c r="BC256" s="15">
        <f>AE256/$H256</f>
        <v>-11.42</v>
      </c>
      <c r="BD256" s="15">
        <f>AF256/$H256</f>
        <v>-64.010513401000892</v>
      </c>
    </row>
    <row r="257" spans="1:56">
      <c r="A257" s="50">
        <v>785</v>
      </c>
      <c r="B257" s="55">
        <v>17</v>
      </c>
      <c r="C257" s="55">
        <v>17</v>
      </c>
      <c r="D257" s="11" t="s">
        <v>270</v>
      </c>
      <c r="E257" s="14">
        <v>2673</v>
      </c>
      <c r="F257" s="14">
        <v>2626</v>
      </c>
      <c r="G257" s="21">
        <v>2589</v>
      </c>
      <c r="H257" s="21">
        <v>2581</v>
      </c>
      <c r="I257" s="21"/>
      <c r="J257" s="15">
        <v>1122290.4797577236</v>
      </c>
      <c r="K257" s="15">
        <v>870430.07666236942</v>
      </c>
      <c r="L257" s="134">
        <f>SUM(J257:K257)</f>
        <v>1992720.5564200929</v>
      </c>
      <c r="M257" s="134"/>
      <c r="N257" s="21">
        <v>1389779.8217081872</v>
      </c>
      <c r="O257" s="15">
        <v>998278.92228896462</v>
      </c>
      <c r="P257" s="15">
        <v>-237839.48687742761</v>
      </c>
      <c r="Q257" s="15">
        <v>91114.463954911174</v>
      </c>
      <c r="R257" s="12">
        <f>SUM(N257:Q257)</f>
        <v>2241333.7210746356</v>
      </c>
      <c r="S257" s="15"/>
      <c r="T257" s="15">
        <v>1389779.8217081872</v>
      </c>
      <c r="U257" s="21">
        <v>952320.28652857721</v>
      </c>
      <c r="V257" s="21">
        <v>-77618.22</v>
      </c>
      <c r="W257" s="21">
        <v>-29721.72</v>
      </c>
      <c r="X257" s="147">
        <f>P257</f>
        <v>-237839.48687742761</v>
      </c>
      <c r="Y257" s="15">
        <f>G257/$G$10*277000000</f>
        <v>128676.31622859665</v>
      </c>
      <c r="Z257" s="12">
        <f>SUM(T257:Y257)</f>
        <v>2125596.9975879332</v>
      </c>
      <c r="AA257" s="12"/>
      <c r="AB257" s="15">
        <v>1389779.8217081872</v>
      </c>
      <c r="AC257" s="15">
        <v>907192.51222863339</v>
      </c>
      <c r="AD257" s="15">
        <v>-76913.8</v>
      </c>
      <c r="AE257" s="15">
        <v>-29475.02</v>
      </c>
      <c r="AF257" s="134">
        <f>SUM(AB257:AE257)</f>
        <v>2190583.5139368209</v>
      </c>
      <c r="AG257" s="167"/>
      <c r="AH257" s="15">
        <f>J257/E257</f>
        <v>419.86175823334219</v>
      </c>
      <c r="AI257" s="15">
        <f>K257/E257</f>
        <v>325.6378887625774</v>
      </c>
      <c r="AJ257" s="15">
        <f>L257/E257</f>
        <v>745.49964699591953</v>
      </c>
      <c r="AL257" s="147">
        <f>N257/F257</f>
        <v>529.23831748217333</v>
      </c>
      <c r="AM257" s="147">
        <f>O257/F257</f>
        <v>380.15191252435818</v>
      </c>
      <c r="AN257" s="147">
        <f>P257/F257</f>
        <v>-90.571015566423313</v>
      </c>
      <c r="AO257" s="147">
        <f>Q257/F257</f>
        <v>34.69705405746808</v>
      </c>
      <c r="AP257" s="147">
        <f>R257/F257</f>
        <v>853.51626849757645</v>
      </c>
      <c r="AR257" s="147">
        <f>T257/$G257</f>
        <v>536.80178513255589</v>
      </c>
      <c r="AS257" s="147">
        <f>U257/$G257</f>
        <v>367.83325088009934</v>
      </c>
      <c r="AT257" s="147">
        <f>V257/$G257</f>
        <v>-29.98</v>
      </c>
      <c r="AU257" s="147">
        <f>W257/$G257</f>
        <v>-11.48</v>
      </c>
      <c r="AV257" s="147">
        <f>X257/$G257</f>
        <v>-91.865386974672703</v>
      </c>
      <c r="AW257" s="147">
        <f>Y257/$G257</f>
        <v>49.701165016839184</v>
      </c>
      <c r="AX257" s="147">
        <f>Z257/$G257</f>
        <v>821.01081405482159</v>
      </c>
      <c r="AZ257" s="15">
        <f>AB257/$H257</f>
        <v>538.46564188616321</v>
      </c>
      <c r="BA257" s="15">
        <f>AC257/$H257</f>
        <v>351.4887687828878</v>
      </c>
      <c r="BB257" s="15">
        <f>AD257/$H257</f>
        <v>-29.8</v>
      </c>
      <c r="BC257" s="15">
        <f>AE257/$H257</f>
        <v>-11.42</v>
      </c>
      <c r="BD257" s="15">
        <f>AF257/$H257</f>
        <v>848.73441066905116</v>
      </c>
    </row>
    <row r="258" spans="1:56">
      <c r="A258" s="50">
        <v>790</v>
      </c>
      <c r="B258" s="55">
        <v>6</v>
      </c>
      <c r="C258" s="55">
        <v>6</v>
      </c>
      <c r="D258" s="11" t="s">
        <v>271</v>
      </c>
      <c r="E258" s="14">
        <v>23998</v>
      </c>
      <c r="F258" s="14">
        <v>23734</v>
      </c>
      <c r="G258" s="21">
        <v>23515</v>
      </c>
      <c r="H258" s="21">
        <v>23464</v>
      </c>
      <c r="I258" s="21"/>
      <c r="J258" s="15">
        <v>2153689.1027409001</v>
      </c>
      <c r="K258" s="21">
        <v>1172559.5668414736</v>
      </c>
      <c r="L258" s="134">
        <f>SUM(J258:K258)</f>
        <v>3326248.6695823735</v>
      </c>
      <c r="M258" s="134"/>
      <c r="N258" s="21">
        <v>2354296.3529862952</v>
      </c>
      <c r="O258" s="21">
        <v>850819.70653299696</v>
      </c>
      <c r="P258" s="21">
        <v>-2149612.4834534908</v>
      </c>
      <c r="Q258" s="15">
        <v>823499.88099994743</v>
      </c>
      <c r="R258" s="12">
        <f>SUM(N258:Q258)</f>
        <v>1879003.457065749</v>
      </c>
      <c r="S258" s="15"/>
      <c r="T258" s="15">
        <v>2354296.3529862952</v>
      </c>
      <c r="U258" s="21">
        <v>435441.84623709676</v>
      </c>
      <c r="V258" s="21">
        <v>-704979.7</v>
      </c>
      <c r="W258" s="21">
        <v>-269952.2</v>
      </c>
      <c r="X258" s="147">
        <f>P258</f>
        <v>-2149612.4834534908</v>
      </c>
      <c r="Y258" s="15">
        <f>G258/$G$10*277000000</f>
        <v>1168722.8953709735</v>
      </c>
      <c r="Z258" s="12">
        <f>SUM(T258:Y258)</f>
        <v>833916.71114087501</v>
      </c>
      <c r="AA258" s="12"/>
      <c r="AB258" s="15">
        <v>2354296.3529862952</v>
      </c>
      <c r="AC258" s="21">
        <v>27573.378897085815</v>
      </c>
      <c r="AD258" s="21">
        <v>-699227.20000000007</v>
      </c>
      <c r="AE258" s="21">
        <v>-267958.88</v>
      </c>
      <c r="AF258" s="134">
        <f>SUM(AB258:AE258)</f>
        <v>1414683.651883381</v>
      </c>
      <c r="AG258" s="167"/>
      <c r="AH258" s="15">
        <f>J258/E258</f>
        <v>89.744524657925666</v>
      </c>
      <c r="AI258" s="15">
        <f>K258/E258</f>
        <v>48.860720345090158</v>
      </c>
      <c r="AJ258" s="15">
        <f>L258/E258</f>
        <v>138.60524500301582</v>
      </c>
      <c r="AL258" s="147">
        <f>N258/F258</f>
        <v>99.195093662521913</v>
      </c>
      <c r="AM258" s="147">
        <f>O258/F258</f>
        <v>35.848137968020431</v>
      </c>
      <c r="AN258" s="147">
        <f>P258/F258</f>
        <v>-90.571015566423313</v>
      </c>
      <c r="AO258" s="147">
        <f>Q258/F258</f>
        <v>34.69705405746808</v>
      </c>
      <c r="AP258" s="147">
        <f>R258/F258</f>
        <v>79.169270121587132</v>
      </c>
      <c r="AR258" s="147">
        <f>T258/$G258</f>
        <v>100.118917839094</v>
      </c>
      <c r="AS258" s="147">
        <f>U258/$G258</f>
        <v>18.517620507637542</v>
      </c>
      <c r="AT258" s="147">
        <f>V258/$G258</f>
        <v>-29.979999999999997</v>
      </c>
      <c r="AU258" s="147">
        <f>W258/$G258</f>
        <v>-11.48</v>
      </c>
      <c r="AV258" s="147">
        <f>X258/$G258</f>
        <v>-91.41452194146251</v>
      </c>
      <c r="AW258" s="147">
        <f>Y258/$G258</f>
        <v>49.701165016839191</v>
      </c>
      <c r="AX258" s="147">
        <f>Z258/$G258</f>
        <v>35.463181422108228</v>
      </c>
      <c r="AZ258" s="15">
        <f>AB258/$H258</f>
        <v>100.33653055686564</v>
      </c>
      <c r="BA258" s="15">
        <f>AC258/$H258</f>
        <v>1.1751354797598796</v>
      </c>
      <c r="BB258" s="15">
        <f>AD258/$H258</f>
        <v>-29.800000000000004</v>
      </c>
      <c r="BC258" s="15">
        <f>AE258/$H258</f>
        <v>-11.42</v>
      </c>
      <c r="BD258" s="15">
        <f>AF258/$H258</f>
        <v>60.291666036625507</v>
      </c>
    </row>
    <row r="259" spans="1:56">
      <c r="A259" s="50">
        <v>791</v>
      </c>
      <c r="B259" s="55">
        <v>17</v>
      </c>
      <c r="C259" s="55">
        <v>17</v>
      </c>
      <c r="D259" s="11" t="s">
        <v>272</v>
      </c>
      <c r="E259" s="14">
        <v>5131</v>
      </c>
      <c r="F259" s="14">
        <v>5029</v>
      </c>
      <c r="G259" s="21">
        <v>4931</v>
      </c>
      <c r="H259" s="21">
        <v>4938</v>
      </c>
      <c r="I259" s="21"/>
      <c r="J259" s="15">
        <v>1140500.0559376774</v>
      </c>
      <c r="K259" s="21">
        <v>312043.85841197806</v>
      </c>
      <c r="L259" s="134">
        <f>SUM(J259:K259)</f>
        <v>1452543.9143496554</v>
      </c>
      <c r="M259" s="134"/>
      <c r="N259" s="21">
        <v>554688.42463979241</v>
      </c>
      <c r="O259" s="21">
        <v>-24350.344094985019</v>
      </c>
      <c r="P259" s="21">
        <v>-455481.63728354283</v>
      </c>
      <c r="Q259" s="15">
        <v>174491.48485500697</v>
      </c>
      <c r="R259" s="12">
        <f>SUM(N259:Q259)</f>
        <v>249347.92811627151</v>
      </c>
      <c r="S259" s="15"/>
      <c r="T259" s="15">
        <v>554688.42463979241</v>
      </c>
      <c r="U259" s="15">
        <v>-10267.834112333234</v>
      </c>
      <c r="V259" s="15">
        <v>-147831.38</v>
      </c>
      <c r="W259" s="15">
        <v>-56607.880000000005</v>
      </c>
      <c r="X259" s="147">
        <f>P259</f>
        <v>-455481.63728354283</v>
      </c>
      <c r="Y259" s="15">
        <f>G259/$G$10*277000000</f>
        <v>245076.44469803403</v>
      </c>
      <c r="Z259" s="12">
        <f>SUM(T259:Y259)</f>
        <v>129576.13794195035</v>
      </c>
      <c r="AA259" s="12"/>
      <c r="AB259" s="15">
        <v>554688.42463979241</v>
      </c>
      <c r="AC259" s="21">
        <v>-21256.130743870901</v>
      </c>
      <c r="AD259" s="21">
        <v>-147152.4</v>
      </c>
      <c r="AE259" s="21">
        <v>-56391.96</v>
      </c>
      <c r="AF259" s="134">
        <f>SUM(AB259:AE259)</f>
        <v>329887.93389592151</v>
      </c>
      <c r="AG259" s="167"/>
      <c r="AH259" s="15">
        <f>J259/E259</f>
        <v>222.27637028604119</v>
      </c>
      <c r="AI259" s="15">
        <f>K259/E259</f>
        <v>60.815407992979544</v>
      </c>
      <c r="AJ259" s="15">
        <f>L259/E259</f>
        <v>283.09177827902073</v>
      </c>
      <c r="AL259" s="147">
        <f>N259/F259</f>
        <v>110.29795677864236</v>
      </c>
      <c r="AM259" s="147">
        <f>O259/F259</f>
        <v>-4.8419853042324554</v>
      </c>
      <c r="AN259" s="147">
        <f>P259/F259</f>
        <v>-90.571015566423313</v>
      </c>
      <c r="AO259" s="147">
        <f>Q259/F259</f>
        <v>34.69705405746808</v>
      </c>
      <c r="AP259" s="147">
        <f>R259/F259</f>
        <v>49.582009965454667</v>
      </c>
      <c r="AR259" s="147">
        <f>T259/$G259</f>
        <v>112.49004758462632</v>
      </c>
      <c r="AS259" s="147">
        <f>U259/$G259</f>
        <v>-2.0823025983235111</v>
      </c>
      <c r="AT259" s="147">
        <f>V259/$G259</f>
        <v>-29.98</v>
      </c>
      <c r="AU259" s="147">
        <f>W259/$G259</f>
        <v>-11.48</v>
      </c>
      <c r="AV259" s="147">
        <f>X259/$G259</f>
        <v>-92.371047917976639</v>
      </c>
      <c r="AW259" s="147">
        <f>Y259/$G259</f>
        <v>49.701165016839184</v>
      </c>
      <c r="AX259" s="147">
        <f>Z259/$G259</f>
        <v>26.277862085165353</v>
      </c>
      <c r="AZ259" s="15">
        <f>AB259/$H259</f>
        <v>112.33058417168741</v>
      </c>
      <c r="BA259" s="15">
        <f>AC259/$H259</f>
        <v>-4.304603228811442</v>
      </c>
      <c r="BB259" s="15">
        <f>AD259/$H259</f>
        <v>-29.799999999999997</v>
      </c>
      <c r="BC259" s="15">
        <f>AE259/$H259</f>
        <v>-11.42</v>
      </c>
      <c r="BD259" s="15">
        <f>AF259/$H259</f>
        <v>66.805980942875962</v>
      </c>
    </row>
    <row r="260" spans="1:56">
      <c r="A260" s="50">
        <v>831</v>
      </c>
      <c r="B260" s="55">
        <v>9</v>
      </c>
      <c r="C260" s="55">
        <v>9</v>
      </c>
      <c r="D260" s="11" t="s">
        <v>273</v>
      </c>
      <c r="E260" s="14">
        <v>4595</v>
      </c>
      <c r="F260" s="14">
        <v>4559</v>
      </c>
      <c r="G260" s="21">
        <v>4625</v>
      </c>
      <c r="H260" s="21">
        <v>4596</v>
      </c>
      <c r="I260" s="21"/>
      <c r="J260" s="15">
        <v>277484.27787702432</v>
      </c>
      <c r="K260" s="21">
        <v>395482.0588390918</v>
      </c>
      <c r="L260" s="134">
        <f>SUM(J260:K260)</f>
        <v>672966.33671611617</v>
      </c>
      <c r="M260" s="134"/>
      <c r="N260" s="21">
        <v>101281.78612818329</v>
      </c>
      <c r="O260" s="21">
        <v>190590.02266757912</v>
      </c>
      <c r="P260" s="21">
        <v>-412913.25996732386</v>
      </c>
      <c r="Q260" s="15">
        <v>158183.86944799699</v>
      </c>
      <c r="R260" s="12">
        <f>SUM(N260:Q260)</f>
        <v>37142.41827643555</v>
      </c>
      <c r="S260" s="15"/>
      <c r="T260" s="15">
        <v>101281.78612818329</v>
      </c>
      <c r="U260" s="21">
        <v>110801.21062203226</v>
      </c>
      <c r="V260" s="21">
        <v>-138657.5</v>
      </c>
      <c r="W260" s="21">
        <v>-53095</v>
      </c>
      <c r="X260" s="147">
        <f>P260</f>
        <v>-412913.25996732386</v>
      </c>
      <c r="Y260" s="15">
        <f>G260/$G$10*277000000</f>
        <v>229867.88820288124</v>
      </c>
      <c r="Z260" s="12">
        <f>SUM(T260:Y260)</f>
        <v>-162714.87501422709</v>
      </c>
      <c r="AA260" s="12"/>
      <c r="AB260" s="15">
        <v>101281.78612818329</v>
      </c>
      <c r="AC260" s="21">
        <v>32454.857600918676</v>
      </c>
      <c r="AD260" s="21">
        <v>-136960.80000000002</v>
      </c>
      <c r="AE260" s="21">
        <v>-52486.32</v>
      </c>
      <c r="AF260" s="134">
        <f>SUM(AB260:AE260)</f>
        <v>-55710.476270898063</v>
      </c>
      <c r="AG260" s="167"/>
      <c r="AH260" s="15">
        <f>J260/E260</f>
        <v>60.388308569537394</v>
      </c>
      <c r="AI260" s="15">
        <f>K260/E260</f>
        <v>86.067912696211494</v>
      </c>
      <c r="AJ260" s="15">
        <f>L260/E260</f>
        <v>146.45622126574889</v>
      </c>
      <c r="AL260" s="147">
        <f>N260/F260</f>
        <v>22.215789894315265</v>
      </c>
      <c r="AM260" s="147">
        <f>O260/F260</f>
        <v>41.805225415130316</v>
      </c>
      <c r="AN260" s="147">
        <f>P260/F260</f>
        <v>-90.571015566423313</v>
      </c>
      <c r="AO260" s="147">
        <f>Q260/F260</f>
        <v>34.69705405746808</v>
      </c>
      <c r="AP260" s="147">
        <f>R260/F260</f>
        <v>8.1470538004903599</v>
      </c>
      <c r="AR260" s="147">
        <f>T260/$G260</f>
        <v>21.898764568255846</v>
      </c>
      <c r="AS260" s="147">
        <f>U260/$G260</f>
        <v>23.957018512871841</v>
      </c>
      <c r="AT260" s="147">
        <f>V260/$G260</f>
        <v>-29.98</v>
      </c>
      <c r="AU260" s="147">
        <f>W260/$G260</f>
        <v>-11.48</v>
      </c>
      <c r="AV260" s="147">
        <f>X260/$G260</f>
        <v>-89.278542695637597</v>
      </c>
      <c r="AW260" s="147">
        <f>Y260/$G260</f>
        <v>49.701165016839184</v>
      </c>
      <c r="AX260" s="147">
        <f>Z260/$G260</f>
        <v>-35.181594597670724</v>
      </c>
      <c r="AZ260" s="15">
        <f>AB260/$H260</f>
        <v>22.036942151475913</v>
      </c>
      <c r="BA260" s="15">
        <f>AC260/$H260</f>
        <v>7.0615442995906603</v>
      </c>
      <c r="BB260" s="15">
        <f>AD260/$H260</f>
        <v>-29.800000000000004</v>
      </c>
      <c r="BC260" s="15">
        <f>AE260/$H260</f>
        <v>-11.42</v>
      </c>
      <c r="BD260" s="15">
        <f>AF260/$H260</f>
        <v>-12.121513548933434</v>
      </c>
    </row>
    <row r="261" spans="1:56">
      <c r="A261" s="50">
        <v>832</v>
      </c>
      <c r="B261" s="55">
        <v>17</v>
      </c>
      <c r="C261" s="55">
        <v>17</v>
      </c>
      <c r="D261" s="11" t="s">
        <v>274</v>
      </c>
      <c r="E261" s="14">
        <v>3913</v>
      </c>
      <c r="F261" s="14">
        <v>3825</v>
      </c>
      <c r="G261" s="21">
        <v>3731</v>
      </c>
      <c r="H261" s="21">
        <v>3657</v>
      </c>
      <c r="I261" s="21"/>
      <c r="J261" s="15">
        <v>1776586.5202539766</v>
      </c>
      <c r="K261" s="21">
        <v>1174352.1721804312</v>
      </c>
      <c r="L261" s="134">
        <f>SUM(J261:K261)</f>
        <v>2950938.6924344078</v>
      </c>
      <c r="M261" s="134"/>
      <c r="N261" s="21">
        <v>1613949.5257217507</v>
      </c>
      <c r="O261" s="21">
        <v>992313.12109336723</v>
      </c>
      <c r="P261" s="21">
        <v>-346434.13454156916</v>
      </c>
      <c r="Q261" s="15">
        <v>132716.23176981541</v>
      </c>
      <c r="R261" s="12">
        <f>SUM(N261:Q261)</f>
        <v>2392544.7440433642</v>
      </c>
      <c r="S261" s="15"/>
      <c r="T261" s="15">
        <v>1613949.5257217507</v>
      </c>
      <c r="U261" s="21">
        <v>925370.32528853801</v>
      </c>
      <c r="V261" s="21">
        <v>-111855.38</v>
      </c>
      <c r="W261" s="21">
        <v>-42831.880000000005</v>
      </c>
      <c r="X261" s="147">
        <f>P261</f>
        <v>-346434.13454156916</v>
      </c>
      <c r="Y261" s="15">
        <f>G261/$G$10*277000000</f>
        <v>185435.04667782702</v>
      </c>
      <c r="Z261" s="12">
        <f>SUM(T261:Y261)</f>
        <v>2223633.5031465464</v>
      </c>
      <c r="AA261" s="12"/>
      <c r="AB261" s="15">
        <v>1613949.5257217507</v>
      </c>
      <c r="AC261" s="21">
        <v>859637.75228881021</v>
      </c>
      <c r="AD261" s="21">
        <v>-108978.6</v>
      </c>
      <c r="AE261" s="21">
        <v>-41762.94</v>
      </c>
      <c r="AF261" s="134">
        <f>SUM(AB261:AE261)</f>
        <v>2322845.7380105611</v>
      </c>
      <c r="AG261" s="167"/>
      <c r="AH261" s="15">
        <f>J261/E261</f>
        <v>454.02159986045911</v>
      </c>
      <c r="AI261" s="15">
        <f>K261/E261</f>
        <v>300.11555639673685</v>
      </c>
      <c r="AJ261" s="15">
        <f>L261/E261</f>
        <v>754.13715625719601</v>
      </c>
      <c r="AL261" s="147">
        <f>N261/F261</f>
        <v>421.9475884239871</v>
      </c>
      <c r="AM261" s="147">
        <f>O261/F261</f>
        <v>259.42826695251432</v>
      </c>
      <c r="AN261" s="147">
        <f>P261/F261</f>
        <v>-90.571015566423313</v>
      </c>
      <c r="AO261" s="147">
        <f>Q261/F261</f>
        <v>34.69705405746808</v>
      </c>
      <c r="AP261" s="147">
        <f>R261/F261</f>
        <v>625.50189386754619</v>
      </c>
      <c r="AR261" s="147">
        <f>T261/$G261</f>
        <v>432.57827009427785</v>
      </c>
      <c r="AS261" s="147">
        <f>U261/$G261</f>
        <v>248.02206520732727</v>
      </c>
      <c r="AT261" s="147">
        <f>V261/$G261</f>
        <v>-29.98</v>
      </c>
      <c r="AU261" s="147">
        <f>W261/$G261</f>
        <v>-11.48</v>
      </c>
      <c r="AV261" s="147">
        <f>X261/$G261</f>
        <v>-92.852890523068652</v>
      </c>
      <c r="AW261" s="147">
        <f>Y261/$G261</f>
        <v>49.701165016839191</v>
      </c>
      <c r="AX261" s="147">
        <f>Z261/$G261</f>
        <v>595.98860979537562</v>
      </c>
      <c r="AZ261" s="15">
        <f>AB261/$H261</f>
        <v>441.33156295371907</v>
      </c>
      <c r="BA261" s="15">
        <f>AC261/$H261</f>
        <v>235.066380171947</v>
      </c>
      <c r="BB261" s="15">
        <f>AD261/$H261</f>
        <v>-29.8</v>
      </c>
      <c r="BC261" s="15">
        <f>AE261/$H261</f>
        <v>-11.42</v>
      </c>
      <c r="BD261" s="15">
        <f>AF261/$H261</f>
        <v>635.17794312566616</v>
      </c>
    </row>
    <row r="262" spans="1:56">
      <c r="A262" s="50">
        <v>833</v>
      </c>
      <c r="B262" s="55">
        <v>2</v>
      </c>
      <c r="C262" s="55">
        <v>2</v>
      </c>
      <c r="D262" s="11" t="s">
        <v>275</v>
      </c>
      <c r="E262" s="14">
        <v>1677</v>
      </c>
      <c r="F262" s="14">
        <v>1691</v>
      </c>
      <c r="G262" s="21">
        <v>1705</v>
      </c>
      <c r="H262" s="21">
        <v>1692</v>
      </c>
      <c r="I262" s="21"/>
      <c r="J262" s="15">
        <v>460471.57373023202</v>
      </c>
      <c r="K262" s="21">
        <v>609663.98082167027</v>
      </c>
      <c r="L262" s="134">
        <f>SUM(J262:K262)</f>
        <v>1070135.5545519022</v>
      </c>
      <c r="M262" s="134"/>
      <c r="N262" s="21">
        <v>446074.66432930698</v>
      </c>
      <c r="O262" s="21">
        <v>567765.05453882145</v>
      </c>
      <c r="P262" s="21">
        <v>-153155.58732282181</v>
      </c>
      <c r="Q262" s="15">
        <v>58672.718411178525</v>
      </c>
      <c r="R262" s="12">
        <f>SUM(N262:Q262)</f>
        <v>919356.84995648521</v>
      </c>
      <c r="S262" s="15"/>
      <c r="T262" s="15">
        <v>446074.66432930698</v>
      </c>
      <c r="U262" s="21">
        <v>538170.2133085035</v>
      </c>
      <c r="V262" s="21">
        <v>-51115.9</v>
      </c>
      <c r="W262" s="21">
        <v>-19573.400000000001</v>
      </c>
      <c r="X262" s="147">
        <f>P262</f>
        <v>-153155.58732282181</v>
      </c>
      <c r="Y262" s="15">
        <f>G262/$G$10*277000000</f>
        <v>84740.486353710818</v>
      </c>
      <c r="Z262" s="12">
        <f>SUM(T262:Y262)</f>
        <v>845140.47666869941</v>
      </c>
      <c r="AA262" s="12"/>
      <c r="AB262" s="15">
        <v>446074.66432930698</v>
      </c>
      <c r="AC262" s="21">
        <v>509110.40129738202</v>
      </c>
      <c r="AD262" s="21">
        <v>-50421.599999999999</v>
      </c>
      <c r="AE262" s="21">
        <v>-19322.64</v>
      </c>
      <c r="AF262" s="134">
        <f>SUM(AB262:AE262)</f>
        <v>885440.82562668901</v>
      </c>
      <c r="AG262" s="167"/>
      <c r="AH262" s="15">
        <f>J262/E262</f>
        <v>274.58054486000719</v>
      </c>
      <c r="AI262" s="15">
        <f>K262/E262</f>
        <v>363.54441313158634</v>
      </c>
      <c r="AJ262" s="15">
        <f>L262/E262</f>
        <v>638.12495799159342</v>
      </c>
      <c r="AL262" s="147">
        <f>N262/F262</f>
        <v>263.79341474234593</v>
      </c>
      <c r="AM262" s="147">
        <f>O262/F262</f>
        <v>335.75698080356091</v>
      </c>
      <c r="AN262" s="147">
        <f>P262/F262</f>
        <v>-90.571015566423313</v>
      </c>
      <c r="AO262" s="147">
        <f>Q262/F262</f>
        <v>34.69705405746808</v>
      </c>
      <c r="AP262" s="147">
        <f>R262/F262</f>
        <v>543.6764340369516</v>
      </c>
      <c r="AR262" s="147">
        <f>T262/$G262</f>
        <v>261.62736910809792</v>
      </c>
      <c r="AS262" s="147">
        <f>U262/$G262</f>
        <v>315.64235384662965</v>
      </c>
      <c r="AT262" s="147">
        <f>V262/$G262</f>
        <v>-29.98</v>
      </c>
      <c r="AU262" s="147">
        <f>W262/$G262</f>
        <v>-11.48</v>
      </c>
      <c r="AV262" s="147">
        <f>X262/$G262</f>
        <v>-89.827323943003989</v>
      </c>
      <c r="AW262" s="147">
        <f>Y262/$G262</f>
        <v>49.701165016839191</v>
      </c>
      <c r="AX262" s="147">
        <f>Z262/$G262</f>
        <v>495.68356402856273</v>
      </c>
      <c r="AZ262" s="15">
        <f>AB262/$H262</f>
        <v>263.63750846885756</v>
      </c>
      <c r="BA262" s="15">
        <f>AC262/$H262</f>
        <v>300.89267216157327</v>
      </c>
      <c r="BB262" s="15">
        <f>AD262/$H262</f>
        <v>-29.8</v>
      </c>
      <c r="BC262" s="15">
        <f>AE262/$H262</f>
        <v>-11.42</v>
      </c>
      <c r="BD262" s="15">
        <f>AF262/$H262</f>
        <v>523.31018063043086</v>
      </c>
    </row>
    <row r="263" spans="1:56">
      <c r="A263" s="50">
        <v>834</v>
      </c>
      <c r="B263" s="55">
        <v>5</v>
      </c>
      <c r="C263" s="55">
        <v>5</v>
      </c>
      <c r="D263" s="11" t="s">
        <v>276</v>
      </c>
      <c r="E263" s="14">
        <v>5967</v>
      </c>
      <c r="F263" s="14">
        <v>5879</v>
      </c>
      <c r="G263" s="21">
        <v>5844</v>
      </c>
      <c r="H263" s="21">
        <v>5832</v>
      </c>
      <c r="I263" s="21"/>
      <c r="J263" s="15">
        <v>1173682.0982292539</v>
      </c>
      <c r="K263" s="21">
        <v>749534.85643869278</v>
      </c>
      <c r="L263" s="134">
        <f>SUM(J263:K263)</f>
        <v>1923216.9546679468</v>
      </c>
      <c r="M263" s="134"/>
      <c r="N263" s="21">
        <v>1625120.9558775544</v>
      </c>
      <c r="O263" s="21">
        <v>937566.64992664231</v>
      </c>
      <c r="P263" s="21">
        <v>-532467.00051500264</v>
      </c>
      <c r="Q263" s="15">
        <v>203983.98080385485</v>
      </c>
      <c r="R263" s="12">
        <f>SUM(N263:Q263)</f>
        <v>2234204.5860930486</v>
      </c>
      <c r="S263" s="15"/>
      <c r="T263" s="15">
        <v>1625120.9558775544</v>
      </c>
      <c r="U263" s="21">
        <v>834676.01030923275</v>
      </c>
      <c r="V263" s="21">
        <v>-175203.12</v>
      </c>
      <c r="W263" s="21">
        <v>-67089.119999999995</v>
      </c>
      <c r="X263" s="147">
        <f>P263</f>
        <v>-532467.00051500264</v>
      </c>
      <c r="Y263" s="15">
        <f>G263/$G$10*277000000</f>
        <v>290453.60835840821</v>
      </c>
      <c r="Z263" s="12">
        <f>SUM(T263:Y263)</f>
        <v>1975491.3340301923</v>
      </c>
      <c r="AA263" s="12"/>
      <c r="AB263" s="15">
        <v>1625120.9558775544</v>
      </c>
      <c r="AC263" s="21">
        <v>733645.47523331118</v>
      </c>
      <c r="AD263" s="21">
        <v>-173793.6</v>
      </c>
      <c r="AE263" s="21">
        <v>-66601.440000000002</v>
      </c>
      <c r="AF263" s="134">
        <f>SUM(AB263:AE263)</f>
        <v>2118371.3911108654</v>
      </c>
      <c r="AG263" s="167"/>
      <c r="AH263" s="15">
        <f>J263/E263</f>
        <v>196.69550833404622</v>
      </c>
      <c r="AI263" s="15">
        <f>K263/E263</f>
        <v>125.61334949533983</v>
      </c>
      <c r="AJ263" s="15">
        <f>L263/E263</f>
        <v>322.30885782938611</v>
      </c>
      <c r="AL263" s="147">
        <f>N263/F263</f>
        <v>276.4281265313071</v>
      </c>
      <c r="AM263" s="147">
        <f>O263/F263</f>
        <v>159.47723251005993</v>
      </c>
      <c r="AN263" s="147">
        <f>P263/F263</f>
        <v>-90.571015566423313</v>
      </c>
      <c r="AO263" s="147">
        <f>Q263/F263</f>
        <v>34.69705405746808</v>
      </c>
      <c r="AP263" s="147">
        <f>R263/F263</f>
        <v>380.03139753241175</v>
      </c>
      <c r="AR263" s="147">
        <f>T263/$G263</f>
        <v>278.08366801463967</v>
      </c>
      <c r="AS263" s="147">
        <f>U263/$G263</f>
        <v>142.82614823908841</v>
      </c>
      <c r="AT263" s="147">
        <f>V263/$G263</f>
        <v>-29.98</v>
      </c>
      <c r="AU263" s="147">
        <f>W263/$G263</f>
        <v>-11.479999999999999</v>
      </c>
      <c r="AV263" s="147">
        <f>X263/$G263</f>
        <v>-91.11344978011681</v>
      </c>
      <c r="AW263" s="147">
        <f>Y263/$G263</f>
        <v>49.701165016839184</v>
      </c>
      <c r="AX263" s="147">
        <f>Z263/$G263</f>
        <v>338.03753149045042</v>
      </c>
      <c r="AZ263" s="15">
        <f>AB263/$H263</f>
        <v>278.65585663195378</v>
      </c>
      <c r="BA263" s="15">
        <f>AC263/$H263</f>
        <v>125.79654925125364</v>
      </c>
      <c r="BB263" s="15">
        <f>AD263/$H263</f>
        <v>-29.8</v>
      </c>
      <c r="BC263" s="15">
        <f>AE263/$H263</f>
        <v>-11.42</v>
      </c>
      <c r="BD263" s="15">
        <f>AF263/$H263</f>
        <v>363.23240588320738</v>
      </c>
    </row>
    <row r="264" spans="1:56">
      <c r="A264" s="50">
        <v>837</v>
      </c>
      <c r="B264" s="55">
        <v>6</v>
      </c>
      <c r="C264" s="55">
        <v>6</v>
      </c>
      <c r="D264" s="11" t="s">
        <v>277</v>
      </c>
      <c r="E264" s="14">
        <v>244223</v>
      </c>
      <c r="F264" s="14">
        <v>249009</v>
      </c>
      <c r="G264" s="21">
        <v>255050</v>
      </c>
      <c r="H264" s="21">
        <v>260180</v>
      </c>
      <c r="I264" s="21"/>
      <c r="J264" s="15">
        <v>-53845192.491937794</v>
      </c>
      <c r="K264" s="21">
        <v>-17879235.785679471</v>
      </c>
      <c r="L264" s="134">
        <f>SUM(J264:K264)</f>
        <v>-71724428.277617261</v>
      </c>
      <c r="M264" s="134"/>
      <c r="N264" s="21">
        <v>-34937811.825379469</v>
      </c>
      <c r="O264" s="21">
        <v>-2548022.1881027813</v>
      </c>
      <c r="P264" s="21">
        <v>-22552998.015179504</v>
      </c>
      <c r="Q264" s="15">
        <v>8639878.7337960694</v>
      </c>
      <c r="R264" s="12">
        <f>SUM(N264:Q264)</f>
        <v>-51398953.29486569</v>
      </c>
      <c r="S264" s="15"/>
      <c r="T264" s="15">
        <v>-34937811.825379469</v>
      </c>
      <c r="U264" s="21">
        <v>-508407.85533465625</v>
      </c>
      <c r="V264" s="21">
        <v>-7646399</v>
      </c>
      <c r="W264" s="21">
        <v>-2927974</v>
      </c>
      <c r="X264" s="147">
        <f>P264</f>
        <v>-22552998.015179504</v>
      </c>
      <c r="Y264" s="15">
        <f>G264/$G$10*277000000</f>
        <v>12676282.137544833</v>
      </c>
      <c r="Z264" s="12">
        <f>SUM(T264:Y264)</f>
        <v>-55897308.558348797</v>
      </c>
      <c r="AA264" s="12"/>
      <c r="AB264" s="15">
        <v>-34937811.825379469</v>
      </c>
      <c r="AC264" s="21">
        <v>-1052489.13509655</v>
      </c>
      <c r="AD264" s="21">
        <v>-7753364</v>
      </c>
      <c r="AE264" s="21">
        <v>-2971255.6</v>
      </c>
      <c r="AF264" s="134">
        <f>SUM(AB264:AE264)</f>
        <v>-46714920.56047602</v>
      </c>
      <c r="AG264" s="167"/>
      <c r="AH264" s="15">
        <f>J264/E264</f>
        <v>-220.47551824331777</v>
      </c>
      <c r="AI264" s="15">
        <f>K264/E264</f>
        <v>-73.208648594438159</v>
      </c>
      <c r="AJ264" s="15">
        <f>L264/E264</f>
        <v>-293.68416683775592</v>
      </c>
      <c r="AL264" s="147">
        <f>N264/F264</f>
        <v>-140.30742593793585</v>
      </c>
      <c r="AM264" s="147">
        <f>O264/F264</f>
        <v>-10.232650980899411</v>
      </c>
      <c r="AN264" s="147">
        <f>P264/F264</f>
        <v>-90.571015566423313</v>
      </c>
      <c r="AO264" s="147">
        <f>Q264/F264</f>
        <v>34.69705405746808</v>
      </c>
      <c r="AP264" s="147">
        <f>R264/F264</f>
        <v>-206.41403842779053</v>
      </c>
      <c r="AR264" s="147">
        <f>T264/$G264</f>
        <v>-136.98416712558114</v>
      </c>
      <c r="AS264" s="147">
        <f>U264/$G264</f>
        <v>-1.9933654394615026</v>
      </c>
      <c r="AT264" s="147">
        <f>V264/$G264</f>
        <v>-29.98</v>
      </c>
      <c r="AU264" s="147">
        <f>W264/$G264</f>
        <v>-11.48</v>
      </c>
      <c r="AV264" s="147">
        <f>X264/$G264</f>
        <v>-88.425791080884153</v>
      </c>
      <c r="AW264" s="147">
        <f>Y264/$G264</f>
        <v>49.701165016839184</v>
      </c>
      <c r="AX264" s="147">
        <f>Z264/$G264</f>
        <v>-219.16215862908763</v>
      </c>
      <c r="AZ264" s="15">
        <f>AB264/$H264</f>
        <v>-134.28323401252774</v>
      </c>
      <c r="BA264" s="15">
        <f>AC264/$H264</f>
        <v>-4.0452345879642939</v>
      </c>
      <c r="BB264" s="15">
        <f>AD264/$H264</f>
        <v>-29.8</v>
      </c>
      <c r="BC264" s="15">
        <f>AE264/$H264</f>
        <v>-11.42</v>
      </c>
      <c r="BD264" s="15">
        <f>AF264/$H264</f>
        <v>-179.54846860049204</v>
      </c>
    </row>
    <row r="265" spans="1:56">
      <c r="A265" s="50">
        <v>844</v>
      </c>
      <c r="B265" s="55">
        <v>11</v>
      </c>
      <c r="C265" s="55">
        <v>11</v>
      </c>
      <c r="D265" s="11" t="s">
        <v>278</v>
      </c>
      <c r="E265" s="14">
        <v>1479</v>
      </c>
      <c r="F265" s="14">
        <v>1441</v>
      </c>
      <c r="G265" s="21">
        <v>1412</v>
      </c>
      <c r="H265" s="21">
        <v>1388</v>
      </c>
      <c r="I265" s="21"/>
      <c r="J265" s="15">
        <v>31234.193027492045</v>
      </c>
      <c r="K265" s="21">
        <v>-120860.69158236854</v>
      </c>
      <c r="L265" s="134">
        <f>SUM(J265:K265)</f>
        <v>-89626.498554876496</v>
      </c>
      <c r="M265" s="134"/>
      <c r="N265" s="21">
        <v>155770.66059490759</v>
      </c>
      <c r="O265" s="21">
        <v>-22361.668636851882</v>
      </c>
      <c r="P265" s="21">
        <v>-130512.833431216</v>
      </c>
      <c r="Q265" s="15">
        <v>49998.454896811505</v>
      </c>
      <c r="R265" s="12">
        <f>SUM(N265:Q265)</f>
        <v>52894.613423651208</v>
      </c>
      <c r="S265" s="15"/>
      <c r="T265" s="15">
        <v>155770.66059490759</v>
      </c>
      <c r="U265" s="21">
        <v>-4351.163736135285</v>
      </c>
      <c r="V265" s="21">
        <v>-42331.76</v>
      </c>
      <c r="W265" s="21">
        <v>-16209.76</v>
      </c>
      <c r="X265" s="147">
        <f>P265</f>
        <v>-130512.833431216</v>
      </c>
      <c r="Y265" s="15">
        <f>G265/$G$10*277000000</f>
        <v>70178.045003776933</v>
      </c>
      <c r="Z265" s="12">
        <f>SUM(T265:Y265)</f>
        <v>32543.188431333227</v>
      </c>
      <c r="AA265" s="12"/>
      <c r="AB265" s="15">
        <v>155770.66059490759</v>
      </c>
      <c r="AC265" s="21">
        <v>-6090.6908733183473</v>
      </c>
      <c r="AD265" s="21">
        <v>-41362.400000000001</v>
      </c>
      <c r="AE265" s="21">
        <v>-15850.96</v>
      </c>
      <c r="AF265" s="134">
        <f>SUM(AB265:AE265)</f>
        <v>92466.609721589251</v>
      </c>
      <c r="AG265" s="167"/>
      <c r="AH265" s="15">
        <f>J265/E265</f>
        <v>21.118453703510511</v>
      </c>
      <c r="AI265" s="15">
        <f>K265/E265</f>
        <v>-81.717844207145731</v>
      </c>
      <c r="AJ265" s="15">
        <f>L265/E265</f>
        <v>-60.599390503635227</v>
      </c>
      <c r="AL265" s="147">
        <f>N265/F265</f>
        <v>108.0990011068061</v>
      </c>
      <c r="AM265" s="147">
        <f>O265/F265</f>
        <v>-15.518160053332327</v>
      </c>
      <c r="AN265" s="147">
        <f>P265/F265</f>
        <v>-90.571015566423313</v>
      </c>
      <c r="AO265" s="147">
        <f>Q265/F265</f>
        <v>34.69705405746808</v>
      </c>
      <c r="AP265" s="147">
        <f>R265/F265</f>
        <v>36.706879544518536</v>
      </c>
      <c r="AR265" s="147">
        <f>T265/$G265</f>
        <v>110.31916472727167</v>
      </c>
      <c r="AS265" s="147">
        <f>U265/$G265</f>
        <v>-3.0815607196425532</v>
      </c>
      <c r="AT265" s="147">
        <f>V265/$G265</f>
        <v>-29.98</v>
      </c>
      <c r="AU265" s="147">
        <f>W265/$G265</f>
        <v>-11.48</v>
      </c>
      <c r="AV265" s="147">
        <f>X265/$G265</f>
        <v>-92.431185149586398</v>
      </c>
      <c r="AW265" s="147">
        <f>Y265/$G265</f>
        <v>49.701165016839191</v>
      </c>
      <c r="AX265" s="147">
        <f>Z265/$G265</f>
        <v>23.047583874881887</v>
      </c>
      <c r="AZ265" s="15">
        <f>AB265/$H265</f>
        <v>112.22670071679221</v>
      </c>
      <c r="BA265" s="15">
        <f>AC265/$H265</f>
        <v>-4.3881058165117777</v>
      </c>
      <c r="BB265" s="15">
        <f>AD265/$H265</f>
        <v>-29.8</v>
      </c>
      <c r="BC265" s="15">
        <f>AE265/$H265</f>
        <v>-11.42</v>
      </c>
      <c r="BD265" s="15">
        <f>AF265/$H265</f>
        <v>66.618594900280442</v>
      </c>
    </row>
    <row r="266" spans="1:56">
      <c r="A266" s="50">
        <v>845</v>
      </c>
      <c r="B266" s="55">
        <v>19</v>
      </c>
      <c r="C266" s="55">
        <v>19</v>
      </c>
      <c r="D266" s="11" t="s">
        <v>279</v>
      </c>
      <c r="E266" s="14">
        <v>2882</v>
      </c>
      <c r="F266" s="14">
        <v>2863</v>
      </c>
      <c r="G266" s="21">
        <v>2831</v>
      </c>
      <c r="H266" s="21">
        <v>2826</v>
      </c>
      <c r="I266" s="21"/>
      <c r="J266" s="15">
        <v>132327.87187121573</v>
      </c>
      <c r="K266" s="21">
        <v>9805.6424723850105</v>
      </c>
      <c r="L266" s="134">
        <f>SUM(J266:K266)</f>
        <v>142133.51434360075</v>
      </c>
      <c r="M266" s="134"/>
      <c r="N266" s="21">
        <v>211787.08367977914</v>
      </c>
      <c r="O266" s="21">
        <v>7893.8707466464493</v>
      </c>
      <c r="P266" s="21">
        <v>-259304.81756666995</v>
      </c>
      <c r="Q266" s="15">
        <v>99337.665766531107</v>
      </c>
      <c r="R266" s="12">
        <f>SUM(N266:Q266)</f>
        <v>59713.80262628675</v>
      </c>
      <c r="S266" s="15"/>
      <c r="T266" s="15">
        <v>211787.08367977914</v>
      </c>
      <c r="U266" s="21">
        <v>-5845.4581554205706</v>
      </c>
      <c r="V266" s="21">
        <v>-84873.38</v>
      </c>
      <c r="W266" s="21">
        <v>-32499.88</v>
      </c>
      <c r="X266" s="147">
        <f>P266</f>
        <v>-259304.81756666995</v>
      </c>
      <c r="Y266" s="15">
        <f>G266/$G$10*277000000</f>
        <v>140703.99816267175</v>
      </c>
      <c r="Z266" s="12">
        <f>SUM(T266:Y266)</f>
        <v>-30032.453879639652</v>
      </c>
      <c r="AA266" s="12"/>
      <c r="AB266" s="15">
        <v>211787.08367977914</v>
      </c>
      <c r="AC266" s="21">
        <v>-12101.074233386835</v>
      </c>
      <c r="AD266" s="21">
        <v>-84214.8</v>
      </c>
      <c r="AE266" s="21">
        <v>-32272.92</v>
      </c>
      <c r="AF266" s="134">
        <f>SUM(AB266:AE266)</f>
        <v>83198.2894463923</v>
      </c>
      <c r="AG266" s="167"/>
      <c r="AH266" s="15">
        <f>J266/E266</f>
        <v>45.915292113537724</v>
      </c>
      <c r="AI266" s="15">
        <f>K266/E266</f>
        <v>3.4023742097102745</v>
      </c>
      <c r="AJ266" s="15">
        <f>L266/E266</f>
        <v>49.317666323248005</v>
      </c>
      <c r="AL266" s="147">
        <f>N266/F266</f>
        <v>73.973832930415341</v>
      </c>
      <c r="AM266" s="147">
        <f>O266/F266</f>
        <v>2.7572024962090289</v>
      </c>
      <c r="AN266" s="147">
        <f>P266/F266</f>
        <v>-90.571015566423313</v>
      </c>
      <c r="AO266" s="147">
        <f>Q266/F266</f>
        <v>34.69705405746808</v>
      </c>
      <c r="AP266" s="147">
        <f>R266/F266</f>
        <v>20.85707391766914</v>
      </c>
      <c r="AR266" s="147">
        <f>T266/$G266</f>
        <v>74.80999070285381</v>
      </c>
      <c r="AS266" s="147">
        <f>U266/$G266</f>
        <v>-2.0648033046346064</v>
      </c>
      <c r="AT266" s="147">
        <f>V266/$G266</f>
        <v>-29.98</v>
      </c>
      <c r="AU266" s="147">
        <f>W266/$G266</f>
        <v>-11.48</v>
      </c>
      <c r="AV266" s="147">
        <f>X266/$G266</f>
        <v>-91.594778370423867</v>
      </c>
      <c r="AW266" s="147">
        <f>Y266/$G266</f>
        <v>49.701165016839191</v>
      </c>
      <c r="AX266" s="147">
        <f>Z266/$G266</f>
        <v>-10.608425955365473</v>
      </c>
      <c r="AZ266" s="15">
        <f>AB266/$H266</f>
        <v>74.94235091287301</v>
      </c>
      <c r="BA266" s="15">
        <f>AC266/$H266</f>
        <v>-4.2820503302855037</v>
      </c>
      <c r="BB266" s="15">
        <f>AD266/$H266</f>
        <v>-29.8</v>
      </c>
      <c r="BC266" s="15">
        <f>AE266/$H266</f>
        <v>-11.42</v>
      </c>
      <c r="BD266" s="15">
        <f>AF266/$H266</f>
        <v>29.440300582587508</v>
      </c>
    </row>
    <row r="267" spans="1:56">
      <c r="A267" s="50">
        <v>846</v>
      </c>
      <c r="B267" s="55">
        <v>14</v>
      </c>
      <c r="C267" s="55">
        <v>14</v>
      </c>
      <c r="D267" s="11" t="s">
        <v>280</v>
      </c>
      <c r="E267" s="14">
        <v>4952</v>
      </c>
      <c r="F267" s="14">
        <v>4862</v>
      </c>
      <c r="G267" s="21">
        <v>4758</v>
      </c>
      <c r="H267" s="21">
        <v>4662</v>
      </c>
      <c r="I267" s="21"/>
      <c r="J267" s="15">
        <v>1754702.8488937281</v>
      </c>
      <c r="K267" s="21">
        <v>726647.81290576479</v>
      </c>
      <c r="L267" s="134">
        <f>SUM(J267:K267)</f>
        <v>2481350.6617994928</v>
      </c>
      <c r="M267" s="134"/>
      <c r="N267" s="21">
        <v>1311932.4279102779</v>
      </c>
      <c r="O267" s="21">
        <v>337995.96269179072</v>
      </c>
      <c r="P267" s="21">
        <v>-440356.27768395015</v>
      </c>
      <c r="Q267" s="15">
        <v>168697.07682740979</v>
      </c>
      <c r="R267" s="12">
        <f>SUM(N267:Q267)</f>
        <v>1378269.1897455282</v>
      </c>
      <c r="S267" s="15"/>
      <c r="T267" s="15">
        <v>1311932.4279102779</v>
      </c>
      <c r="U267" s="21">
        <v>252904.23113542993</v>
      </c>
      <c r="V267" s="21">
        <v>-142644.84</v>
      </c>
      <c r="W267" s="21">
        <v>-54621.840000000004</v>
      </c>
      <c r="X267" s="147">
        <f>P267</f>
        <v>-440356.27768395015</v>
      </c>
      <c r="Y267" s="15">
        <f>G267/$G$10*277000000</f>
        <v>236478.14315012086</v>
      </c>
      <c r="Z267" s="12">
        <f>SUM(T267:Y267)</f>
        <v>1163691.8445118784</v>
      </c>
      <c r="AA267" s="12"/>
      <c r="AB267" s="15">
        <v>1311932.4279102779</v>
      </c>
      <c r="AC267" s="21">
        <v>169350.82723355357</v>
      </c>
      <c r="AD267" s="21">
        <v>-138927.6</v>
      </c>
      <c r="AE267" s="21">
        <v>-53240.04</v>
      </c>
      <c r="AF267" s="134">
        <f>SUM(AB267:AE267)</f>
        <v>1289115.6151438314</v>
      </c>
      <c r="AG267" s="167"/>
      <c r="AH267" s="15">
        <f>J267/E267</f>
        <v>354.34225543088206</v>
      </c>
      <c r="AI267" s="15">
        <f>K267/E267</f>
        <v>146.73824977903166</v>
      </c>
      <c r="AJ267" s="15">
        <f>L267/E267</f>
        <v>501.08050520991372</v>
      </c>
      <c r="AL267" s="147">
        <f>N267/F267</f>
        <v>269.83390125674163</v>
      </c>
      <c r="AM267" s="147">
        <f>O267/F267</f>
        <v>69.517886197406568</v>
      </c>
      <c r="AN267" s="147">
        <f>P267/F267</f>
        <v>-90.571015566423313</v>
      </c>
      <c r="AO267" s="147">
        <f>Q267/F267</f>
        <v>34.69705405746808</v>
      </c>
      <c r="AP267" s="147">
        <f>R267/F267</f>
        <v>283.47782594519293</v>
      </c>
      <c r="AR267" s="147">
        <f>T267/$G267</f>
        <v>275.73191002738082</v>
      </c>
      <c r="AS267" s="147">
        <f>U267/$G267</f>
        <v>53.153474387437981</v>
      </c>
      <c r="AT267" s="147">
        <f>V267/$G267</f>
        <v>-29.98</v>
      </c>
      <c r="AU267" s="147">
        <f>W267/$G267</f>
        <v>-11.48</v>
      </c>
      <c r="AV267" s="147">
        <f>X267/$G267</f>
        <v>-92.550709895744035</v>
      </c>
      <c r="AW267" s="147">
        <f>Y267/$G267</f>
        <v>49.701165016839191</v>
      </c>
      <c r="AX267" s="147">
        <f>Z267/$G267</f>
        <v>244.57583953591393</v>
      </c>
      <c r="AZ267" s="15">
        <f>AB267/$H267</f>
        <v>281.4097871965418</v>
      </c>
      <c r="BA267" s="15">
        <f>AC267/$H267</f>
        <v>36.325788767386008</v>
      </c>
      <c r="BB267" s="15">
        <f>AD267/$H267</f>
        <v>-29.8</v>
      </c>
      <c r="BC267" s="15">
        <f>AE267/$H267</f>
        <v>-11.42</v>
      </c>
      <c r="BD267" s="15">
        <f>AF267/$H267</f>
        <v>276.5155759639278</v>
      </c>
    </row>
    <row r="268" spans="1:56">
      <c r="A268" s="50">
        <v>848</v>
      </c>
      <c r="B268" s="55">
        <v>12</v>
      </c>
      <c r="C268" s="55">
        <v>12</v>
      </c>
      <c r="D268" s="11" t="s">
        <v>281</v>
      </c>
      <c r="E268" s="14">
        <v>4241</v>
      </c>
      <c r="F268" s="14">
        <v>4160</v>
      </c>
      <c r="G268" s="21">
        <v>4066</v>
      </c>
      <c r="H268" s="21">
        <v>3976</v>
      </c>
      <c r="I268" s="21"/>
      <c r="J268" s="15">
        <v>589498.60468085529</v>
      </c>
      <c r="K268" s="21">
        <v>590624.29512437142</v>
      </c>
      <c r="L268" s="134">
        <f>SUM(J268:K268)</f>
        <v>1180122.8998052268</v>
      </c>
      <c r="M268" s="134"/>
      <c r="N268" s="21">
        <v>38291.144048307695</v>
      </c>
      <c r="O268" s="21">
        <v>143158.5342119933</v>
      </c>
      <c r="P268" s="21">
        <v>-376775.42475632101</v>
      </c>
      <c r="Q268" s="15">
        <v>144339.74487906721</v>
      </c>
      <c r="R268" s="12">
        <f>SUM(N268:Q268)</f>
        <v>-50986.001616952795</v>
      </c>
      <c r="S268" s="15"/>
      <c r="T268" s="15">
        <v>38291.144048307695</v>
      </c>
      <c r="U268" s="21">
        <v>70352.774591577676</v>
      </c>
      <c r="V268" s="21">
        <v>-121898.68000000001</v>
      </c>
      <c r="W268" s="21">
        <v>-46677.68</v>
      </c>
      <c r="X268" s="147">
        <f>P268</f>
        <v>-376775.42475632101</v>
      </c>
      <c r="Y268" s="15">
        <f>G268/$G$10*277000000</f>
        <v>202084.93695846811</v>
      </c>
      <c r="Z268" s="12">
        <f>SUM(T268:Y268)</f>
        <v>-234622.9291579675</v>
      </c>
      <c r="AA268" s="12"/>
      <c r="AB268" s="15">
        <v>38291.144048307695</v>
      </c>
      <c r="AC268" s="21">
        <v>-1136.7688538780192</v>
      </c>
      <c r="AD268" s="21">
        <v>-118484.8</v>
      </c>
      <c r="AE268" s="21">
        <v>-45405.919999999998</v>
      </c>
      <c r="AF268" s="134">
        <f>SUM(AB268:AE268)</f>
        <v>-126736.34480557033</v>
      </c>
      <c r="AG268" s="167"/>
      <c r="AH268" s="15">
        <f>J268/E268</f>
        <v>138.99990678633702</v>
      </c>
      <c r="AI268" s="15">
        <f>K268/E268</f>
        <v>139.26533721395222</v>
      </c>
      <c r="AJ268" s="15">
        <f>L268/E268</f>
        <v>278.26524400028927</v>
      </c>
      <c r="AL268" s="147">
        <f>N268/F268</f>
        <v>9.2046019346893502</v>
      </c>
      <c r="AM268" s="147">
        <f>O268/F268</f>
        <v>34.413109185575316</v>
      </c>
      <c r="AN268" s="147">
        <f>P268/F268</f>
        <v>-90.571015566423313</v>
      </c>
      <c r="AO268" s="147">
        <f>Q268/F268</f>
        <v>34.69705405746808</v>
      </c>
      <c r="AP268" s="147">
        <f>R268/F268</f>
        <v>-12.256250388690576</v>
      </c>
      <c r="AR268" s="147">
        <f>T268/$G268</f>
        <v>9.4173989297362759</v>
      </c>
      <c r="AS268" s="147">
        <f>U268/$G268</f>
        <v>17.30269911253755</v>
      </c>
      <c r="AT268" s="147">
        <f>V268/$G268</f>
        <v>-29.98</v>
      </c>
      <c r="AU268" s="147">
        <f>W268/$G268</f>
        <v>-11.48</v>
      </c>
      <c r="AV268" s="147">
        <f>X268/$G268</f>
        <v>-92.664885577058783</v>
      </c>
      <c r="AW268" s="147">
        <f>Y268/$G268</f>
        <v>49.701165016839184</v>
      </c>
      <c r="AX268" s="147">
        <f>Z268/$G268</f>
        <v>-57.703622517945774</v>
      </c>
      <c r="AZ268" s="15">
        <f>AB268/$H268</f>
        <v>9.6305694286488173</v>
      </c>
      <c r="BA268" s="15">
        <f>AC268/$H268</f>
        <v>-0.28590765942606117</v>
      </c>
      <c r="BB268" s="15">
        <f>AD268/$H268</f>
        <v>-29.8</v>
      </c>
      <c r="BC268" s="15">
        <f>AE268/$H268</f>
        <v>-11.42</v>
      </c>
      <c r="BD268" s="15">
        <f>AF268/$H268</f>
        <v>-31.875338230777245</v>
      </c>
    </row>
    <row r="269" spans="1:56">
      <c r="A269" s="50">
        <v>849</v>
      </c>
      <c r="B269" s="55">
        <v>16</v>
      </c>
      <c r="C269" s="55">
        <v>16</v>
      </c>
      <c r="D269" s="11" t="s">
        <v>282</v>
      </c>
      <c r="E269" s="14">
        <v>2938</v>
      </c>
      <c r="F269" s="14">
        <v>2903</v>
      </c>
      <c r="G269" s="21">
        <v>2849</v>
      </c>
      <c r="H269" s="21">
        <v>2799</v>
      </c>
      <c r="I269" s="21"/>
      <c r="J269" s="15">
        <v>704344.65399877948</v>
      </c>
      <c r="K269" s="21">
        <v>190287.47309936062</v>
      </c>
      <c r="L269" s="134">
        <f>SUM(J269:K269)</f>
        <v>894632.12709814007</v>
      </c>
      <c r="M269" s="134"/>
      <c r="N269" s="21">
        <v>699450.09426301043</v>
      </c>
      <c r="O269" s="21">
        <v>131300.81623448204</v>
      </c>
      <c r="P269" s="21">
        <v>-262927.65818932687</v>
      </c>
      <c r="Q269" s="15">
        <v>100725.54792882984</v>
      </c>
      <c r="R269" s="12">
        <f>SUM(N269:Q269)</f>
        <v>668548.80023699533</v>
      </c>
      <c r="S269" s="15"/>
      <c r="T269" s="15">
        <v>699450.09426301043</v>
      </c>
      <c r="U269" s="21">
        <v>80494.296960908337</v>
      </c>
      <c r="V269" s="21">
        <v>-85413.02</v>
      </c>
      <c r="W269" s="21">
        <v>-32706.52</v>
      </c>
      <c r="X269" s="147">
        <f>P269</f>
        <v>-262927.65818932687</v>
      </c>
      <c r="Y269" s="15">
        <f>G269/$G$10*277000000</f>
        <v>141598.61913297485</v>
      </c>
      <c r="Z269" s="12">
        <f>SUM(T269:Y269)</f>
        <v>540495.81216756674</v>
      </c>
      <c r="AA269" s="12"/>
      <c r="AB269" s="15">
        <v>699450.09426301043</v>
      </c>
      <c r="AC269" s="21">
        <v>30606.281426735764</v>
      </c>
      <c r="AD269" s="21">
        <v>-83410.2</v>
      </c>
      <c r="AE269" s="21">
        <v>-31964.579999999998</v>
      </c>
      <c r="AF269" s="134">
        <f>SUM(AB269:AE269)</f>
        <v>614681.59568974632</v>
      </c>
      <c r="AG269" s="167"/>
      <c r="AH269" s="15">
        <f>J269/E269</f>
        <v>239.73609734471731</v>
      </c>
      <c r="AI269" s="15">
        <f>K269/E269</f>
        <v>64.767689958938263</v>
      </c>
      <c r="AJ269" s="15">
        <f>L269/E269</f>
        <v>304.5037873036556</v>
      </c>
      <c r="AL269" s="147">
        <f>N269/F269</f>
        <v>240.94043894695503</v>
      </c>
      <c r="AM269" s="147">
        <f>O269/F269</f>
        <v>45.229354541674837</v>
      </c>
      <c r="AN269" s="147">
        <f>P269/F269</f>
        <v>-90.571015566423313</v>
      </c>
      <c r="AO269" s="147">
        <f>Q269/F269</f>
        <v>34.69705405746808</v>
      </c>
      <c r="AP269" s="147">
        <f>R269/F269</f>
        <v>230.2958319796746</v>
      </c>
      <c r="AR269" s="147">
        <f>T269/$G269</f>
        <v>245.50722859354525</v>
      </c>
      <c r="AS269" s="147">
        <f>U269/$G269</f>
        <v>28.253526486805313</v>
      </c>
      <c r="AT269" s="147">
        <f>V269/$G269</f>
        <v>-29.98</v>
      </c>
      <c r="AU269" s="147">
        <f>W269/$G269</f>
        <v>-11.48</v>
      </c>
      <c r="AV269" s="147">
        <f>X269/$G269</f>
        <v>-92.287700312154044</v>
      </c>
      <c r="AW269" s="147">
        <f>Y269/$G269</f>
        <v>49.701165016839191</v>
      </c>
      <c r="AX269" s="147">
        <f>Z269/$G269</f>
        <v>189.71421978503571</v>
      </c>
      <c r="AZ269" s="15">
        <f>AB269/$H269</f>
        <v>249.89285254126847</v>
      </c>
      <c r="BA269" s="15">
        <f>AC269/$H269</f>
        <v>10.934720052424353</v>
      </c>
      <c r="BB269" s="15">
        <f>AD269/$H269</f>
        <v>-29.8</v>
      </c>
      <c r="BC269" s="15">
        <f>AE269/$H269</f>
        <v>-11.42</v>
      </c>
      <c r="BD269" s="15">
        <f>AF269/$H269</f>
        <v>219.60757259369285</v>
      </c>
    </row>
    <row r="270" spans="1:56">
      <c r="A270" s="50">
        <v>850</v>
      </c>
      <c r="B270" s="55">
        <v>13</v>
      </c>
      <c r="C270" s="55">
        <v>13</v>
      </c>
      <c r="D270" s="11" t="s">
        <v>283</v>
      </c>
      <c r="E270" s="14">
        <v>2387</v>
      </c>
      <c r="F270" s="14">
        <v>2407</v>
      </c>
      <c r="G270" s="21">
        <v>2368</v>
      </c>
      <c r="H270" s="21">
        <v>2349</v>
      </c>
      <c r="I270" s="21"/>
      <c r="J270" s="15">
        <v>284626.20327458519</v>
      </c>
      <c r="K270" s="21">
        <v>293810.16443008865</v>
      </c>
      <c r="L270" s="134">
        <f>SUM(J270:K270)</f>
        <v>578436.3677046739</v>
      </c>
      <c r="M270" s="134"/>
      <c r="N270" s="21">
        <v>254195.90239234566</v>
      </c>
      <c r="O270" s="21">
        <v>227546.05290211181</v>
      </c>
      <c r="P270" s="21">
        <v>-218004.4344683809</v>
      </c>
      <c r="Q270" s="15">
        <v>83515.809116325661</v>
      </c>
      <c r="R270" s="12">
        <f>SUM(N270:Q270)</f>
        <v>347253.32994240231</v>
      </c>
      <c r="S270" s="15"/>
      <c r="T270" s="15">
        <v>254195.90239234566</v>
      </c>
      <c r="U270" s="21">
        <v>185420.22035251072</v>
      </c>
      <c r="V270" s="21">
        <v>-70992.639999999999</v>
      </c>
      <c r="W270" s="21">
        <v>-27184.639999999999</v>
      </c>
      <c r="X270" s="147">
        <f>P270</f>
        <v>-218004.4344683809</v>
      </c>
      <c r="Y270" s="15">
        <f>G270/$G$10*277000000</f>
        <v>117692.35875987519</v>
      </c>
      <c r="Z270" s="12">
        <f>SUM(T270:Y270)</f>
        <v>241126.76703635068</v>
      </c>
      <c r="AA270" s="12"/>
      <c r="AB270" s="15">
        <v>254195.90239234566</v>
      </c>
      <c r="AC270" s="21">
        <v>144055.95807529634</v>
      </c>
      <c r="AD270" s="21">
        <v>-70000.2</v>
      </c>
      <c r="AE270" s="21">
        <v>-26825.579999999998</v>
      </c>
      <c r="AF270" s="134">
        <f>SUM(AB270:AE270)</f>
        <v>301426.08046764194</v>
      </c>
      <c r="AG270" s="167"/>
      <c r="AH270" s="15">
        <f>J270/E270</f>
        <v>119.2401354313302</v>
      </c>
      <c r="AI270" s="15">
        <f>K270/E270</f>
        <v>123.08762648935428</v>
      </c>
      <c r="AJ270" s="15">
        <f>L270/E270</f>
        <v>242.32776192068451</v>
      </c>
      <c r="AL270" s="147">
        <f>N270/F270</f>
        <v>105.60693909112823</v>
      </c>
      <c r="AM270" s="147">
        <f>O270/F270</f>
        <v>94.5351279194482</v>
      </c>
      <c r="AN270" s="147">
        <f>P270/F270</f>
        <v>-90.571015566423313</v>
      </c>
      <c r="AO270" s="147">
        <f>Q270/F270</f>
        <v>34.69705405746808</v>
      </c>
      <c r="AP270" s="147">
        <f>R270/F270</f>
        <v>144.26810550162122</v>
      </c>
      <c r="AR270" s="147">
        <f>T270/$G270</f>
        <v>107.34624256433516</v>
      </c>
      <c r="AS270" s="147">
        <f>U270/$G270</f>
        <v>78.302457919134596</v>
      </c>
      <c r="AT270" s="147">
        <f>V270/$G270</f>
        <v>-29.98</v>
      </c>
      <c r="AU270" s="147">
        <f>W270/$G270</f>
        <v>-11.48</v>
      </c>
      <c r="AV270" s="147">
        <f>X270/$G270</f>
        <v>-92.062683474823018</v>
      </c>
      <c r="AW270" s="147">
        <f>Y270/$G270</f>
        <v>49.701165016839184</v>
      </c>
      <c r="AX270" s="147">
        <f>Z270/$G270</f>
        <v>101.82718202548593</v>
      </c>
      <c r="AZ270" s="15">
        <f>AB270/$H270</f>
        <v>108.21451783411905</v>
      </c>
      <c r="BA270" s="15">
        <f>AC270/$H270</f>
        <v>61.326504076328796</v>
      </c>
      <c r="BB270" s="15">
        <f>AD270/$H270</f>
        <v>-29.799999999999997</v>
      </c>
      <c r="BC270" s="15">
        <f>AE270/$H270</f>
        <v>-11.42</v>
      </c>
      <c r="BD270" s="15">
        <f>AF270/$H270</f>
        <v>128.32102191044783</v>
      </c>
    </row>
    <row r="271" spans="1:56">
      <c r="A271" s="50">
        <v>851</v>
      </c>
      <c r="B271" s="55">
        <v>19</v>
      </c>
      <c r="C271" s="55">
        <v>19</v>
      </c>
      <c r="D271" s="11" t="s">
        <v>284</v>
      </c>
      <c r="E271" s="14">
        <v>21333</v>
      </c>
      <c r="F271" s="14">
        <v>21227</v>
      </c>
      <c r="G271" s="21">
        <v>21018</v>
      </c>
      <c r="H271" s="21">
        <v>20959</v>
      </c>
      <c r="I271" s="21"/>
      <c r="J271" s="15">
        <v>-989765.16527233063</v>
      </c>
      <c r="K271" s="21">
        <v>-951868.8144810478</v>
      </c>
      <c r="L271" s="134">
        <f>SUM(J271:K271)</f>
        <v>-1941633.9797533783</v>
      </c>
      <c r="M271" s="134"/>
      <c r="N271" s="21">
        <v>-3437002.791325904</v>
      </c>
      <c r="O271" s="21">
        <v>-2353317.8196818912</v>
      </c>
      <c r="P271" s="21">
        <v>-1922550.9474284677</v>
      </c>
      <c r="Q271" s="15">
        <v>736514.36647787492</v>
      </c>
      <c r="R271" s="12">
        <f>SUM(N271:Q271)</f>
        <v>-6976357.1919583874</v>
      </c>
      <c r="S271" s="15"/>
      <c r="T271" s="15">
        <v>-3437002.791325904</v>
      </c>
      <c r="U271" s="21">
        <v>-2088009.7089757768</v>
      </c>
      <c r="V271" s="21">
        <v>-630119.64</v>
      </c>
      <c r="W271" s="21">
        <v>-241286.64</v>
      </c>
      <c r="X271" s="147">
        <f>P271</f>
        <v>-1922550.9474284677</v>
      </c>
      <c r="Y271" s="15">
        <f>G271/$G$10*277000000</f>
        <v>1044619.086323926</v>
      </c>
      <c r="Z271" s="12">
        <f>SUM(T271:Y271)</f>
        <v>-7274350.6414062213</v>
      </c>
      <c r="AA271" s="12"/>
      <c r="AB271" s="15">
        <v>-3437002.791325904</v>
      </c>
      <c r="AC271" s="21">
        <v>-1815985.4153980576</v>
      </c>
      <c r="AD271" s="21">
        <v>-624578.20000000007</v>
      </c>
      <c r="AE271" s="21">
        <v>-239351.78</v>
      </c>
      <c r="AF271" s="134">
        <f>SUM(AB271:AE271)</f>
        <v>-6116918.1867239624</v>
      </c>
      <c r="AG271" s="167"/>
      <c r="AH271" s="15">
        <f>J271/E271</f>
        <v>-46.395967059125795</v>
      </c>
      <c r="AI271" s="15">
        <f>K271/E271</f>
        <v>-44.619547859234416</v>
      </c>
      <c r="AJ271" s="15">
        <f>L271/E271</f>
        <v>-91.015514918360211</v>
      </c>
      <c r="AL271" s="147">
        <f>N271/F271</f>
        <v>-161.91655869062532</v>
      </c>
      <c r="AM271" s="147">
        <f>O271/F271</f>
        <v>-110.86436235369536</v>
      </c>
      <c r="AN271" s="147">
        <f>P271/F271</f>
        <v>-90.571015566423313</v>
      </c>
      <c r="AO271" s="147">
        <f>Q271/F271</f>
        <v>34.69705405746808</v>
      </c>
      <c r="AP271" s="147">
        <f>R271/F271</f>
        <v>-328.65488255327591</v>
      </c>
      <c r="AR271" s="147">
        <f>T271/$G271</f>
        <v>-163.52663390074716</v>
      </c>
      <c r="AS271" s="147">
        <f>U271/$G271</f>
        <v>-99.34388186201241</v>
      </c>
      <c r="AT271" s="147">
        <f>V271/$G271</f>
        <v>-29.98</v>
      </c>
      <c r="AU271" s="147">
        <f>W271/$G271</f>
        <v>-11.48</v>
      </c>
      <c r="AV271" s="147">
        <f>X271/$G271</f>
        <v>-91.471640852053838</v>
      </c>
      <c r="AW271" s="147">
        <f>Y271/$G271</f>
        <v>49.701165016839184</v>
      </c>
      <c r="AX271" s="147">
        <f>Z271/$G271</f>
        <v>-346.1009915979742</v>
      </c>
      <c r="AZ271" s="15">
        <f>AB271/$H271</f>
        <v>-163.9869646130972</v>
      </c>
      <c r="BA271" s="15">
        <f>AC271/$H271</f>
        <v>-86.644659353884137</v>
      </c>
      <c r="BB271" s="15">
        <f>AD271/$H271</f>
        <v>-29.800000000000004</v>
      </c>
      <c r="BC271" s="15">
        <f>AE271/$H271</f>
        <v>-11.42</v>
      </c>
      <c r="BD271" s="15">
        <f>AF271/$H271</f>
        <v>-291.85162396698138</v>
      </c>
    </row>
    <row r="272" spans="1:56">
      <c r="A272" s="50">
        <v>853</v>
      </c>
      <c r="B272" s="55">
        <v>2</v>
      </c>
      <c r="C272" s="55">
        <v>2</v>
      </c>
      <c r="D272" s="11" t="s">
        <v>285</v>
      </c>
      <c r="E272" s="14">
        <v>195137</v>
      </c>
      <c r="F272" s="14">
        <v>197900</v>
      </c>
      <c r="G272" s="21">
        <v>201863</v>
      </c>
      <c r="H272" s="21">
        <v>206073</v>
      </c>
      <c r="I272" s="21"/>
      <c r="J272" s="15">
        <v>-17025421.368802838</v>
      </c>
      <c r="K272" s="21">
        <v>1862510.4308394468</v>
      </c>
      <c r="L272" s="134">
        <f>SUM(J272:K272)</f>
        <v>-15162910.937963391</v>
      </c>
      <c r="M272" s="134"/>
      <c r="N272" s="21">
        <v>-21134452.432889041</v>
      </c>
      <c r="O272" s="21">
        <v>90966.655742028204</v>
      </c>
      <c r="P272" s="21">
        <v>-17924003.980595175</v>
      </c>
      <c r="Q272" s="15">
        <v>6866546.9979729326</v>
      </c>
      <c r="R272" s="12">
        <f>SUM(N272:Q272)</f>
        <v>-32100942.759769257</v>
      </c>
      <c r="S272" s="15"/>
      <c r="T272" s="15">
        <v>-21134452.432889041</v>
      </c>
      <c r="U272" s="21">
        <v>-404057.34158495668</v>
      </c>
      <c r="V272" s="21">
        <v>-6051852.7400000002</v>
      </c>
      <c r="W272" s="21">
        <v>-2317387.2400000002</v>
      </c>
      <c r="X272" s="147">
        <f>P272</f>
        <v>-17924003.980595175</v>
      </c>
      <c r="Y272" s="15">
        <f>G272/$G$10*277000000</f>
        <v>10032826.273794208</v>
      </c>
      <c r="Z272" s="12">
        <f>SUM(T272:Y272)</f>
        <v>-37798927.461274967</v>
      </c>
      <c r="AA272" s="12"/>
      <c r="AB272" s="15">
        <v>-21134452.432889041</v>
      </c>
      <c r="AC272" s="21">
        <v>-836466.15116564953</v>
      </c>
      <c r="AD272" s="21">
        <v>-6140975.4000000004</v>
      </c>
      <c r="AE272" s="21">
        <v>-2353353.66</v>
      </c>
      <c r="AF272" s="134">
        <f>SUM(AB272:AE272)</f>
        <v>-30465247.644054692</v>
      </c>
      <c r="AG272" s="167"/>
      <c r="AH272" s="15">
        <f>J272/E272</f>
        <v>-87.248555470273899</v>
      </c>
      <c r="AI272" s="15">
        <f>K272/E272</f>
        <v>9.5446298284766442</v>
      </c>
      <c r="AJ272" s="15">
        <f>L272/E272</f>
        <v>-77.703925641797255</v>
      </c>
      <c r="AL272" s="147">
        <f>N272/F272</f>
        <v>-106.79359491101081</v>
      </c>
      <c r="AM272" s="147">
        <f>O272/F272</f>
        <v>0.45965970561914199</v>
      </c>
      <c r="AN272" s="147">
        <f>P272/F272</f>
        <v>-90.571015566423327</v>
      </c>
      <c r="AO272" s="147">
        <f>Q272/F272</f>
        <v>34.69705405746808</v>
      </c>
      <c r="AP272" s="147">
        <f>R272/F272</f>
        <v>-162.20789671434693</v>
      </c>
      <c r="AR272" s="147">
        <f>T272/$G272</f>
        <v>-104.69700952075932</v>
      </c>
      <c r="AS272" s="147">
        <f>U272/$G272</f>
        <v>-2.0016414181150419</v>
      </c>
      <c r="AT272" s="147">
        <f>V272/$G272</f>
        <v>-29.98</v>
      </c>
      <c r="AU272" s="147">
        <f>W272/$G272</f>
        <v>-11.48</v>
      </c>
      <c r="AV272" s="147">
        <f>X272/$G272</f>
        <v>-88.79291390990511</v>
      </c>
      <c r="AW272" s="147">
        <f>Y272/$G272</f>
        <v>49.701165016839184</v>
      </c>
      <c r="AX272" s="147">
        <f>Z272/$G272</f>
        <v>-187.25039983194031</v>
      </c>
      <c r="AZ272" s="15">
        <f>AB272/$H272</f>
        <v>-102.55808588650159</v>
      </c>
      <c r="BA272" s="15">
        <f>AC272/$H272</f>
        <v>-4.05907688617941</v>
      </c>
      <c r="BB272" s="15">
        <f>AD272/$H272</f>
        <v>-29.8</v>
      </c>
      <c r="BC272" s="15">
        <f>AE272/$H272</f>
        <v>-11.42</v>
      </c>
      <c r="BD272" s="15">
        <f>AF272/$H272</f>
        <v>-147.83716277268101</v>
      </c>
    </row>
    <row r="273" spans="1:56">
      <c r="A273" s="50">
        <v>854</v>
      </c>
      <c r="B273" s="55">
        <v>19</v>
      </c>
      <c r="C273" s="55">
        <v>19</v>
      </c>
      <c r="D273" s="11" t="s">
        <v>286</v>
      </c>
      <c r="E273" s="14">
        <v>3296</v>
      </c>
      <c r="F273" s="14">
        <v>3262</v>
      </c>
      <c r="G273" s="21">
        <v>3253</v>
      </c>
      <c r="H273" s="21">
        <v>3191</v>
      </c>
      <c r="I273" s="21"/>
      <c r="J273" s="15">
        <v>515586.66422165488</v>
      </c>
      <c r="K273" s="21">
        <v>194282.35786278188</v>
      </c>
      <c r="L273" s="134">
        <f>SUM(J273:K273)</f>
        <v>709869.02208443673</v>
      </c>
      <c r="M273" s="134"/>
      <c r="N273" s="21">
        <v>-258340.35137623077</v>
      </c>
      <c r="O273" s="21">
        <v>-286399.57760608208</v>
      </c>
      <c r="P273" s="21">
        <v>-295442.65277767286</v>
      </c>
      <c r="Q273" s="15">
        <v>113181.79033546087</v>
      </c>
      <c r="R273" s="12">
        <f>SUM(N273:Q273)</f>
        <v>-727000.79142452474</v>
      </c>
      <c r="S273" s="15"/>
      <c r="T273" s="15">
        <v>-258340.35137623077</v>
      </c>
      <c r="U273" s="21">
        <v>-245629.09392382149</v>
      </c>
      <c r="V273" s="21">
        <v>-97524.94</v>
      </c>
      <c r="W273" s="21">
        <v>-37344.44</v>
      </c>
      <c r="X273" s="147">
        <f>P273</f>
        <v>-295442.65277767286</v>
      </c>
      <c r="Y273" s="15">
        <f>G273/$G$10*277000000</f>
        <v>161677.88979977788</v>
      </c>
      <c r="Z273" s="12">
        <f>SUM(T273:Y273)</f>
        <v>-772603.58827794727</v>
      </c>
      <c r="AA273" s="12"/>
      <c r="AB273" s="15">
        <v>-258340.35137623077</v>
      </c>
      <c r="AC273" s="21">
        <v>-203826.51957744564</v>
      </c>
      <c r="AD273" s="21">
        <v>-95091.8</v>
      </c>
      <c r="AE273" s="21">
        <v>-36441.22</v>
      </c>
      <c r="AF273" s="134">
        <f>SUM(AB273:AE273)</f>
        <v>-593699.89095367643</v>
      </c>
      <c r="AG273" s="167"/>
      <c r="AH273" s="15">
        <f>J273/E273</f>
        <v>156.42799278569626</v>
      </c>
      <c r="AI273" s="15">
        <f>K273/E273</f>
        <v>58.944890128271204</v>
      </c>
      <c r="AJ273" s="15">
        <f>L273/E273</f>
        <v>215.37288291396746</v>
      </c>
      <c r="AL273" s="147">
        <f>N273/F273</f>
        <v>-79.196919489954254</v>
      </c>
      <c r="AM273" s="147">
        <f>O273/F273</f>
        <v>-87.798766893342147</v>
      </c>
      <c r="AN273" s="147">
        <f>P273/F273</f>
        <v>-90.571015566423313</v>
      </c>
      <c r="AO273" s="147">
        <f>Q273/F273</f>
        <v>34.69705405746808</v>
      </c>
      <c r="AP273" s="147">
        <f>R273/F273</f>
        <v>-222.86964789225161</v>
      </c>
      <c r="AR273" s="147">
        <f>T273/$G273</f>
        <v>-79.416031778736794</v>
      </c>
      <c r="AS273" s="147">
        <f>U273/$G273</f>
        <v>-75.508482607999227</v>
      </c>
      <c r="AT273" s="147">
        <f>V273/$G273</f>
        <v>-29.98</v>
      </c>
      <c r="AU273" s="147">
        <f>W273/$G273</f>
        <v>-11.48</v>
      </c>
      <c r="AV273" s="147">
        <f>X273/$G273</f>
        <v>-90.821596304233893</v>
      </c>
      <c r="AW273" s="147">
        <f>Y273/$G273</f>
        <v>49.701165016839191</v>
      </c>
      <c r="AX273" s="147">
        <f>Z273/$G273</f>
        <v>-237.50494567413074</v>
      </c>
      <c r="AZ273" s="15">
        <f>AB273/$H273</f>
        <v>-80.959057153315811</v>
      </c>
      <c r="BA273" s="15">
        <f>AC273/$H273</f>
        <v>-63.875437034611608</v>
      </c>
      <c r="BB273" s="15">
        <f>AD273/$H273</f>
        <v>-29.8</v>
      </c>
      <c r="BC273" s="15">
        <f>AE273/$H273</f>
        <v>-11.42</v>
      </c>
      <c r="BD273" s="15">
        <f>AF273/$H273</f>
        <v>-186.05449418792742</v>
      </c>
    </row>
    <row r="274" spans="1:56">
      <c r="A274" s="50">
        <v>857</v>
      </c>
      <c r="B274" s="55">
        <v>11</v>
      </c>
      <c r="C274" s="55">
        <v>11</v>
      </c>
      <c r="D274" s="11" t="s">
        <v>287</v>
      </c>
      <c r="E274" s="14">
        <v>2420</v>
      </c>
      <c r="F274" s="14">
        <v>2394</v>
      </c>
      <c r="G274" s="21">
        <v>2313</v>
      </c>
      <c r="H274" s="21">
        <v>2311</v>
      </c>
      <c r="I274" s="21"/>
      <c r="J274" s="15">
        <v>-1109813.7035469699</v>
      </c>
      <c r="K274" s="21">
        <v>-750493.89775389875</v>
      </c>
      <c r="L274" s="134">
        <f>SUM(J274:K274)</f>
        <v>-1860307.6013008687</v>
      </c>
      <c r="M274" s="134"/>
      <c r="N274" s="21">
        <v>-1022230.9657185172</v>
      </c>
      <c r="O274" s="21">
        <v>-666225.73290081648</v>
      </c>
      <c r="P274" s="21">
        <v>-216827.01126601742</v>
      </c>
      <c r="Q274" s="15">
        <v>83064.747413578589</v>
      </c>
      <c r="R274" s="12">
        <f>SUM(N274:Q274)</f>
        <v>-1822218.9624717722</v>
      </c>
      <c r="S274" s="15"/>
      <c r="T274" s="15">
        <v>-1022230.9657185172</v>
      </c>
      <c r="U274" s="21">
        <v>-636304.04745160369</v>
      </c>
      <c r="V274" s="21">
        <v>-69343.740000000005</v>
      </c>
      <c r="W274" s="21">
        <v>-26553.24</v>
      </c>
      <c r="X274" s="147">
        <f>P274</f>
        <v>-216827.01126601742</v>
      </c>
      <c r="Y274" s="15">
        <f>G274/$G$10*277000000</f>
        <v>114958.79468394903</v>
      </c>
      <c r="Z274" s="12">
        <f>SUM(T274:Y274)</f>
        <v>-1856300.209752189</v>
      </c>
      <c r="AA274" s="12"/>
      <c r="AB274" s="15">
        <v>-1022230.9657185172</v>
      </c>
      <c r="AC274" s="21">
        <v>-605624.904905551</v>
      </c>
      <c r="AD274" s="21">
        <v>-68867.8</v>
      </c>
      <c r="AE274" s="21">
        <v>-26391.62</v>
      </c>
      <c r="AF274" s="134">
        <f>SUM(AB274:AE274)</f>
        <v>-1723115.2906240684</v>
      </c>
      <c r="AG274" s="167"/>
      <c r="AH274" s="15">
        <f>J274/E274</f>
        <v>-458.6007039450289</v>
      </c>
      <c r="AI274" s="15">
        <f>K274/E274</f>
        <v>-310.12144535285074</v>
      </c>
      <c r="AJ274" s="15">
        <f>L274/E274</f>
        <v>-768.72214929787958</v>
      </c>
      <c r="AL274" s="147">
        <f>N274/F274</f>
        <v>-426.99706170364129</v>
      </c>
      <c r="AM274" s="147">
        <f>O274/F274</f>
        <v>-278.28977982490244</v>
      </c>
      <c r="AN274" s="147">
        <f>P274/F274</f>
        <v>-90.571015566423313</v>
      </c>
      <c r="AO274" s="147">
        <f>Q274/F274</f>
        <v>34.69705405746808</v>
      </c>
      <c r="AP274" s="147">
        <f>R274/F274</f>
        <v>-761.16080303749879</v>
      </c>
      <c r="AR274" s="147">
        <f>T274/$G274</f>
        <v>-441.95026619909953</v>
      </c>
      <c r="AS274" s="147">
        <f>U274/$G274</f>
        <v>-275.09902613558307</v>
      </c>
      <c r="AT274" s="147">
        <f>V274/$G274</f>
        <v>-29.980000000000004</v>
      </c>
      <c r="AU274" s="147">
        <f>W274/$G274</f>
        <v>-11.48</v>
      </c>
      <c r="AV274" s="147">
        <f>X274/$G274</f>
        <v>-93.742763193263045</v>
      </c>
      <c r="AW274" s="147">
        <f>Y274/$G274</f>
        <v>49.701165016839184</v>
      </c>
      <c r="AX274" s="147">
        <f>Z274/$G274</f>
        <v>-802.55089051110633</v>
      </c>
      <c r="AZ274" s="15">
        <f>AB274/$H274</f>
        <v>-442.33274154847129</v>
      </c>
      <c r="BA274" s="15">
        <f>AC274/$H274</f>
        <v>-262.06183682628773</v>
      </c>
      <c r="BB274" s="15">
        <f>AD274/$H274</f>
        <v>-29.8</v>
      </c>
      <c r="BC274" s="15">
        <f>AE274/$H274</f>
        <v>-11.42</v>
      </c>
      <c r="BD274" s="15">
        <f>AF274/$H274</f>
        <v>-745.61457837475916</v>
      </c>
    </row>
    <row r="275" spans="1:56">
      <c r="A275" s="50">
        <v>858</v>
      </c>
      <c r="B275" s="55">
        <v>1</v>
      </c>
      <c r="C275" s="140">
        <v>33</v>
      </c>
      <c r="D275" s="11" t="s">
        <v>288</v>
      </c>
      <c r="E275" s="14">
        <v>39718</v>
      </c>
      <c r="F275" s="14">
        <v>40384</v>
      </c>
      <c r="G275" s="21">
        <v>41338</v>
      </c>
      <c r="H275" s="21">
        <v>42225</v>
      </c>
      <c r="I275" s="21"/>
      <c r="J275" s="15">
        <v>4186990.4005118897</v>
      </c>
      <c r="K275" s="21">
        <v>1964928.3638382002</v>
      </c>
      <c r="L275" s="134">
        <f>SUM(J275:K275)</f>
        <v>6151918.7643500902</v>
      </c>
      <c r="M275" s="134"/>
      <c r="N275" s="21">
        <v>6582324.6886532791</v>
      </c>
      <c r="O275" s="21">
        <v>2791942.0737676555</v>
      </c>
      <c r="P275" s="21">
        <v>-3657619.8926344393</v>
      </c>
      <c r="Q275" s="15">
        <v>1401205.8310567909</v>
      </c>
      <c r="R275" s="12">
        <f>SUM(N275:Q275)</f>
        <v>7117852.7008432858</v>
      </c>
      <c r="S275" s="15"/>
      <c r="T275" s="15">
        <v>6582324.6886532791</v>
      </c>
      <c r="U275" s="21">
        <v>2085166.161144851</v>
      </c>
      <c r="V275" s="21">
        <v>-1239313.24</v>
      </c>
      <c r="W275" s="21">
        <v>-474560.24</v>
      </c>
      <c r="X275" s="147">
        <f>P275</f>
        <v>-3657619.8926344393</v>
      </c>
      <c r="Y275" s="15">
        <f>G275/$G$10*277000000</f>
        <v>2054546.7594660984</v>
      </c>
      <c r="Z275" s="12">
        <f>SUM(T275:Y275)</f>
        <v>5350544.2366297888</v>
      </c>
      <c r="AA275" s="12"/>
      <c r="AB275" s="15">
        <v>6582324.6886532791</v>
      </c>
      <c r="AC275" s="21">
        <v>1391167.6701589655</v>
      </c>
      <c r="AD275" s="21">
        <v>-1258305</v>
      </c>
      <c r="AE275" s="21">
        <v>-482209.5</v>
      </c>
      <c r="AF275" s="134">
        <f>SUM(AB275:AE275)</f>
        <v>6232977.8588122446</v>
      </c>
      <c r="AG275" s="167"/>
      <c r="AH275" s="15">
        <f>J275/E275</f>
        <v>105.41795660687572</v>
      </c>
      <c r="AI275" s="15">
        <f>K275/E275</f>
        <v>49.471986601495551</v>
      </c>
      <c r="AJ275" s="15">
        <f>L275/E275</f>
        <v>154.88994320837128</v>
      </c>
      <c r="AL275" s="147">
        <f>N275/F275</f>
        <v>162.99338076102612</v>
      </c>
      <c r="AM275" s="147">
        <f>O275/F275</f>
        <v>69.134857214928076</v>
      </c>
      <c r="AN275" s="147">
        <f>P275/F275</f>
        <v>-90.571015566423313</v>
      </c>
      <c r="AO275" s="147">
        <f>Q275/F275</f>
        <v>34.69705405746808</v>
      </c>
      <c r="AP275" s="147">
        <f>R275/F275</f>
        <v>176.25427646699896</v>
      </c>
      <c r="AR275" s="147">
        <f>T275/$G275</f>
        <v>159.23181306916831</v>
      </c>
      <c r="AS275" s="147">
        <f>U275/$G275</f>
        <v>50.441873364576203</v>
      </c>
      <c r="AT275" s="147">
        <f>V275/$G275</f>
        <v>-29.98</v>
      </c>
      <c r="AU275" s="147">
        <f>W275/$G275</f>
        <v>-11.48</v>
      </c>
      <c r="AV275" s="147">
        <f>X275/$G275</f>
        <v>-88.480814084726873</v>
      </c>
      <c r="AW275" s="147">
        <f>Y275/$G275</f>
        <v>49.701165016839191</v>
      </c>
      <c r="AX275" s="147">
        <f>Z275/$G275</f>
        <v>129.4340373658568</v>
      </c>
      <c r="AZ275" s="15">
        <f>AB275/$H275</f>
        <v>155.88690796100127</v>
      </c>
      <c r="BA275" s="15">
        <f>AC275/$H275</f>
        <v>32.946540441893795</v>
      </c>
      <c r="BB275" s="15">
        <f>AD275/$H275</f>
        <v>-29.8</v>
      </c>
      <c r="BC275" s="15">
        <f>AE275/$H275</f>
        <v>-11.42</v>
      </c>
      <c r="BD275" s="15">
        <f>AF275/$H275</f>
        <v>147.61344840289507</v>
      </c>
    </row>
    <row r="276" spans="1:56">
      <c r="A276" s="50">
        <v>859</v>
      </c>
      <c r="B276" s="55">
        <v>17</v>
      </c>
      <c r="C276" s="55">
        <v>17</v>
      </c>
      <c r="D276" s="11" t="s">
        <v>289</v>
      </c>
      <c r="E276" s="14">
        <v>6593</v>
      </c>
      <c r="F276" s="14">
        <v>6562</v>
      </c>
      <c r="G276" s="21">
        <v>6525</v>
      </c>
      <c r="H276" s="21">
        <v>6501</v>
      </c>
      <c r="I276" s="21"/>
      <c r="J276" s="15">
        <v>-1269966.4205834512</v>
      </c>
      <c r="K276" s="21">
        <v>-1602539.1589233917</v>
      </c>
      <c r="L276" s="134">
        <f>SUM(J276:K276)</f>
        <v>-2872505.5795068429</v>
      </c>
      <c r="M276" s="134"/>
      <c r="N276" s="21">
        <v>-1586681.3789111814</v>
      </c>
      <c r="O276" s="21">
        <v>-1742558.7798981487</v>
      </c>
      <c r="P276" s="21">
        <v>-594327.00414686976</v>
      </c>
      <c r="Q276" s="15">
        <v>227682.06872510555</v>
      </c>
      <c r="R276" s="12">
        <f>SUM(N276:Q276)</f>
        <v>-3695885.0942310947</v>
      </c>
      <c r="S276" s="15"/>
      <c r="T276" s="15">
        <v>-1586681.3789111814</v>
      </c>
      <c r="U276" s="21">
        <v>-1660542.8651455445</v>
      </c>
      <c r="V276" s="21">
        <v>-195619.5</v>
      </c>
      <c r="W276" s="21">
        <v>-74907</v>
      </c>
      <c r="X276" s="147">
        <f>P276</f>
        <v>-594327.00414686976</v>
      </c>
      <c r="Y276" s="15">
        <f>G276/$G$10*277000000</f>
        <v>324300.1017348757</v>
      </c>
      <c r="Z276" s="12">
        <f>SUM(T276:Y276)</f>
        <v>-3787777.6464687199</v>
      </c>
      <c r="AA276" s="12"/>
      <c r="AB276" s="15">
        <v>-1586681.3789111814</v>
      </c>
      <c r="AC276" s="21">
        <v>-1576450.7459361888</v>
      </c>
      <c r="AD276" s="21">
        <v>-193729.80000000002</v>
      </c>
      <c r="AE276" s="21">
        <v>-74241.42</v>
      </c>
      <c r="AF276" s="134">
        <f>SUM(AB276:AE276)</f>
        <v>-3431103.3448473699</v>
      </c>
      <c r="AG276" s="167"/>
      <c r="AH276" s="15">
        <f>J276/E276</f>
        <v>-192.62345223471124</v>
      </c>
      <c r="AI276" s="15">
        <f>K276/E276</f>
        <v>-243.06676155367688</v>
      </c>
      <c r="AJ276" s="15">
        <f>L276/E276</f>
        <v>-435.69021378838812</v>
      </c>
      <c r="AL276" s="147">
        <f>N276/F276</f>
        <v>-241.79844238207579</v>
      </c>
      <c r="AM276" s="147">
        <f>O276/F276</f>
        <v>-265.55299907012324</v>
      </c>
      <c r="AN276" s="147">
        <f>P276/F276</f>
        <v>-90.571015566423313</v>
      </c>
      <c r="AO276" s="147">
        <f>Q276/F276</f>
        <v>34.69705405746808</v>
      </c>
      <c r="AP276" s="147">
        <f>R276/F276</f>
        <v>-563.22540296115437</v>
      </c>
      <c r="AR276" s="147">
        <f>T276/$G276</f>
        <v>-243.16955998638795</v>
      </c>
      <c r="AS276" s="147">
        <f>U276/$G276</f>
        <v>-254.48932799165433</v>
      </c>
      <c r="AT276" s="147">
        <f>V276/$G276</f>
        <v>-29.98</v>
      </c>
      <c r="AU276" s="147">
        <f>W276/$G276</f>
        <v>-11.48</v>
      </c>
      <c r="AV276" s="147">
        <f>X276/$G276</f>
        <v>-91.084598336685019</v>
      </c>
      <c r="AW276" s="147">
        <f>Y276/$G276</f>
        <v>49.701165016839191</v>
      </c>
      <c r="AX276" s="147">
        <f>Z276/$G276</f>
        <v>-580.5023212978881</v>
      </c>
      <c r="AZ276" s="15">
        <f>AB276/$H276</f>
        <v>-244.06727871268748</v>
      </c>
      <c r="BA276" s="15">
        <f>AC276/$H276</f>
        <v>-242.49357728598505</v>
      </c>
      <c r="BB276" s="15">
        <f>AD276/$H276</f>
        <v>-29.800000000000004</v>
      </c>
      <c r="BC276" s="15">
        <f>AE276/$H276</f>
        <v>-11.42</v>
      </c>
      <c r="BD276" s="15">
        <f>AF276/$H276</f>
        <v>-527.78085599867245</v>
      </c>
    </row>
    <row r="277" spans="1:56">
      <c r="A277" s="50">
        <v>886</v>
      </c>
      <c r="B277" s="55">
        <v>4</v>
      </c>
      <c r="C277" s="55">
        <v>4</v>
      </c>
      <c r="D277" s="11" t="s">
        <v>290</v>
      </c>
      <c r="E277" s="14">
        <v>12669</v>
      </c>
      <c r="F277" s="14">
        <v>12599</v>
      </c>
      <c r="G277" s="21">
        <v>12533</v>
      </c>
      <c r="H277" s="21">
        <v>12382</v>
      </c>
      <c r="I277" s="21"/>
      <c r="J277" s="15">
        <v>-141052.78831426238</v>
      </c>
      <c r="K277" s="21">
        <v>-565052.86245624186</v>
      </c>
      <c r="L277" s="134">
        <f>SUM(J277:K277)</f>
        <v>-706105.65077050426</v>
      </c>
      <c r="M277" s="134"/>
      <c r="N277" s="21">
        <v>-566700.24027050578</v>
      </c>
      <c r="O277" s="21">
        <v>-712311.40490658081</v>
      </c>
      <c r="P277" s="21">
        <v>-1141104.2251213673</v>
      </c>
      <c r="Q277" s="15">
        <v>437148.18407004036</v>
      </c>
      <c r="R277" s="12">
        <f>SUM(N277:Q277)</f>
        <v>-1982967.6862284131</v>
      </c>
      <c r="S277" s="15"/>
      <c r="T277" s="15">
        <v>-566700.24027050578</v>
      </c>
      <c r="U277" s="21">
        <v>-554841.34852620016</v>
      </c>
      <c r="V277" s="21">
        <v>-375739.34</v>
      </c>
      <c r="W277" s="21">
        <v>-143878.84</v>
      </c>
      <c r="X277" s="147">
        <f>P277</f>
        <v>-1141104.2251213673</v>
      </c>
      <c r="Y277" s="15">
        <f>G277/$G$10*277000000</f>
        <v>622904.70115604543</v>
      </c>
      <c r="Z277" s="12">
        <f>SUM(T277:Y277)</f>
        <v>-2159359.2927620281</v>
      </c>
      <c r="AA277" s="12"/>
      <c r="AB277" s="15">
        <v>-566700.24027050578</v>
      </c>
      <c r="AC277" s="21">
        <v>-393384.99224478105</v>
      </c>
      <c r="AD277" s="21">
        <v>-368983.60000000003</v>
      </c>
      <c r="AE277" s="21">
        <v>-141402.44</v>
      </c>
      <c r="AF277" s="134">
        <f>SUM(AB277:AE277)</f>
        <v>-1470471.2725152869</v>
      </c>
      <c r="AG277" s="167"/>
      <c r="AH277" s="15">
        <f>J277/E277</f>
        <v>-11.133695501954564</v>
      </c>
      <c r="AI277" s="15">
        <f>K277/E277</f>
        <v>-44.60122049540152</v>
      </c>
      <c r="AJ277" s="15">
        <f>L277/E277</f>
        <v>-55.734915997356083</v>
      </c>
      <c r="AL277" s="147">
        <f>N277/F277</f>
        <v>-44.979779369037686</v>
      </c>
      <c r="AM277" s="147">
        <f>O277/F277</f>
        <v>-56.537138257526848</v>
      </c>
      <c r="AN277" s="147">
        <f>P277/F277</f>
        <v>-90.571015566423313</v>
      </c>
      <c r="AO277" s="147">
        <f>Q277/F277</f>
        <v>34.69705405746808</v>
      </c>
      <c r="AP277" s="147">
        <f>R277/F277</f>
        <v>-157.39087913551973</v>
      </c>
      <c r="AR277" s="147">
        <f>T277/$G277</f>
        <v>-45.216647272840163</v>
      </c>
      <c r="AS277" s="147">
        <f>U277/$G277</f>
        <v>-44.270433936503643</v>
      </c>
      <c r="AT277" s="147">
        <f>V277/$G277</f>
        <v>-29.98</v>
      </c>
      <c r="AU277" s="147">
        <f>W277/$G277</f>
        <v>-11.48</v>
      </c>
      <c r="AV277" s="147">
        <f>X277/$G277</f>
        <v>-91.047971365304974</v>
      </c>
      <c r="AW277" s="147">
        <f>Y277/$G277</f>
        <v>49.701165016839177</v>
      </c>
      <c r="AX277" s="147">
        <f>Z277/$G277</f>
        <v>-172.29388755780963</v>
      </c>
      <c r="AZ277" s="15">
        <f>AB277/$H277</f>
        <v>-45.768069800557726</v>
      </c>
      <c r="BA277" s="15">
        <f>AC277/$H277</f>
        <v>-31.770714928507594</v>
      </c>
      <c r="BB277" s="15">
        <f>AD277/$H277</f>
        <v>-29.800000000000004</v>
      </c>
      <c r="BC277" s="15">
        <f>AE277/$H277</f>
        <v>-11.42</v>
      </c>
      <c r="BD277" s="15">
        <f>AF277/$H277</f>
        <v>-118.75878472906533</v>
      </c>
    </row>
    <row r="278" spans="1:56">
      <c r="A278" s="50">
        <v>887</v>
      </c>
      <c r="B278" s="55">
        <v>6</v>
      </c>
      <c r="C278" s="55">
        <v>6</v>
      </c>
      <c r="D278" s="11" t="s">
        <v>291</v>
      </c>
      <c r="E278" s="14">
        <v>4669</v>
      </c>
      <c r="F278" s="14">
        <v>4569</v>
      </c>
      <c r="G278" s="21">
        <v>4568</v>
      </c>
      <c r="H278" s="21">
        <v>4493</v>
      </c>
      <c r="I278" s="21"/>
      <c r="J278" s="15">
        <v>-413029.62838200323</v>
      </c>
      <c r="K278" s="21">
        <v>-194736.86893043312</v>
      </c>
      <c r="L278" s="134">
        <f>SUM(J278:K278)</f>
        <v>-607766.49731243635</v>
      </c>
      <c r="M278" s="134"/>
      <c r="N278" s="21">
        <v>-584514.75388125516</v>
      </c>
      <c r="O278" s="21">
        <v>-259900.02118778325</v>
      </c>
      <c r="P278" s="21">
        <v>-413818.9701229881</v>
      </c>
      <c r="Q278" s="15">
        <v>158530.83998857165</v>
      </c>
      <c r="R278" s="12">
        <f>SUM(N278:Q278)</f>
        <v>-1099702.9052034549</v>
      </c>
      <c r="S278" s="15"/>
      <c r="T278" s="15">
        <v>-584514.75388125516</v>
      </c>
      <c r="U278" s="21">
        <v>-202793.84707857147</v>
      </c>
      <c r="V278" s="21">
        <v>-136948.64000000001</v>
      </c>
      <c r="W278" s="21">
        <v>-52440.639999999999</v>
      </c>
      <c r="X278" s="147">
        <f>P278</f>
        <v>-413818.9701229881</v>
      </c>
      <c r="Y278" s="15">
        <f>G278/$G$10*277000000</f>
        <v>227034.92179692141</v>
      </c>
      <c r="Z278" s="12">
        <f>SUM(T278:Y278)</f>
        <v>-1163481.9292858934</v>
      </c>
      <c r="AA278" s="12"/>
      <c r="AB278" s="15">
        <v>-584514.75388125516</v>
      </c>
      <c r="AC278" s="21">
        <v>-144242.04996373664</v>
      </c>
      <c r="AD278" s="21">
        <v>-133891.4</v>
      </c>
      <c r="AE278" s="21">
        <v>-51310.06</v>
      </c>
      <c r="AF278" s="134">
        <f>SUM(AB278:AE278)</f>
        <v>-913958.2638449918</v>
      </c>
      <c r="AG278" s="167"/>
      <c r="AH278" s="15">
        <f>J278/E278</f>
        <v>-88.46211788006066</v>
      </c>
      <c r="AI278" s="15">
        <f>K278/E278</f>
        <v>-41.708474819111828</v>
      </c>
      <c r="AJ278" s="15">
        <f>L278/E278</f>
        <v>-130.17059269917249</v>
      </c>
      <c r="AL278" s="147">
        <f>N278/F278</f>
        <v>-127.93056552445944</v>
      </c>
      <c r="AM278" s="147">
        <f>O278/F278</f>
        <v>-56.883348913938114</v>
      </c>
      <c r="AN278" s="147">
        <f>P278/F278</f>
        <v>-90.571015566423313</v>
      </c>
      <c r="AO278" s="147">
        <f>Q278/F278</f>
        <v>34.69705405746808</v>
      </c>
      <c r="AP278" s="147">
        <f>R278/F278</f>
        <v>-240.68787594735278</v>
      </c>
      <c r="AR278" s="147">
        <f>T278/$G278</f>
        <v>-127.95857134002959</v>
      </c>
      <c r="AS278" s="147">
        <f>U278/$G278</f>
        <v>-44.394449885851898</v>
      </c>
      <c r="AT278" s="147">
        <f>V278/$G278</f>
        <v>-29.980000000000004</v>
      </c>
      <c r="AU278" s="147">
        <f>W278/$G278</f>
        <v>-11.48</v>
      </c>
      <c r="AV278" s="147">
        <f>X278/$G278</f>
        <v>-90.59084284653855</v>
      </c>
      <c r="AW278" s="147">
        <f>Y278/$G278</f>
        <v>49.701165016839184</v>
      </c>
      <c r="AX278" s="147">
        <f>Z278/$G278</f>
        <v>-254.70269905558087</v>
      </c>
      <c r="AZ278" s="15">
        <f>AB278/$H278</f>
        <v>-130.09453680864794</v>
      </c>
      <c r="BA278" s="15">
        <f>AC278/$H278</f>
        <v>-32.103728013295495</v>
      </c>
      <c r="BB278" s="15">
        <f>AD278/$H278</f>
        <v>-29.799999999999997</v>
      </c>
      <c r="BC278" s="15">
        <f>AE278/$H278</f>
        <v>-11.42</v>
      </c>
      <c r="BD278" s="15">
        <f>AF278/$H278</f>
        <v>-203.41826482194341</v>
      </c>
    </row>
    <row r="279" spans="1:56">
      <c r="A279" s="50">
        <v>889</v>
      </c>
      <c r="B279" s="55">
        <v>17</v>
      </c>
      <c r="C279" s="55">
        <v>17</v>
      </c>
      <c r="D279" s="11" t="s">
        <v>292</v>
      </c>
      <c r="E279" s="14">
        <v>2568</v>
      </c>
      <c r="F279" s="14">
        <v>2523</v>
      </c>
      <c r="G279" s="21">
        <v>2491</v>
      </c>
      <c r="H279" s="21">
        <v>2466</v>
      </c>
      <c r="I279" s="21"/>
      <c r="J279" s="15">
        <v>1089285.4322706249</v>
      </c>
      <c r="K279" s="21">
        <v>428441.06138360279</v>
      </c>
      <c r="L279" s="134">
        <f>SUM(J279:K279)</f>
        <v>1517726.4936542278</v>
      </c>
      <c r="M279" s="134"/>
      <c r="N279" s="21">
        <v>1056890.4771927751</v>
      </c>
      <c r="O279" s="21">
        <v>358347.78734368813</v>
      </c>
      <c r="P279" s="21">
        <v>-228510.67227408601</v>
      </c>
      <c r="Q279" s="15">
        <v>87540.667386991961</v>
      </c>
      <c r="R279" s="12">
        <f>SUM(N279:Q279)</f>
        <v>1274268.2596493692</v>
      </c>
      <c r="S279" s="15"/>
      <c r="T279" s="15">
        <v>1056890.4771927751</v>
      </c>
      <c r="U279" s="21">
        <v>314191.794189287</v>
      </c>
      <c r="V279" s="21">
        <v>-74680.180000000008</v>
      </c>
      <c r="W279" s="21">
        <v>-28596.68</v>
      </c>
      <c r="X279" s="147">
        <f>P279</f>
        <v>-228510.67227408601</v>
      </c>
      <c r="Y279" s="15">
        <f>G279/$G$10*277000000</f>
        <v>123805.6020569464</v>
      </c>
      <c r="Z279" s="12">
        <f>SUM(T279:Y279)</f>
        <v>1163100.3411649228</v>
      </c>
      <c r="AA279" s="12"/>
      <c r="AB279" s="15">
        <v>1056890.4771927751</v>
      </c>
      <c r="AC279" s="21">
        <v>270834.0734890743</v>
      </c>
      <c r="AD279" s="21">
        <v>-73486.8</v>
      </c>
      <c r="AE279" s="21">
        <v>-28161.72</v>
      </c>
      <c r="AF279" s="134">
        <f>SUM(AB279:AE279)</f>
        <v>1226076.0306818495</v>
      </c>
      <c r="AG279" s="167"/>
      <c r="AH279" s="15">
        <f>J279/E279</f>
        <v>424.17657019884149</v>
      </c>
      <c r="AI279" s="15">
        <f>K279/E279</f>
        <v>166.8384195419014</v>
      </c>
      <c r="AJ279" s="15">
        <f>L279/E279</f>
        <v>591.01498974074286</v>
      </c>
      <c r="AL279" s="147">
        <f>N279/F279</f>
        <v>418.90228981085022</v>
      </c>
      <c r="AM279" s="147">
        <f>O279/F279</f>
        <v>142.03241670380029</v>
      </c>
      <c r="AN279" s="147">
        <f>P279/F279</f>
        <v>-90.571015566423313</v>
      </c>
      <c r="AO279" s="147">
        <f>Q279/F279</f>
        <v>34.69705405746808</v>
      </c>
      <c r="AP279" s="147">
        <f>R279/F279</f>
        <v>505.06074500569525</v>
      </c>
      <c r="AR279" s="147">
        <f>T279/$G279</f>
        <v>424.28361187987758</v>
      </c>
      <c r="AS279" s="147">
        <f>U279/$G279</f>
        <v>126.13078851436651</v>
      </c>
      <c r="AT279" s="147">
        <f>V279/$G279</f>
        <v>-29.980000000000004</v>
      </c>
      <c r="AU279" s="147">
        <f>W279/$G279</f>
        <v>-11.48</v>
      </c>
      <c r="AV279" s="147">
        <f>X279/$G279</f>
        <v>-91.734513156999597</v>
      </c>
      <c r="AW279" s="147">
        <f>Y279/$G279</f>
        <v>49.701165016839184</v>
      </c>
      <c r="AX279" s="147">
        <f>Z279/$G279</f>
        <v>466.9210522540838</v>
      </c>
      <c r="AZ279" s="15">
        <f>AB279/$H279</f>
        <v>428.58494614467764</v>
      </c>
      <c r="BA279" s="15">
        <f>AC279/$H279</f>
        <v>109.82728040919477</v>
      </c>
      <c r="BB279" s="15">
        <f>AD279/$H279</f>
        <v>-29.8</v>
      </c>
      <c r="BC279" s="15">
        <f>AE279/$H279</f>
        <v>-11.42</v>
      </c>
      <c r="BD279" s="15">
        <f>AF279/$H279</f>
        <v>497.19222655387244</v>
      </c>
    </row>
    <row r="280" spans="1:56">
      <c r="A280" s="50">
        <v>890</v>
      </c>
      <c r="B280" s="55">
        <v>19</v>
      </c>
      <c r="C280" s="55">
        <v>19</v>
      </c>
      <c r="D280" s="11" t="s">
        <v>293</v>
      </c>
      <c r="E280" s="14">
        <v>1176</v>
      </c>
      <c r="F280" s="14">
        <v>1180</v>
      </c>
      <c r="G280" s="21">
        <v>1139</v>
      </c>
      <c r="H280" s="21">
        <v>1137</v>
      </c>
      <c r="I280" s="21"/>
      <c r="J280" s="15">
        <v>119373.96570226965</v>
      </c>
      <c r="K280" s="21">
        <v>577144.85916695406</v>
      </c>
      <c r="L280" s="134">
        <f>SUM(J280:K280)</f>
        <v>696518.82486922375</v>
      </c>
      <c r="M280" s="134"/>
      <c r="N280" s="21">
        <v>-40856.341757125891</v>
      </c>
      <c r="O280" s="21">
        <v>447758.06883411878</v>
      </c>
      <c r="P280" s="21">
        <v>-106873.7983683795</v>
      </c>
      <c r="Q280" s="15">
        <v>40942.523787812337</v>
      </c>
      <c r="R280" s="12">
        <f>SUM(N280:Q280)</f>
        <v>340970.45249642571</v>
      </c>
      <c r="S280" s="15"/>
      <c r="T280" s="15">
        <v>-40856.341757125891</v>
      </c>
      <c r="U280" s="21">
        <v>427106.43509563553</v>
      </c>
      <c r="V280" s="21">
        <v>-34147.22</v>
      </c>
      <c r="W280" s="21">
        <v>-13075.720000000001</v>
      </c>
      <c r="X280" s="147">
        <f>P280</f>
        <v>-106873.7983683795</v>
      </c>
      <c r="Y280" s="15">
        <f>G280/$G$10*277000000</f>
        <v>56609.626954179832</v>
      </c>
      <c r="Z280" s="12">
        <f>SUM(T280:Y280)</f>
        <v>288762.98192431004</v>
      </c>
      <c r="AA280" s="12"/>
      <c r="AB280" s="15">
        <v>-40856.341757125891</v>
      </c>
      <c r="AC280" s="21">
        <v>406828.15113754955</v>
      </c>
      <c r="AD280" s="21">
        <v>-33882.6</v>
      </c>
      <c r="AE280" s="21">
        <v>-12984.539999999999</v>
      </c>
      <c r="AF280" s="134">
        <f>SUM(AB280:AE280)</f>
        <v>319104.66938042367</v>
      </c>
      <c r="AG280" s="167"/>
      <c r="AH280" s="15">
        <f>J280/E280</f>
        <v>101.50847423662385</v>
      </c>
      <c r="AI280" s="15">
        <f>K280/E280</f>
        <v>490.7694380671378</v>
      </c>
      <c r="AJ280" s="15">
        <f>L280/E280</f>
        <v>592.2779123037617</v>
      </c>
      <c r="AL280" s="147">
        <f>N280/F280</f>
        <v>-34.624018438242281</v>
      </c>
      <c r="AM280" s="147">
        <f>O280/F280</f>
        <v>379.4559905373888</v>
      </c>
      <c r="AN280" s="147">
        <f>P280/F280</f>
        <v>-90.571015566423313</v>
      </c>
      <c r="AO280" s="147">
        <f>Q280/F280</f>
        <v>34.69705405746808</v>
      </c>
      <c r="AP280" s="147">
        <f>R280/F280</f>
        <v>288.95801059019129</v>
      </c>
      <c r="AR280" s="147">
        <f>T280/$G280</f>
        <v>-35.870361507573215</v>
      </c>
      <c r="AS280" s="147">
        <f>U280/$G280</f>
        <v>374.98370069853866</v>
      </c>
      <c r="AT280" s="147">
        <f>V280/$G280</f>
        <v>-29.98</v>
      </c>
      <c r="AU280" s="147">
        <f>W280/$G280</f>
        <v>-11.48</v>
      </c>
      <c r="AV280" s="147">
        <f>X280/$G280</f>
        <v>-93.831254054766902</v>
      </c>
      <c r="AW280" s="147">
        <f>Y280/$G280</f>
        <v>49.701165016839184</v>
      </c>
      <c r="AX280" s="147">
        <f>Z280/$G280</f>
        <v>253.52325015303779</v>
      </c>
      <c r="AZ280" s="15">
        <f>AB280/$H280</f>
        <v>-35.933458009785305</v>
      </c>
      <c r="BA280" s="15">
        <f>AC280/$H280</f>
        <v>357.80840029687732</v>
      </c>
      <c r="BB280" s="15">
        <f>AD280/$H280</f>
        <v>-29.799999999999997</v>
      </c>
      <c r="BC280" s="15">
        <f>AE280/$H280</f>
        <v>-11.42</v>
      </c>
      <c r="BD280" s="15">
        <f>AF280/$H280</f>
        <v>280.65494228709207</v>
      </c>
    </row>
    <row r="281" spans="1:56">
      <c r="A281" s="50">
        <v>892</v>
      </c>
      <c r="B281" s="55">
        <v>13</v>
      </c>
      <c r="C281" s="55">
        <v>13</v>
      </c>
      <c r="D281" s="11" t="s">
        <v>294</v>
      </c>
      <c r="E281" s="14">
        <v>3634</v>
      </c>
      <c r="F281" s="14">
        <v>3592</v>
      </c>
      <c r="G281" s="21">
        <v>3615</v>
      </c>
      <c r="H281" s="21">
        <v>3657</v>
      </c>
      <c r="I281" s="21"/>
      <c r="J281" s="15">
        <v>377503.70580947527</v>
      </c>
      <c r="K281" s="21">
        <v>130506.25360763166</v>
      </c>
      <c r="L281" s="134">
        <f>SUM(J281:K281)</f>
        <v>508009.95941710693</v>
      </c>
      <c r="M281" s="134"/>
      <c r="N281" s="21">
        <v>508333.85078588972</v>
      </c>
      <c r="O281" s="21">
        <v>148783.64986940756</v>
      </c>
      <c r="P281" s="21">
        <v>-325331.08791459253</v>
      </c>
      <c r="Q281" s="15">
        <v>124631.81817442534</v>
      </c>
      <c r="R281" s="12">
        <f>SUM(N281:Q281)</f>
        <v>456418.23091513012</v>
      </c>
      <c r="S281" s="15"/>
      <c r="T281" s="15">
        <v>508333.85078588972</v>
      </c>
      <c r="U281" s="21">
        <v>85918.676658702519</v>
      </c>
      <c r="V281" s="21">
        <v>-108377.7</v>
      </c>
      <c r="W281" s="21">
        <v>-41500.200000000004</v>
      </c>
      <c r="X281" s="147">
        <f>P281</f>
        <v>-325331.08791459253</v>
      </c>
      <c r="Y281" s="15">
        <f>G281/$G$10*277000000</f>
        <v>179669.71153587365</v>
      </c>
      <c r="Z281" s="12">
        <f>SUM(T281:Y281)</f>
        <v>298713.25106587331</v>
      </c>
      <c r="AA281" s="12"/>
      <c r="AB281" s="15">
        <v>508333.85078588972</v>
      </c>
      <c r="AC281" s="21">
        <v>24190.205491376353</v>
      </c>
      <c r="AD281" s="21">
        <v>-108978.6</v>
      </c>
      <c r="AE281" s="21">
        <v>-41762.94</v>
      </c>
      <c r="AF281" s="134">
        <f>SUM(AB281:AE281)</f>
        <v>381782.51627726614</v>
      </c>
      <c r="AG281" s="167"/>
      <c r="AH281" s="15">
        <f>J281/E281</f>
        <v>103.8810417747593</v>
      </c>
      <c r="AI281" s="15">
        <f>K281/E281</f>
        <v>35.912562907988899</v>
      </c>
      <c r="AJ281" s="15">
        <f>L281/E281</f>
        <v>139.7936046827482</v>
      </c>
      <c r="AL281" s="147">
        <f>N281/F281</f>
        <v>141.5183326241341</v>
      </c>
      <c r="AM281" s="147">
        <f>O281/F281</f>
        <v>41.420837936917472</v>
      </c>
      <c r="AN281" s="147">
        <f>P281/F281</f>
        <v>-90.571015566423313</v>
      </c>
      <c r="AO281" s="147">
        <f>Q281/F281</f>
        <v>34.69705405746808</v>
      </c>
      <c r="AP281" s="147">
        <f>R281/F281</f>
        <v>127.06520905209636</v>
      </c>
      <c r="AR281" s="147">
        <f>T281/$G281</f>
        <v>140.61793935985884</v>
      </c>
      <c r="AS281" s="147">
        <f>U281/$G281</f>
        <v>23.767268785256576</v>
      </c>
      <c r="AT281" s="147">
        <f>V281/$G281</f>
        <v>-29.98</v>
      </c>
      <c r="AU281" s="147">
        <f>W281/$G281</f>
        <v>-11.48</v>
      </c>
      <c r="AV281" s="147">
        <f>X281/$G281</f>
        <v>-89.994768441104441</v>
      </c>
      <c r="AW281" s="147">
        <f>Y281/$G281</f>
        <v>49.701165016839184</v>
      </c>
      <c r="AX281" s="147">
        <f>Z281/$G281</f>
        <v>82.631604720850149</v>
      </c>
      <c r="AZ281" s="15">
        <f>AB281/$H281</f>
        <v>139.00296712767013</v>
      </c>
      <c r="BA281" s="15">
        <f>AC281/$H281</f>
        <v>6.6147677034116361</v>
      </c>
      <c r="BB281" s="15">
        <f>AD281/$H281</f>
        <v>-29.8</v>
      </c>
      <c r="BC281" s="15">
        <f>AE281/$H281</f>
        <v>-11.42</v>
      </c>
      <c r="BD281" s="15">
        <f>AF281/$H281</f>
        <v>104.39773483108181</v>
      </c>
    </row>
    <row r="282" spans="1:56">
      <c r="A282" s="50">
        <v>893</v>
      </c>
      <c r="B282" s="55">
        <v>15</v>
      </c>
      <c r="C282" s="55">
        <v>15</v>
      </c>
      <c r="D282" s="11" t="s">
        <v>295</v>
      </c>
      <c r="E282" s="14">
        <v>7497</v>
      </c>
      <c r="F282" s="14">
        <v>7434</v>
      </c>
      <c r="G282" s="21">
        <v>7500</v>
      </c>
      <c r="H282" s="21">
        <v>7439</v>
      </c>
      <c r="I282" s="21"/>
      <c r="J282" s="15">
        <v>-632871.37483209744</v>
      </c>
      <c r="K282" s="21">
        <v>-195057.98474964002</v>
      </c>
      <c r="L282" s="134">
        <f>SUM(J282:K282)</f>
        <v>-827929.35958173743</v>
      </c>
      <c r="M282" s="134"/>
      <c r="N282" s="21">
        <v>-485579.53028233338</v>
      </c>
      <c r="O282" s="21">
        <v>-16418.151121805586</v>
      </c>
      <c r="P282" s="21">
        <v>-673304.92972079094</v>
      </c>
      <c r="Q282" s="15">
        <v>257937.8998632177</v>
      </c>
      <c r="R282" s="12">
        <f>SUM(N282:Q282)</f>
        <v>-917364.71126171225</v>
      </c>
      <c r="S282" s="15"/>
      <c r="T282" s="15">
        <v>-485579.53028233338</v>
      </c>
      <c r="U282" s="21">
        <v>-15178.182300871997</v>
      </c>
      <c r="V282" s="21">
        <v>-224850</v>
      </c>
      <c r="W282" s="21">
        <v>-86100</v>
      </c>
      <c r="X282" s="147">
        <f>P282</f>
        <v>-673304.92972079094</v>
      </c>
      <c r="Y282" s="15">
        <f>G282/$G$10*277000000</f>
        <v>372758.73762629385</v>
      </c>
      <c r="Z282" s="12">
        <f>SUM(T282:Y282)</f>
        <v>-1112253.9046777023</v>
      </c>
      <c r="AA282" s="12"/>
      <c r="AB282" s="15">
        <v>-485579.53028233338</v>
      </c>
      <c r="AC282" s="21">
        <v>-31421.371236813739</v>
      </c>
      <c r="AD282" s="21">
        <v>-221682.2</v>
      </c>
      <c r="AE282" s="21">
        <v>-84953.38</v>
      </c>
      <c r="AF282" s="134">
        <f>SUM(AB282:AE282)</f>
        <v>-823636.48151914717</v>
      </c>
      <c r="AG282" s="167"/>
      <c r="AH282" s="15">
        <f>J282/E282</f>
        <v>-84.416616624262701</v>
      </c>
      <c r="AI282" s="15">
        <f>K282/E282</f>
        <v>-26.018138555374151</v>
      </c>
      <c r="AJ282" s="15">
        <f>L282/E282</f>
        <v>-110.43475517963685</v>
      </c>
      <c r="AL282" s="147">
        <f>N282/F282</f>
        <v>-65.318742303246353</v>
      </c>
      <c r="AM282" s="147">
        <f>O282/F282</f>
        <v>-2.2085218081524864</v>
      </c>
      <c r="AN282" s="147">
        <f>P282/F282</f>
        <v>-90.571015566423313</v>
      </c>
      <c r="AO282" s="147">
        <f>Q282/F282</f>
        <v>34.69705405746808</v>
      </c>
      <c r="AP282" s="147">
        <f>R282/F282</f>
        <v>-123.40122562035408</v>
      </c>
      <c r="AR282" s="147">
        <f>T282/$G282</f>
        <v>-64.74393737097779</v>
      </c>
      <c r="AS282" s="147">
        <f>U282/$G282</f>
        <v>-2.023757640116266</v>
      </c>
      <c r="AT282" s="147">
        <f>V282/$G282</f>
        <v>-29.98</v>
      </c>
      <c r="AU282" s="147">
        <f>W282/$G282</f>
        <v>-11.48</v>
      </c>
      <c r="AV282" s="147">
        <f>X282/$G282</f>
        <v>-89.773990629438785</v>
      </c>
      <c r="AW282" s="147">
        <f>Y282/$G282</f>
        <v>49.701165016839177</v>
      </c>
      <c r="AX282" s="147">
        <f>Z282/$G282</f>
        <v>-148.30052062369364</v>
      </c>
      <c r="AZ282" s="15">
        <f>AB282/$H282</f>
        <v>-65.274839398082179</v>
      </c>
      <c r="BA282" s="15">
        <f>AC282/$H282</f>
        <v>-4.2238703100972899</v>
      </c>
      <c r="BB282" s="15">
        <f>AD282/$H282</f>
        <v>-29.8</v>
      </c>
      <c r="BC282" s="15">
        <f>AE282/$H282</f>
        <v>-11.42</v>
      </c>
      <c r="BD282" s="15">
        <f>AF282/$H282</f>
        <v>-110.71870970817949</v>
      </c>
    </row>
    <row r="283" spans="1:56">
      <c r="A283" s="50">
        <v>895</v>
      </c>
      <c r="B283" s="55">
        <v>2</v>
      </c>
      <c r="C283" s="55">
        <v>2</v>
      </c>
      <c r="D283" s="11" t="s">
        <v>296</v>
      </c>
      <c r="E283" s="14">
        <v>15463</v>
      </c>
      <c r="F283" s="14">
        <v>15092</v>
      </c>
      <c r="G283" s="21">
        <v>14938</v>
      </c>
      <c r="H283" s="21">
        <v>14814</v>
      </c>
      <c r="I283" s="21"/>
      <c r="J283" s="15">
        <v>1087190.5307428802</v>
      </c>
      <c r="K283" s="21">
        <v>1706487.9592344095</v>
      </c>
      <c r="L283" s="134">
        <f>SUM(J283:K283)</f>
        <v>2793678.4899772899</v>
      </c>
      <c r="M283" s="134"/>
      <c r="N283" s="21">
        <v>678745.99915357633</v>
      </c>
      <c r="O283" s="21">
        <v>1143626.9995058598</v>
      </c>
      <c r="P283" s="21">
        <v>-1366897.7669284607</v>
      </c>
      <c r="Q283" s="15">
        <v>523647.93983530824</v>
      </c>
      <c r="R283" s="12">
        <f>SUM(N283:Q283)</f>
        <v>979123.17156628368</v>
      </c>
      <c r="S283" s="15"/>
      <c r="T283" s="15">
        <v>678745.99915357633</v>
      </c>
      <c r="U283" s="21">
        <v>879496.10426756344</v>
      </c>
      <c r="V283" s="21">
        <v>-447841.24</v>
      </c>
      <c r="W283" s="21">
        <v>-171488.24000000002</v>
      </c>
      <c r="X283" s="147">
        <f>P283</f>
        <v>-1366897.7669284607</v>
      </c>
      <c r="Y283" s="15">
        <f>G283/$G$10*277000000</f>
        <v>742436.00302154373</v>
      </c>
      <c r="Z283" s="12">
        <f>SUM(T283:Y283)</f>
        <v>314450.85951422283</v>
      </c>
      <c r="AA283" s="12"/>
      <c r="AB283" s="15">
        <v>678745.99915357633</v>
      </c>
      <c r="AC283" s="21">
        <v>620140.28944092453</v>
      </c>
      <c r="AD283" s="21">
        <v>-441457.2</v>
      </c>
      <c r="AE283" s="21">
        <v>-169175.88</v>
      </c>
      <c r="AF283" s="134">
        <f>SUM(AB283:AE283)</f>
        <v>688253.2085945009</v>
      </c>
      <c r="AG283" s="167"/>
      <c r="AH283" s="15">
        <f>J283/E283</f>
        <v>70.309159331493248</v>
      </c>
      <c r="AI283" s="15">
        <f>K283/E283</f>
        <v>110.35943602369589</v>
      </c>
      <c r="AJ283" s="15">
        <f>L283/E283</f>
        <v>180.66859535518915</v>
      </c>
      <c r="AL283" s="147">
        <f>N283/F283</f>
        <v>44.973893397401028</v>
      </c>
      <c r="AM283" s="147">
        <f>O283/F283</f>
        <v>75.777034157557637</v>
      </c>
      <c r="AN283" s="147">
        <f>P283/F283</f>
        <v>-90.571015566423313</v>
      </c>
      <c r="AO283" s="147">
        <f>Q283/F283</f>
        <v>34.69705405746808</v>
      </c>
      <c r="AP283" s="147">
        <f>R283/F283</f>
        <v>64.876966046003417</v>
      </c>
      <c r="AR283" s="147">
        <f>T283/$G283</f>
        <v>45.437541782941246</v>
      </c>
      <c r="AS283" s="147">
        <f>U283/$G283</f>
        <v>58.876429526547291</v>
      </c>
      <c r="AT283" s="147">
        <f>V283/$G283</f>
        <v>-29.98</v>
      </c>
      <c r="AU283" s="147">
        <f>W283/$G283</f>
        <v>-11.480000000000002</v>
      </c>
      <c r="AV283" s="147">
        <f>X283/$G283</f>
        <v>-91.504737376386444</v>
      </c>
      <c r="AW283" s="147">
        <f>Y283/$G283</f>
        <v>49.701165016839184</v>
      </c>
      <c r="AX283" s="147">
        <f>Z283/$G283</f>
        <v>21.050398949941279</v>
      </c>
      <c r="AZ283" s="15">
        <f>AB283/$H283</f>
        <v>45.817874925987333</v>
      </c>
      <c r="BA283" s="15">
        <f>AC283/$H283</f>
        <v>41.861771934718817</v>
      </c>
      <c r="BB283" s="15">
        <f>AD283/$H283</f>
        <v>-29.8</v>
      </c>
      <c r="BC283" s="15">
        <f>AE283/$H283</f>
        <v>-11.42</v>
      </c>
      <c r="BD283" s="15">
        <f>AF283/$H283</f>
        <v>46.459646860706151</v>
      </c>
    </row>
    <row r="284" spans="1:56">
      <c r="A284" s="50">
        <v>905</v>
      </c>
      <c r="B284" s="55">
        <v>15</v>
      </c>
      <c r="C284" s="55">
        <v>15</v>
      </c>
      <c r="D284" s="11" t="s">
        <v>297</v>
      </c>
      <c r="E284" s="14">
        <v>67615</v>
      </c>
      <c r="F284" s="14">
        <v>67988</v>
      </c>
      <c r="G284" s="21">
        <v>68956</v>
      </c>
      <c r="H284" s="21">
        <v>70361</v>
      </c>
      <c r="I284" s="21"/>
      <c r="J284" s="15">
        <v>-9982524.3593746722</v>
      </c>
      <c r="K284" s="21">
        <v>-4173467.9497271087</v>
      </c>
      <c r="L284" s="134">
        <f>SUM(J284:K284)</f>
        <v>-14155992.309101781</v>
      </c>
      <c r="M284" s="134"/>
      <c r="N284" s="21">
        <v>-14660741.097493727</v>
      </c>
      <c r="O284" s="21">
        <v>-6552200.7605374176</v>
      </c>
      <c r="P284" s="21">
        <v>-6157742.2063299883</v>
      </c>
      <c r="Q284" s="15">
        <v>2358983.3112591398</v>
      </c>
      <c r="R284" s="12">
        <f>SUM(N284:Q284)</f>
        <v>-25011700.753101993</v>
      </c>
      <c r="S284" s="15"/>
      <c r="T284" s="15">
        <v>-14660741.097493727</v>
      </c>
      <c r="U284" s="21">
        <v>-5702444.8915645378</v>
      </c>
      <c r="V284" s="21">
        <v>-2067300.8800000001</v>
      </c>
      <c r="W284" s="21">
        <v>-791614.88</v>
      </c>
      <c r="X284" s="147">
        <f>P284</f>
        <v>-6157742.2063299883</v>
      </c>
      <c r="Y284" s="15">
        <f>G284/$G$10*277000000</f>
        <v>3427193.5349011631</v>
      </c>
      <c r="Z284" s="12">
        <f>SUM(T284:Y284)</f>
        <v>-25952650.420487083</v>
      </c>
      <c r="AA284" s="12"/>
      <c r="AB284" s="15">
        <v>-14660741.097493727</v>
      </c>
      <c r="AC284" s="21">
        <v>-4831177.7472783942</v>
      </c>
      <c r="AD284" s="21">
        <v>-2096757.8</v>
      </c>
      <c r="AE284" s="21">
        <v>-803522.62</v>
      </c>
      <c r="AF284" s="134">
        <f>SUM(AB284:AE284)</f>
        <v>-22392199.264772125</v>
      </c>
      <c r="AG284" s="167"/>
      <c r="AH284" s="15">
        <f>J284/E284</f>
        <v>-147.63771884011939</v>
      </c>
      <c r="AI284" s="15">
        <f>K284/E284</f>
        <v>-61.723995411182557</v>
      </c>
      <c r="AJ284" s="15">
        <f>L284/E284</f>
        <v>-209.36171425130195</v>
      </c>
      <c r="AL284" s="147">
        <f>N284/F284</f>
        <v>-215.63718740797975</v>
      </c>
      <c r="AM284" s="147">
        <f>O284/F284</f>
        <v>-96.372900519759625</v>
      </c>
      <c r="AN284" s="147">
        <f>P284/F284</f>
        <v>-90.571015566423313</v>
      </c>
      <c r="AO284" s="147">
        <f>Q284/F284</f>
        <v>34.69705405746808</v>
      </c>
      <c r="AP284" s="147">
        <f>R284/F284</f>
        <v>-367.88404943669462</v>
      </c>
      <c r="AR284" s="147">
        <f>T284/$G284</f>
        <v>-212.6100861055416</v>
      </c>
      <c r="AS284" s="147">
        <f>U284/$G284</f>
        <v>-82.696863094792874</v>
      </c>
      <c r="AT284" s="147">
        <f>V284/$G284</f>
        <v>-29.98</v>
      </c>
      <c r="AU284" s="147">
        <f>W284/$G284</f>
        <v>-11.48</v>
      </c>
      <c r="AV284" s="147">
        <f>X284/$G284</f>
        <v>-89.299585334561002</v>
      </c>
      <c r="AW284" s="147">
        <f>Y284/$G284</f>
        <v>49.701165016839191</v>
      </c>
      <c r="AX284" s="147">
        <f>Z284/$G284</f>
        <v>-376.36536951805618</v>
      </c>
      <c r="AZ284" s="15">
        <f>AB284/$H284</f>
        <v>-208.36459256539456</v>
      </c>
      <c r="BA284" s="15">
        <f>AC284/$H284</f>
        <v>-68.662721497397627</v>
      </c>
      <c r="BB284" s="15">
        <f>AD284/$H284</f>
        <v>-29.8</v>
      </c>
      <c r="BC284" s="15">
        <f>AE284/$H284</f>
        <v>-11.42</v>
      </c>
      <c r="BD284" s="15">
        <f>AF284/$H284</f>
        <v>-318.24731406279221</v>
      </c>
    </row>
    <row r="285" spans="1:56">
      <c r="A285" s="50">
        <v>908</v>
      </c>
      <c r="B285" s="55">
        <v>6</v>
      </c>
      <c r="C285" s="55">
        <v>6</v>
      </c>
      <c r="D285" s="11" t="s">
        <v>298</v>
      </c>
      <c r="E285" s="14">
        <v>20695</v>
      </c>
      <c r="F285" s="14">
        <v>20703</v>
      </c>
      <c r="G285" s="21">
        <v>20694</v>
      </c>
      <c r="H285" s="21">
        <v>20847</v>
      </c>
      <c r="I285" s="21"/>
      <c r="J285" s="15">
        <v>-196172.36368123142</v>
      </c>
      <c r="K285" s="21">
        <v>261349.39126429276</v>
      </c>
      <c r="L285" s="134">
        <f>SUM(J285:K285)</f>
        <v>65177.027583061339</v>
      </c>
      <c r="M285" s="134"/>
      <c r="N285" s="21">
        <v>-2366758.386520341</v>
      </c>
      <c r="O285" s="21">
        <v>-960831.6600691455</v>
      </c>
      <c r="P285" s="21">
        <v>-1875091.7352716618</v>
      </c>
      <c r="Q285" s="15">
        <v>718333.11015176168</v>
      </c>
      <c r="R285" s="12">
        <f>SUM(N285:Q285)</f>
        <v>-4484348.6717093866</v>
      </c>
      <c r="S285" s="15"/>
      <c r="T285" s="15">
        <v>-2366758.386520341</v>
      </c>
      <c r="U285" s="21">
        <v>-702072.82387238229</v>
      </c>
      <c r="V285" s="21">
        <v>-620406.12</v>
      </c>
      <c r="W285" s="21">
        <v>-237567.12</v>
      </c>
      <c r="X285" s="147">
        <f>P285</f>
        <v>-1875091.7352716618</v>
      </c>
      <c r="Y285" s="15">
        <f>G285/$G$10*277000000</f>
        <v>1028515.90885847</v>
      </c>
      <c r="Z285" s="12">
        <f>SUM(T285:Y285)</f>
        <v>-4773380.2768059159</v>
      </c>
      <c r="AA285" s="12"/>
      <c r="AB285" s="15">
        <v>-2366758.386520341</v>
      </c>
      <c r="AC285" s="21">
        <v>-436763.59741836047</v>
      </c>
      <c r="AD285" s="21">
        <v>-621240.6</v>
      </c>
      <c r="AE285" s="21">
        <v>-238072.74</v>
      </c>
      <c r="AF285" s="134">
        <f>SUM(AB285:AE285)</f>
        <v>-3662835.3239387013</v>
      </c>
      <c r="AG285" s="167"/>
      <c r="AH285" s="15">
        <f>J285/E285</f>
        <v>-9.4792154472689738</v>
      </c>
      <c r="AI285" s="15">
        <f>K285/E285</f>
        <v>12.628624849687981</v>
      </c>
      <c r="AJ285" s="15">
        <f>L285/E285</f>
        <v>3.1494094024190065</v>
      </c>
      <c r="AL285" s="147">
        <f>N285/F285</f>
        <v>-114.31958588225577</v>
      </c>
      <c r="AM285" s="147">
        <f>O285/F285</f>
        <v>-46.410262284168745</v>
      </c>
      <c r="AN285" s="147">
        <f>P285/F285</f>
        <v>-90.571015566423313</v>
      </c>
      <c r="AO285" s="147">
        <f>Q285/F285</f>
        <v>34.69705405746808</v>
      </c>
      <c r="AP285" s="147">
        <f>R285/F285</f>
        <v>-216.60380967537972</v>
      </c>
      <c r="AR285" s="147">
        <f>T285/$G285</f>
        <v>-114.36930446121296</v>
      </c>
      <c r="AS285" s="147">
        <f>U285/$G285</f>
        <v>-33.926395277490201</v>
      </c>
      <c r="AT285" s="147">
        <f>V285/$G285</f>
        <v>-29.98</v>
      </c>
      <c r="AU285" s="147">
        <f>W285/$G285</f>
        <v>-11.48</v>
      </c>
      <c r="AV285" s="147">
        <f>X285/$G285</f>
        <v>-90.61040568626953</v>
      </c>
      <c r="AW285" s="147">
        <f>Y285/$G285</f>
        <v>49.701165016839184</v>
      </c>
      <c r="AX285" s="147">
        <f>Z285/$G285</f>
        <v>-230.66494040813356</v>
      </c>
      <c r="AZ285" s="15">
        <f>AB285/$H285</f>
        <v>-113.52992692091625</v>
      </c>
      <c r="BA285" s="15">
        <f>AC285/$H285</f>
        <v>-20.950908879856119</v>
      </c>
      <c r="BB285" s="15">
        <f>AD285/$H285</f>
        <v>-29.799999999999997</v>
      </c>
      <c r="BC285" s="15">
        <f>AE285/$H285</f>
        <v>-11.42</v>
      </c>
      <c r="BD285" s="15">
        <f>AF285/$H285</f>
        <v>-175.70083580077235</v>
      </c>
    </row>
    <row r="286" spans="1:56">
      <c r="A286" s="50">
        <v>915</v>
      </c>
      <c r="B286" s="55">
        <v>11</v>
      </c>
      <c r="C286" s="55">
        <v>11</v>
      </c>
      <c r="D286" s="11" t="s">
        <v>299</v>
      </c>
      <c r="E286" s="14">
        <v>19973</v>
      </c>
      <c r="F286" s="14">
        <v>19759</v>
      </c>
      <c r="G286" s="21">
        <v>19727</v>
      </c>
      <c r="H286" s="21">
        <v>19669</v>
      </c>
      <c r="I286" s="21"/>
      <c r="J286" s="15">
        <v>773633.93252304895</v>
      </c>
      <c r="K286" s="21">
        <v>1033412.9961954993</v>
      </c>
      <c r="L286" s="134">
        <f>SUM(J286:K286)</f>
        <v>1807046.9287185483</v>
      </c>
      <c r="M286" s="134"/>
      <c r="N286" s="21">
        <v>-283286.14605132048</v>
      </c>
      <c r="O286" s="21">
        <v>9082.4161233286268</v>
      </c>
      <c r="P286" s="21">
        <v>-1789592.6965769583</v>
      </c>
      <c r="Q286" s="15">
        <v>685579.09112151177</v>
      </c>
      <c r="R286" s="12">
        <f>SUM(N286:Q286)</f>
        <v>-1378217.3353834383</v>
      </c>
      <c r="S286" s="15"/>
      <c r="T286" s="15">
        <v>-283286.14605132048</v>
      </c>
      <c r="U286" s="21">
        <v>-40342.440689121569</v>
      </c>
      <c r="V286" s="21">
        <v>-591415.46</v>
      </c>
      <c r="W286" s="21">
        <v>-226465.96000000002</v>
      </c>
      <c r="X286" s="147">
        <f>P286</f>
        <v>-1789592.6965769583</v>
      </c>
      <c r="Y286" s="15">
        <f>G286/$G$10*277000000</f>
        <v>980454.88228718657</v>
      </c>
      <c r="Z286" s="12">
        <f>SUM(T286:Y286)</f>
        <v>-1950647.8210302135</v>
      </c>
      <c r="AA286" s="12"/>
      <c r="AB286" s="15">
        <v>-283286.14605132048</v>
      </c>
      <c r="AC286" s="21">
        <v>-83515.587068630979</v>
      </c>
      <c r="AD286" s="21">
        <v>-586136.20000000007</v>
      </c>
      <c r="AE286" s="21">
        <v>-224619.98</v>
      </c>
      <c r="AF286" s="134">
        <f>SUM(AB286:AE286)</f>
        <v>-1177557.9131199515</v>
      </c>
      <c r="AG286" s="167"/>
      <c r="AH286" s="15">
        <f>J286/E286</f>
        <v>38.733987509289989</v>
      </c>
      <c r="AI286" s="15">
        <f>K286/E286</f>
        <v>51.74049948407847</v>
      </c>
      <c r="AJ286" s="15">
        <f>L286/E286</f>
        <v>90.474486993368458</v>
      </c>
      <c r="AL286" s="147">
        <f>N286/F286</f>
        <v>-14.337068983821068</v>
      </c>
      <c r="AM286" s="147">
        <f>O286/F286</f>
        <v>0.45965970561914199</v>
      </c>
      <c r="AN286" s="147">
        <f>P286/F286</f>
        <v>-90.571015566423313</v>
      </c>
      <c r="AO286" s="147">
        <f>Q286/F286</f>
        <v>34.69705405746808</v>
      </c>
      <c r="AP286" s="147">
        <f>R286/F286</f>
        <v>-69.751370787157157</v>
      </c>
      <c r="AR286" s="147">
        <f>T286/$G286</f>
        <v>-14.360325749040426</v>
      </c>
      <c r="AS286" s="147">
        <f>U286/$G286</f>
        <v>-2.0450367865930739</v>
      </c>
      <c r="AT286" s="147">
        <f>V286/$G286</f>
        <v>-29.979999999999997</v>
      </c>
      <c r="AU286" s="147">
        <f>W286/$G286</f>
        <v>-11.48</v>
      </c>
      <c r="AV286" s="147">
        <f>X286/$G286</f>
        <v>-90.71793463663802</v>
      </c>
      <c r="AW286" s="147">
        <f>Y286/$G286</f>
        <v>49.701165016839184</v>
      </c>
      <c r="AX286" s="147">
        <f>Z286/$G286</f>
        <v>-98.88213215543233</v>
      </c>
      <c r="AZ286" s="15">
        <f>AB286/$H286</f>
        <v>-14.402671516158446</v>
      </c>
      <c r="BA286" s="15">
        <f>AC286/$H286</f>
        <v>-4.2460515058534227</v>
      </c>
      <c r="BB286" s="15">
        <f>AD286/$H286</f>
        <v>-29.800000000000004</v>
      </c>
      <c r="BC286" s="15">
        <f>AE286/$H286</f>
        <v>-11.42</v>
      </c>
      <c r="BD286" s="15">
        <f>AF286/$H286</f>
        <v>-59.868723022011871</v>
      </c>
    </row>
    <row r="287" spans="1:56">
      <c r="A287" s="50">
        <v>918</v>
      </c>
      <c r="B287" s="55">
        <v>2</v>
      </c>
      <c r="C287" s="55">
        <v>2</v>
      </c>
      <c r="D287" s="11" t="s">
        <v>300</v>
      </c>
      <c r="E287" s="14">
        <v>2271</v>
      </c>
      <c r="F287" s="14">
        <v>2228</v>
      </c>
      <c r="G287" s="21">
        <v>2245</v>
      </c>
      <c r="H287" s="21">
        <v>2246</v>
      </c>
      <c r="I287" s="21"/>
      <c r="J287" s="15">
        <v>-60287.279328028912</v>
      </c>
      <c r="K287" s="21">
        <v>-20092.982377388667</v>
      </c>
      <c r="L287" s="134">
        <f>SUM(J287:K287)</f>
        <v>-80380.261705417579</v>
      </c>
      <c r="M287" s="134"/>
      <c r="N287" s="21">
        <v>-17764.273498652965</v>
      </c>
      <c r="O287" s="21">
        <v>1024.1218241194483</v>
      </c>
      <c r="P287" s="21">
        <v>-201792.22268199114</v>
      </c>
      <c r="Q287" s="15">
        <v>77305.036440038879</v>
      </c>
      <c r="R287" s="12">
        <f>SUM(N287:Q287)</f>
        <v>-141227.33791648579</v>
      </c>
      <c r="S287" s="15"/>
      <c r="T287" s="15">
        <v>-17764.273498652965</v>
      </c>
      <c r="U287" s="21">
        <v>-4548.9628956608567</v>
      </c>
      <c r="V287" s="21">
        <v>-67305.100000000006</v>
      </c>
      <c r="W287" s="21">
        <v>-25772.600000000002</v>
      </c>
      <c r="X287" s="147">
        <f>P287</f>
        <v>-201792.22268199114</v>
      </c>
      <c r="Y287" s="15">
        <f>G287/$G$10*277000000</f>
        <v>111579.11546280397</v>
      </c>
      <c r="Z287" s="12">
        <f>SUM(T287:Y287)</f>
        <v>-205604.04361350101</v>
      </c>
      <c r="AA287" s="12"/>
      <c r="AB287" s="15">
        <v>-17764.273498652965</v>
      </c>
      <c r="AC287" s="21">
        <v>-9417.1126063520314</v>
      </c>
      <c r="AD287" s="21">
        <v>-66930.8</v>
      </c>
      <c r="AE287" s="21">
        <v>-25649.32</v>
      </c>
      <c r="AF287" s="134">
        <f>SUM(AB287:AE287)</f>
        <v>-119761.50610500501</v>
      </c>
      <c r="AG287" s="167"/>
      <c r="AH287" s="15">
        <f>J287/E287</f>
        <v>-26.546578303843642</v>
      </c>
      <c r="AI287" s="15">
        <f>K287/E287</f>
        <v>-8.8476364497528266</v>
      </c>
      <c r="AJ287" s="15">
        <f>L287/E287</f>
        <v>-35.394214753596465</v>
      </c>
      <c r="AL287" s="147">
        <f>N287/F287</f>
        <v>-7.9731927731835572</v>
      </c>
      <c r="AM287" s="147">
        <f>O287/F287</f>
        <v>0.45965970561914199</v>
      </c>
      <c r="AN287" s="147">
        <f>P287/F287</f>
        <v>-90.571015566423313</v>
      </c>
      <c r="AO287" s="147">
        <f>Q287/F287</f>
        <v>34.69705405746808</v>
      </c>
      <c r="AP287" s="147">
        <f>R287/F287</f>
        <v>-63.387494576519657</v>
      </c>
      <c r="AR287" s="147">
        <f>T287/$G287</f>
        <v>-7.9128167031861762</v>
      </c>
      <c r="AS287" s="147">
        <f>U287/$G287</f>
        <v>-2.0262640960627425</v>
      </c>
      <c r="AT287" s="147">
        <f>V287/$G287</f>
        <v>-29.980000000000004</v>
      </c>
      <c r="AU287" s="147">
        <f>W287/$G287</f>
        <v>-11.48</v>
      </c>
      <c r="AV287" s="147">
        <f>X287/$G287</f>
        <v>-89.885177141198724</v>
      </c>
      <c r="AW287" s="147">
        <f>Y287/$G287</f>
        <v>49.701165016839184</v>
      </c>
      <c r="AX287" s="147">
        <f>Z287/$G287</f>
        <v>-91.583092923608461</v>
      </c>
      <c r="AZ287" s="15">
        <f>AB287/$H287</f>
        <v>-7.9092936325258076</v>
      </c>
      <c r="BA287" s="15">
        <f>AC287/$H287</f>
        <v>-4.1928373136028636</v>
      </c>
      <c r="BB287" s="15">
        <f>AD287/$H287</f>
        <v>-29.8</v>
      </c>
      <c r="BC287" s="15">
        <f>AE287/$H287</f>
        <v>-11.42</v>
      </c>
      <c r="BD287" s="15">
        <f>AF287/$H287</f>
        <v>-53.322130946128681</v>
      </c>
    </row>
    <row r="288" spans="1:56">
      <c r="A288" s="50">
        <v>921</v>
      </c>
      <c r="B288" s="55">
        <v>11</v>
      </c>
      <c r="C288" s="55">
        <v>11</v>
      </c>
      <c r="D288" s="11" t="s">
        <v>301</v>
      </c>
      <c r="E288" s="14">
        <v>1941</v>
      </c>
      <c r="F288" s="14">
        <v>1894</v>
      </c>
      <c r="G288" s="21">
        <v>1895</v>
      </c>
      <c r="H288" s="21">
        <v>1851</v>
      </c>
      <c r="I288" s="21"/>
      <c r="J288" s="15">
        <v>750034.47577336105</v>
      </c>
      <c r="K288" s="21">
        <v>114841.058094263</v>
      </c>
      <c r="L288" s="134">
        <f>SUM(J288:K288)</f>
        <v>864875.53386762401</v>
      </c>
      <c r="M288" s="134"/>
      <c r="N288" s="21">
        <v>716461.17453074642</v>
      </c>
      <c r="O288" s="21">
        <v>55991.826789529179</v>
      </c>
      <c r="P288" s="21">
        <v>-171541.50348280577</v>
      </c>
      <c r="Q288" s="15">
        <v>65716.22038484455</v>
      </c>
      <c r="R288" s="12">
        <f>SUM(N288:Q288)</f>
        <v>666627.71822231438</v>
      </c>
      <c r="S288" s="15"/>
      <c r="T288" s="15">
        <v>716461.17453074642</v>
      </c>
      <c r="U288" s="21">
        <v>22844.204500811091</v>
      </c>
      <c r="V288" s="21">
        <v>-56812.1</v>
      </c>
      <c r="W288" s="21">
        <v>-21754.600000000002</v>
      </c>
      <c r="X288" s="147">
        <f>P288</f>
        <v>-171541.50348280577</v>
      </c>
      <c r="Y288" s="15">
        <f>G288/$G$10*277000000</f>
        <v>94183.707706910252</v>
      </c>
      <c r="Z288" s="12">
        <f>SUM(T288:Y288)</f>
        <v>583380.88325566193</v>
      </c>
      <c r="AA288" s="12"/>
      <c r="AB288" s="15">
        <v>716461.17453074642</v>
      </c>
      <c r="AC288" s="21">
        <v>-8005.391057643963</v>
      </c>
      <c r="AD288" s="21">
        <v>-55159.8</v>
      </c>
      <c r="AE288" s="21">
        <v>-21138.42</v>
      </c>
      <c r="AF288" s="134">
        <f>SUM(AB288:AE288)</f>
        <v>632157.5634731024</v>
      </c>
      <c r="AG288" s="167"/>
      <c r="AH288" s="15">
        <f>J288/E288</f>
        <v>386.41652538555439</v>
      </c>
      <c r="AI288" s="15">
        <f>K288/E288</f>
        <v>59.165923799208144</v>
      </c>
      <c r="AJ288" s="15">
        <f>L288/E288</f>
        <v>445.58244918476248</v>
      </c>
      <c r="AL288" s="147">
        <f>N288/F288</f>
        <v>378.27939521158731</v>
      </c>
      <c r="AM288" s="147">
        <f>O288/F288</f>
        <v>29.562738537238214</v>
      </c>
      <c r="AN288" s="147">
        <f>P288/F288</f>
        <v>-90.571015566423327</v>
      </c>
      <c r="AO288" s="147">
        <f>Q288/F288</f>
        <v>34.697054057468087</v>
      </c>
      <c r="AP288" s="147">
        <f>R288/F288</f>
        <v>351.96817223987034</v>
      </c>
      <c r="AR288" s="147">
        <f>T288/$G288</f>
        <v>378.07977547796645</v>
      </c>
      <c r="AS288" s="147">
        <f>U288/$G288</f>
        <v>12.054989182486064</v>
      </c>
      <c r="AT288" s="147">
        <f>V288/$G288</f>
        <v>-29.98</v>
      </c>
      <c r="AU288" s="147">
        <f>W288/$G288</f>
        <v>-11.48</v>
      </c>
      <c r="AV288" s="147">
        <f>X288/$G288</f>
        <v>-90.52322083525371</v>
      </c>
      <c r="AW288" s="147">
        <f>Y288/$G288</f>
        <v>49.701165016839184</v>
      </c>
      <c r="AX288" s="147">
        <f>Z288/$G288</f>
        <v>307.85270884203794</v>
      </c>
      <c r="AZ288" s="15">
        <f>AB288/$H288</f>
        <v>387.06708510575169</v>
      </c>
      <c r="BA288" s="15">
        <f>AC288/$H288</f>
        <v>-4.324900625415431</v>
      </c>
      <c r="BB288" s="15">
        <f>AD288/$H288</f>
        <v>-29.8</v>
      </c>
      <c r="BC288" s="15">
        <f>AE288/$H288</f>
        <v>-11.42</v>
      </c>
      <c r="BD288" s="15">
        <f>AF288/$H288</f>
        <v>341.52218448033625</v>
      </c>
    </row>
    <row r="289" spans="1:56">
      <c r="A289" s="50">
        <v>922</v>
      </c>
      <c r="B289" s="55">
        <v>6</v>
      </c>
      <c r="C289" s="55">
        <v>6</v>
      </c>
      <c r="D289" s="11" t="s">
        <v>302</v>
      </c>
      <c r="E289" s="14">
        <v>4444</v>
      </c>
      <c r="F289" s="14">
        <v>4501</v>
      </c>
      <c r="G289" s="21">
        <v>4469</v>
      </c>
      <c r="H289" s="21">
        <v>4511</v>
      </c>
      <c r="I289" s="21"/>
      <c r="J289" s="15">
        <v>-317848.16307317681</v>
      </c>
      <c r="K289" s="21">
        <v>-336222.06590034679</v>
      </c>
      <c r="L289" s="134">
        <f>SUM(J289:K289)</f>
        <v>-654070.2289735236</v>
      </c>
      <c r="M289" s="134"/>
      <c r="N289" s="21">
        <v>-129757.74247225582</v>
      </c>
      <c r="O289" s="21">
        <v>-161683.98998585957</v>
      </c>
      <c r="P289" s="21">
        <v>-407660.14106447133</v>
      </c>
      <c r="Q289" s="15">
        <v>156171.44031266382</v>
      </c>
      <c r="R289" s="12">
        <f>SUM(N289:Q289)</f>
        <v>-542930.43320992286</v>
      </c>
      <c r="S289" s="15"/>
      <c r="T289" s="15">
        <v>-129757.74247225582</v>
      </c>
      <c r="U289" s="21">
        <v>-105427.7217290064</v>
      </c>
      <c r="V289" s="21">
        <v>-133980.62</v>
      </c>
      <c r="W289" s="21">
        <v>-51304.12</v>
      </c>
      <c r="X289" s="147">
        <f>P289</f>
        <v>-407660.14106447133</v>
      </c>
      <c r="Y289" s="15">
        <f>G289/$G$10*277000000</f>
        <v>222114.50646025431</v>
      </c>
      <c r="Z289" s="12">
        <f>SUM(T289:Y289)</f>
        <v>-606015.83880547923</v>
      </c>
      <c r="AA289" s="12"/>
      <c r="AB289" s="15">
        <v>-129757.74247225582</v>
      </c>
      <c r="AC289" s="21">
        <v>-47747.345538620837</v>
      </c>
      <c r="AD289" s="21">
        <v>-134427.80000000002</v>
      </c>
      <c r="AE289" s="21">
        <v>-51515.62</v>
      </c>
      <c r="AF289" s="134">
        <f>SUM(AB289:AE289)</f>
        <v>-363448.50801087671</v>
      </c>
      <c r="AG289" s="167"/>
      <c r="AH289" s="15">
        <f>J289/E289</f>
        <v>-71.522988990363814</v>
      </c>
      <c r="AI289" s="15">
        <f>K289/E289</f>
        <v>-75.657530580636092</v>
      </c>
      <c r="AJ289" s="15">
        <f>L289/E289</f>
        <v>-147.18051957099991</v>
      </c>
      <c r="AL289" s="147">
        <f>N289/F289</f>
        <v>-28.828647516608715</v>
      </c>
      <c r="AM289" s="147">
        <f>O289/F289</f>
        <v>-35.921792931761736</v>
      </c>
      <c r="AN289" s="147">
        <f>P289/F289</f>
        <v>-90.571015566423313</v>
      </c>
      <c r="AO289" s="147">
        <f>Q289/F289</f>
        <v>34.69705405746808</v>
      </c>
      <c r="AP289" s="147">
        <f>R289/F289</f>
        <v>-120.62440195732567</v>
      </c>
      <c r="AR289" s="147">
        <f>T289/$G289</f>
        <v>-29.03507327640542</v>
      </c>
      <c r="AS289" s="147">
        <f>U289/$G289</f>
        <v>-23.590897679348043</v>
      </c>
      <c r="AT289" s="147">
        <f>V289/$G289</f>
        <v>-29.98</v>
      </c>
      <c r="AU289" s="147">
        <f>W289/$G289</f>
        <v>-11.48</v>
      </c>
      <c r="AV289" s="147">
        <f>X289/$G289</f>
        <v>-91.219543760230778</v>
      </c>
      <c r="AW289" s="147">
        <f>Y289/$G289</f>
        <v>49.701165016839184</v>
      </c>
      <c r="AX289" s="147">
        <f>Z289/$G289</f>
        <v>-135.60434969914505</v>
      </c>
      <c r="AZ289" s="15">
        <f>AB289/$H289</f>
        <v>-28.764740073654583</v>
      </c>
      <c r="BA289" s="15">
        <f>AC289/$H289</f>
        <v>-10.584647647665891</v>
      </c>
      <c r="BB289" s="15">
        <f>AD289/$H289</f>
        <v>-29.800000000000004</v>
      </c>
      <c r="BC289" s="15">
        <f>AE289/$H289</f>
        <v>-11.42</v>
      </c>
      <c r="BD289" s="15">
        <f>AF289/$H289</f>
        <v>-80.569387721320481</v>
      </c>
    </row>
    <row r="290" spans="1:56">
      <c r="A290" s="50">
        <v>924</v>
      </c>
      <c r="B290" s="55">
        <v>16</v>
      </c>
      <c r="C290" s="55">
        <v>16</v>
      </c>
      <c r="D290" s="11" t="s">
        <v>303</v>
      </c>
      <c r="E290" s="14">
        <v>3004</v>
      </c>
      <c r="F290" s="14">
        <v>2946</v>
      </c>
      <c r="G290" s="21">
        <v>2936</v>
      </c>
      <c r="H290" s="21">
        <v>2931</v>
      </c>
      <c r="I290" s="21"/>
      <c r="J290" s="15">
        <v>-112246.7554178655</v>
      </c>
      <c r="K290" s="21">
        <v>-306884.62210322125</v>
      </c>
      <c r="L290" s="134">
        <f>SUM(J290:K290)</f>
        <v>-419131.37752108672</v>
      </c>
      <c r="M290" s="134"/>
      <c r="N290" s="21">
        <v>142262.69591691537</v>
      </c>
      <c r="O290" s="21">
        <v>-105484.10937441041</v>
      </c>
      <c r="P290" s="21">
        <v>-266822.21185868309</v>
      </c>
      <c r="Q290" s="15">
        <v>102217.52125330096</v>
      </c>
      <c r="R290" s="12">
        <f>SUM(N290:Q290)</f>
        <v>-127826.10406287717</v>
      </c>
      <c r="S290" s="15"/>
      <c r="T290" s="15">
        <v>142262.69591691537</v>
      </c>
      <c r="U290" s="21">
        <v>-68663.188182522063</v>
      </c>
      <c r="V290" s="21">
        <v>-88021.28</v>
      </c>
      <c r="W290" s="21">
        <v>-33705.279999999999</v>
      </c>
      <c r="X290" s="147">
        <f>P290</f>
        <v>-266822.21185868309</v>
      </c>
      <c r="Y290" s="15">
        <f>G290/$G$10*277000000</f>
        <v>145922.62048943984</v>
      </c>
      <c r="Z290" s="12">
        <f>SUM(T290:Y290)</f>
        <v>-169026.64363484996</v>
      </c>
      <c r="AA290" s="12"/>
      <c r="AB290" s="15">
        <v>142262.69591691537</v>
      </c>
      <c r="AC290" s="21">
        <v>-30910.158132116412</v>
      </c>
      <c r="AD290" s="21">
        <v>-87343.8</v>
      </c>
      <c r="AE290" s="21">
        <v>-33472.019999999997</v>
      </c>
      <c r="AF290" s="134">
        <f>SUM(AB290:AE290)</f>
        <v>-9463.2822152010413</v>
      </c>
      <c r="AG290" s="167"/>
      <c r="AH290" s="15">
        <f>J290/E290</f>
        <v>-37.365764120461215</v>
      </c>
      <c r="AI290" s="15">
        <f>K290/E290</f>
        <v>-102.15866248442785</v>
      </c>
      <c r="AJ290" s="15">
        <f>L290/E290</f>
        <v>-139.52442660488904</v>
      </c>
      <c r="AL290" s="147">
        <f>N290/F290</f>
        <v>48.290120813616895</v>
      </c>
      <c r="AM290" s="147">
        <f>O290/F290</f>
        <v>-35.805875551395253</v>
      </c>
      <c r="AN290" s="147">
        <f>P290/F290</f>
        <v>-90.571015566423313</v>
      </c>
      <c r="AO290" s="147">
        <f>Q290/F290</f>
        <v>34.69705405746808</v>
      </c>
      <c r="AP290" s="147">
        <f>R290/F290</f>
        <v>-43.389716246733599</v>
      </c>
      <c r="AR290" s="147">
        <f>T290/$G290</f>
        <v>48.454596701946649</v>
      </c>
      <c r="AS290" s="147">
        <f>U290/$G290</f>
        <v>-23.386644476335853</v>
      </c>
      <c r="AT290" s="147">
        <f>V290/$G290</f>
        <v>-29.98</v>
      </c>
      <c r="AU290" s="147">
        <f>W290/$G290</f>
        <v>-11.48</v>
      </c>
      <c r="AV290" s="147">
        <f>X290/$G290</f>
        <v>-90.879499951867544</v>
      </c>
      <c r="AW290" s="147">
        <f>Y290/$G290</f>
        <v>49.701165016839184</v>
      </c>
      <c r="AX290" s="147">
        <f>Z290/$G290</f>
        <v>-57.570382709417558</v>
      </c>
      <c r="AZ290" s="15">
        <f>AB290/$H290</f>
        <v>48.537255515836016</v>
      </c>
      <c r="BA290" s="15">
        <f>AC290/$H290</f>
        <v>-10.54594272675415</v>
      </c>
      <c r="BB290" s="15">
        <f>AD290/$H290</f>
        <v>-29.8</v>
      </c>
      <c r="BC290" s="15">
        <f>AE290/$H290</f>
        <v>-11.419999999999998</v>
      </c>
      <c r="BD290" s="15">
        <f>AF290/$H290</f>
        <v>-3.2286872109181308</v>
      </c>
    </row>
    <row r="291" spans="1:56">
      <c r="A291" s="50">
        <v>925</v>
      </c>
      <c r="B291" s="55">
        <v>11</v>
      </c>
      <c r="C291" s="55">
        <v>11</v>
      </c>
      <c r="D291" s="11" t="s">
        <v>304</v>
      </c>
      <c r="E291" s="14">
        <v>3490</v>
      </c>
      <c r="F291" s="14">
        <v>3427</v>
      </c>
      <c r="G291" s="21">
        <v>3387</v>
      </c>
      <c r="H291" s="21">
        <v>3352</v>
      </c>
      <c r="I291" s="21"/>
      <c r="J291" s="15">
        <v>1179051.7818548291</v>
      </c>
      <c r="K291" s="21">
        <v>899243.5286729018</v>
      </c>
      <c r="L291" s="134">
        <f>SUM(J291:K291)</f>
        <v>2078295.3105277307</v>
      </c>
      <c r="M291" s="134"/>
      <c r="N291" s="21">
        <v>1247974.7162913063</v>
      </c>
      <c r="O291" s="21">
        <v>879310.28616030735</v>
      </c>
      <c r="P291" s="21">
        <v>-310386.87034613267</v>
      </c>
      <c r="Q291" s="15">
        <v>118906.80425494311</v>
      </c>
      <c r="R291" s="12">
        <f>SUM(N291:Q291)</f>
        <v>1935804.9363604239</v>
      </c>
      <c r="S291" s="15"/>
      <c r="T291" s="15">
        <v>1247974.7162913063</v>
      </c>
      <c r="U291" s="21">
        <v>819333.04139608517</v>
      </c>
      <c r="V291" s="21">
        <v>-101542.26</v>
      </c>
      <c r="W291" s="21">
        <v>-38882.76</v>
      </c>
      <c r="X291" s="147">
        <f>P291</f>
        <v>-310386.87034613267</v>
      </c>
      <c r="Y291" s="15">
        <f>G291/$G$10*277000000</f>
        <v>168337.84591203433</v>
      </c>
      <c r="Z291" s="12">
        <f>SUM(T291:Y291)</f>
        <v>1784833.7132532932</v>
      </c>
      <c r="AA291" s="12"/>
      <c r="AB291" s="15">
        <v>1247974.7162913063</v>
      </c>
      <c r="AC291" s="21">
        <v>760440.09298561001</v>
      </c>
      <c r="AD291" s="21">
        <v>-99889.600000000006</v>
      </c>
      <c r="AE291" s="21">
        <v>-38279.839999999997</v>
      </c>
      <c r="AF291" s="134">
        <f>SUM(AB291:AE291)</f>
        <v>1870245.3692769161</v>
      </c>
      <c r="AG291" s="167"/>
      <c r="AH291" s="15">
        <f>J291/E291</f>
        <v>337.83718677788801</v>
      </c>
      <c r="AI291" s="15">
        <f>K291/E291</f>
        <v>257.6629021985392</v>
      </c>
      <c r="AJ291" s="15">
        <f>L291/E291</f>
        <v>595.50008897642715</v>
      </c>
      <c r="AL291" s="147">
        <f>N291/F291</f>
        <v>364.15953203714804</v>
      </c>
      <c r="AM291" s="147">
        <f>O291/F291</f>
        <v>256.58310071791868</v>
      </c>
      <c r="AN291" s="147">
        <f>P291/F291</f>
        <v>-90.571015566423299</v>
      </c>
      <c r="AO291" s="147">
        <f>Q291/F291</f>
        <v>34.69705405746808</v>
      </c>
      <c r="AP291" s="147">
        <f>R291/F291</f>
        <v>564.86867124611149</v>
      </c>
      <c r="AR291" s="147">
        <f>T291/$G291</f>
        <v>368.46020557759266</v>
      </c>
      <c r="AS291" s="147">
        <f>U291/$G291</f>
        <v>241.90523808564663</v>
      </c>
      <c r="AT291" s="147">
        <f>V291/$G291</f>
        <v>-29.979999999999997</v>
      </c>
      <c r="AU291" s="147">
        <f>W291/$G291</f>
        <v>-11.48</v>
      </c>
      <c r="AV291" s="147">
        <f>X291/$G291</f>
        <v>-91.640646692097036</v>
      </c>
      <c r="AW291" s="147">
        <f>Y291/$G291</f>
        <v>49.701165016839191</v>
      </c>
      <c r="AX291" s="147">
        <f>Z291/$G291</f>
        <v>526.96596198798147</v>
      </c>
      <c r="AZ291" s="15">
        <f>AB291/$H291</f>
        <v>372.30749292700068</v>
      </c>
      <c r="BA291" s="15">
        <f>AC291/$H291</f>
        <v>226.86160291933473</v>
      </c>
      <c r="BB291" s="15">
        <f>AD291/$H291</f>
        <v>-29.8</v>
      </c>
      <c r="BC291" s="15">
        <f>AE291/$H291</f>
        <v>-11.419999999999998</v>
      </c>
      <c r="BD291" s="15">
        <f>AF291/$H291</f>
        <v>557.94909584633535</v>
      </c>
    </row>
    <row r="292" spans="1:56">
      <c r="A292" s="50">
        <v>927</v>
      </c>
      <c r="B292" s="55">
        <v>1</v>
      </c>
      <c r="C292" s="140">
        <v>34</v>
      </c>
      <c r="D292" s="11" t="s">
        <v>305</v>
      </c>
      <c r="E292" s="14">
        <v>29239</v>
      </c>
      <c r="F292" s="14">
        <v>28913</v>
      </c>
      <c r="G292" s="21">
        <v>28811</v>
      </c>
      <c r="H292" s="21">
        <v>28799</v>
      </c>
      <c r="I292" s="21"/>
      <c r="J292" s="15">
        <v>-5557.1046756499763</v>
      </c>
      <c r="K292" s="21">
        <v>888842.21028579981</v>
      </c>
      <c r="L292" s="134">
        <f>SUM(J292:K292)</f>
        <v>883285.1056101498</v>
      </c>
      <c r="M292" s="134"/>
      <c r="N292" s="21">
        <v>1377674.5288266833</v>
      </c>
      <c r="O292" s="21">
        <v>1256110.5394529135</v>
      </c>
      <c r="P292" s="21">
        <v>-2618679.7730719973</v>
      </c>
      <c r="Q292" s="15">
        <v>1003195.9239635746</v>
      </c>
      <c r="R292" s="12">
        <f>SUM(N292:Q292)</f>
        <v>1018301.2191711742</v>
      </c>
      <c r="S292" s="15"/>
      <c r="T292" s="15">
        <v>1377674.5288266833</v>
      </c>
      <c r="U292" s="21">
        <v>750093.00870650064</v>
      </c>
      <c r="V292" s="21">
        <v>-863753.78</v>
      </c>
      <c r="W292" s="21">
        <v>-330750.28000000003</v>
      </c>
      <c r="X292" s="147">
        <f>P292</f>
        <v>-2618679.7730719973</v>
      </c>
      <c r="Y292" s="15">
        <f>G292/$G$10*277000000</f>
        <v>1431940.2653001538</v>
      </c>
      <c r="Z292" s="12">
        <f>SUM(T292:Y292)</f>
        <v>-253476.03023865959</v>
      </c>
      <c r="AA292" s="12"/>
      <c r="AB292" s="15">
        <v>1377674.5288266833</v>
      </c>
      <c r="AC292" s="21">
        <v>253223.49677417843</v>
      </c>
      <c r="AD292" s="21">
        <v>-858210.20000000007</v>
      </c>
      <c r="AE292" s="21">
        <v>-328884.58</v>
      </c>
      <c r="AF292" s="134">
        <f>SUM(AB292:AE292)</f>
        <v>443803.24560086167</v>
      </c>
      <c r="AG292" s="167"/>
      <c r="AH292" s="15">
        <f>J292/E292</f>
        <v>-0.19005795942576614</v>
      </c>
      <c r="AI292" s="15">
        <f>K292/E292</f>
        <v>30.399200050815686</v>
      </c>
      <c r="AJ292" s="15">
        <f>L292/E292</f>
        <v>30.209142091389918</v>
      </c>
      <c r="AL292" s="147">
        <f>N292/F292</f>
        <v>47.648965130795261</v>
      </c>
      <c r="AM292" s="147">
        <f>O292/F292</f>
        <v>43.444490002867688</v>
      </c>
      <c r="AN292" s="147">
        <f>P292/F292</f>
        <v>-90.571015566423313</v>
      </c>
      <c r="AO292" s="147">
        <f>Q292/F292</f>
        <v>34.69705405746808</v>
      </c>
      <c r="AP292" s="147">
        <f>R292/F292</f>
        <v>35.219493624707717</v>
      </c>
      <c r="AR292" s="147">
        <f>T292/$G292</f>
        <v>47.817657451205555</v>
      </c>
      <c r="AS292" s="147">
        <f>U292/$G292</f>
        <v>26.034952230276652</v>
      </c>
      <c r="AT292" s="147">
        <f>V292/$G292</f>
        <v>-29.98</v>
      </c>
      <c r="AU292" s="147">
        <f>W292/$G292</f>
        <v>-11.48</v>
      </c>
      <c r="AV292" s="147">
        <f>X292/$G292</f>
        <v>-90.891665442782184</v>
      </c>
      <c r="AW292" s="147">
        <f>Y292/$G292</f>
        <v>49.701165016839184</v>
      </c>
      <c r="AX292" s="147">
        <f>Z292/$G292</f>
        <v>-8.7978907444607817</v>
      </c>
      <c r="AZ292" s="15">
        <f>AB292/$H292</f>
        <v>47.837582166973966</v>
      </c>
      <c r="BA292" s="15">
        <f>AC292/$H292</f>
        <v>8.7927878320142518</v>
      </c>
      <c r="BB292" s="15">
        <f>AD292/$H292</f>
        <v>-29.8</v>
      </c>
      <c r="BC292" s="15">
        <f>AE292/$H292</f>
        <v>-11.42</v>
      </c>
      <c r="BD292" s="15">
        <f>AF292/$H292</f>
        <v>15.410369998988218</v>
      </c>
    </row>
    <row r="293" spans="1:56">
      <c r="A293" s="50">
        <v>931</v>
      </c>
      <c r="B293" s="55">
        <v>13</v>
      </c>
      <c r="C293" s="55">
        <v>13</v>
      </c>
      <c r="D293" s="11" t="s">
        <v>306</v>
      </c>
      <c r="E293" s="14">
        <v>6070</v>
      </c>
      <c r="F293" s="14">
        <v>5951</v>
      </c>
      <c r="G293" s="21">
        <v>5877</v>
      </c>
      <c r="H293" s="21">
        <v>5764</v>
      </c>
      <c r="I293" s="21"/>
      <c r="J293" s="15">
        <v>3485528.4450906515</v>
      </c>
      <c r="K293" s="21">
        <v>2415658.0169623923</v>
      </c>
      <c r="L293" s="134">
        <f>SUM(J293:K293)</f>
        <v>5901186.4620530438</v>
      </c>
      <c r="M293" s="134"/>
      <c r="N293" s="21">
        <v>2423456.0997318863</v>
      </c>
      <c r="O293" s="21">
        <v>1593161.3055082881</v>
      </c>
      <c r="P293" s="21">
        <v>-538988.11363578518</v>
      </c>
      <c r="Q293" s="15">
        <v>206482.16869599253</v>
      </c>
      <c r="R293" s="12">
        <f>SUM(N293:Q293)</f>
        <v>3684111.4603003818</v>
      </c>
      <c r="S293" s="15"/>
      <c r="T293" s="15">
        <v>2423456.0997318863</v>
      </c>
      <c r="U293" s="21">
        <v>1489010.5662051407</v>
      </c>
      <c r="V293" s="21">
        <v>-176192.46</v>
      </c>
      <c r="W293" s="21">
        <v>-67467.960000000006</v>
      </c>
      <c r="X293" s="147">
        <f>P293</f>
        <v>-538988.11363578518</v>
      </c>
      <c r="Y293" s="15">
        <f>G293/$G$10*277000000</f>
        <v>292093.74680396385</v>
      </c>
      <c r="Z293" s="12">
        <f>SUM(T293:Y293)</f>
        <v>3421911.8791052061</v>
      </c>
      <c r="AA293" s="12"/>
      <c r="AB293" s="15">
        <v>2423456.0997318863</v>
      </c>
      <c r="AC293" s="21">
        <v>1386742.7121080477</v>
      </c>
      <c r="AD293" s="21">
        <v>-171767.2</v>
      </c>
      <c r="AE293" s="21">
        <v>-65824.88</v>
      </c>
      <c r="AF293" s="134">
        <f>SUM(AB293:AE293)</f>
        <v>3572606.7318399339</v>
      </c>
      <c r="AG293" s="167"/>
      <c r="AH293" s="15">
        <f>J293/E293</f>
        <v>574.22214910883883</v>
      </c>
      <c r="AI293" s="15">
        <f>K293/E293</f>
        <v>397.96672437601188</v>
      </c>
      <c r="AJ293" s="15">
        <f>L293/E293</f>
        <v>972.18887348485066</v>
      </c>
      <c r="AL293" s="147">
        <f>N293/F293</f>
        <v>407.23510329892224</v>
      </c>
      <c r="AM293" s="147">
        <f>O293/F293</f>
        <v>267.71320878983164</v>
      </c>
      <c r="AN293" s="147">
        <f>P293/F293</f>
        <v>-90.571015566423327</v>
      </c>
      <c r="AO293" s="147">
        <f>Q293/F293</f>
        <v>34.69705405746808</v>
      </c>
      <c r="AP293" s="147">
        <f>R293/F293</f>
        <v>619.07435057979865</v>
      </c>
      <c r="AR293" s="147">
        <f>T293/$G293</f>
        <v>412.36278709067318</v>
      </c>
      <c r="AS293" s="147">
        <f>U293/$G293</f>
        <v>253.36235599883284</v>
      </c>
      <c r="AT293" s="147">
        <f>V293/$G293</f>
        <v>-29.979999999999997</v>
      </c>
      <c r="AU293" s="147">
        <f>W293/$G293</f>
        <v>-11.48</v>
      </c>
      <c r="AV293" s="147">
        <f>X293/$G293</f>
        <v>-91.711436725503688</v>
      </c>
      <c r="AW293" s="147">
        <f>Y293/$G293</f>
        <v>49.701165016839177</v>
      </c>
      <c r="AX293" s="147">
        <f>Z293/$G293</f>
        <v>582.25487138084156</v>
      </c>
      <c r="AZ293" s="15">
        <f>AB293/$H293</f>
        <v>420.44692916930711</v>
      </c>
      <c r="BA293" s="15">
        <f>AC293/$H293</f>
        <v>240.58686885982783</v>
      </c>
      <c r="BB293" s="15">
        <f>AD293/$H293</f>
        <v>-29.8</v>
      </c>
      <c r="BC293" s="15">
        <f>AE293/$H293</f>
        <v>-11.42</v>
      </c>
      <c r="BD293" s="15">
        <f>AF293/$H293</f>
        <v>619.813798029135</v>
      </c>
    </row>
    <row r="294" spans="1:56">
      <c r="A294" s="50">
        <v>934</v>
      </c>
      <c r="B294" s="55">
        <v>14</v>
      </c>
      <c r="C294" s="55">
        <v>14</v>
      </c>
      <c r="D294" s="11" t="s">
        <v>307</v>
      </c>
      <c r="E294" s="14">
        <v>2756</v>
      </c>
      <c r="F294" s="14">
        <v>2671</v>
      </c>
      <c r="G294" s="21">
        <v>2656</v>
      </c>
      <c r="H294" s="21">
        <v>2607</v>
      </c>
      <c r="I294" s="21"/>
      <c r="J294" s="15">
        <v>336309.764575137</v>
      </c>
      <c r="K294" s="21">
        <v>41941.985497061847</v>
      </c>
      <c r="L294" s="134">
        <f>SUM(J294:K294)</f>
        <v>378251.75007219886</v>
      </c>
      <c r="M294" s="134"/>
      <c r="N294" s="21">
        <v>387817.17312497686</v>
      </c>
      <c r="O294" s="21">
        <v>24766.956265841585</v>
      </c>
      <c r="P294" s="21">
        <v>-241915.18257791665</v>
      </c>
      <c r="Q294" s="15">
        <v>92675.831387497237</v>
      </c>
      <c r="R294" s="12">
        <f>SUM(N294:Q294)</f>
        <v>263344.77820039907</v>
      </c>
      <c r="S294" s="15"/>
      <c r="T294" s="15">
        <v>387817.17312497686</v>
      </c>
      <c r="U294" s="21">
        <v>-5453.446990264878</v>
      </c>
      <c r="V294" s="21">
        <v>-79626.880000000005</v>
      </c>
      <c r="W294" s="21">
        <v>-30490.880000000001</v>
      </c>
      <c r="X294" s="147">
        <f>P294</f>
        <v>-241915.18257791665</v>
      </c>
      <c r="Y294" s="15">
        <f>G294/$G$10*277000000</f>
        <v>132006.29428472489</v>
      </c>
      <c r="Z294" s="12">
        <f>SUM(T294:Y294)</f>
        <v>162337.07784152022</v>
      </c>
      <c r="AA294" s="12"/>
      <c r="AB294" s="15">
        <v>387817.17312497686</v>
      </c>
      <c r="AC294" s="21">
        <v>-11289.54567844088</v>
      </c>
      <c r="AD294" s="21">
        <v>-77688.600000000006</v>
      </c>
      <c r="AE294" s="21">
        <v>-29771.94</v>
      </c>
      <c r="AF294" s="134">
        <f>SUM(AB294:AE294)</f>
        <v>269067.087446536</v>
      </c>
      <c r="AG294" s="167"/>
      <c r="AH294" s="15">
        <f>J294/E294</f>
        <v>122.02821646412808</v>
      </c>
      <c r="AI294" s="15">
        <f>K294/E294</f>
        <v>15.218427248571063</v>
      </c>
      <c r="AJ294" s="15">
        <f>L294/E294</f>
        <v>137.24664371269915</v>
      </c>
      <c r="AL294" s="147">
        <f>N294/F294</f>
        <v>145.19549723885319</v>
      </c>
      <c r="AM294" s="147">
        <f>O294/F294</f>
        <v>9.2725407210189381</v>
      </c>
      <c r="AN294" s="147">
        <f>P294/F294</f>
        <v>-90.571015566423313</v>
      </c>
      <c r="AO294" s="147">
        <f>Q294/F294</f>
        <v>34.69705405746808</v>
      </c>
      <c r="AP294" s="147">
        <f>R294/F294</f>
        <v>98.594076450916916</v>
      </c>
      <c r="AR294" s="147">
        <f>T294/$G294</f>
        <v>146.01550192958467</v>
      </c>
      <c r="AS294" s="147">
        <f>U294/$G294</f>
        <v>-2.0532556439250294</v>
      </c>
      <c r="AT294" s="147">
        <f>V294/$G294</f>
        <v>-29.98</v>
      </c>
      <c r="AU294" s="147">
        <f>W294/$G294</f>
        <v>-11.48</v>
      </c>
      <c r="AV294" s="147">
        <f>X294/$G294</f>
        <v>-91.082523560962599</v>
      </c>
      <c r="AW294" s="147">
        <f>Y294/$G294</f>
        <v>49.701165016839191</v>
      </c>
      <c r="AX294" s="147">
        <f>Z294/$G294</f>
        <v>61.120887741536229</v>
      </c>
      <c r="AZ294" s="15">
        <f>AB294/$H294</f>
        <v>148.75994366128762</v>
      </c>
      <c r="BA294" s="15">
        <f>AC294/$H294</f>
        <v>-4.3304739848258071</v>
      </c>
      <c r="BB294" s="15">
        <f>AD294/$H294</f>
        <v>-29.8</v>
      </c>
      <c r="BC294" s="15">
        <f>AE294/$H294</f>
        <v>-11.42</v>
      </c>
      <c r="BD294" s="15">
        <f>AF294/$H294</f>
        <v>103.20946967646184</v>
      </c>
    </row>
    <row r="295" spans="1:56">
      <c r="A295" s="50">
        <v>935</v>
      </c>
      <c r="B295" s="55">
        <v>8</v>
      </c>
      <c r="C295" s="55">
        <v>8</v>
      </c>
      <c r="D295" s="11" t="s">
        <v>308</v>
      </c>
      <c r="E295" s="14">
        <v>3040</v>
      </c>
      <c r="F295" s="14">
        <v>2985</v>
      </c>
      <c r="G295" s="21">
        <v>2927</v>
      </c>
      <c r="H295" s="21">
        <v>2831</v>
      </c>
      <c r="I295" s="21"/>
      <c r="J295" s="15">
        <v>168608.49134791258</v>
      </c>
      <c r="K295" s="21">
        <v>254581.80028331411</v>
      </c>
      <c r="L295" s="134">
        <f>SUM(J295:K295)</f>
        <v>423190.29163122666</v>
      </c>
      <c r="M295" s="134"/>
      <c r="N295" s="21">
        <v>51133.37343081351</v>
      </c>
      <c r="O295" s="21">
        <v>118879.73521033525</v>
      </c>
      <c r="P295" s="21">
        <v>-270354.4814657736</v>
      </c>
      <c r="Q295" s="15">
        <v>103570.70636154222</v>
      </c>
      <c r="R295" s="12">
        <f>SUM(N295:Q295)</f>
        <v>3229.3335369173728</v>
      </c>
      <c r="S295" s="15"/>
      <c r="T295" s="15">
        <v>51133.37343081351</v>
      </c>
      <c r="U295" s="21">
        <v>66638.102405782192</v>
      </c>
      <c r="V295" s="21">
        <v>-87751.46</v>
      </c>
      <c r="W295" s="21">
        <v>-33601.96</v>
      </c>
      <c r="X295" s="147">
        <f>P295</f>
        <v>-270354.4814657736</v>
      </c>
      <c r="Y295" s="15">
        <f>G295/$G$10*277000000</f>
        <v>145475.3100042883</v>
      </c>
      <c r="Z295" s="12">
        <f>SUM(T295:Y295)</f>
        <v>-128461.11562488959</v>
      </c>
      <c r="AA295" s="12"/>
      <c r="AB295" s="15">
        <v>51133.37343081351</v>
      </c>
      <c r="AC295" s="21">
        <v>15340.917986386703</v>
      </c>
      <c r="AD295" s="21">
        <v>-84363.8</v>
      </c>
      <c r="AE295" s="21">
        <v>-32330.02</v>
      </c>
      <c r="AF295" s="134">
        <f>SUM(AB295:AE295)</f>
        <v>-50219.528582799801</v>
      </c>
      <c r="AG295" s="167"/>
      <c r="AH295" s="15">
        <f>J295/E295</f>
        <v>55.463319522339667</v>
      </c>
      <c r="AI295" s="15">
        <f>K295/E295</f>
        <v>83.744013251090166</v>
      </c>
      <c r="AJ295" s="15">
        <f>L295/E295</f>
        <v>139.20733277342981</v>
      </c>
      <c r="AL295" s="147">
        <f>N295/F295</f>
        <v>17.130108352031325</v>
      </c>
      <c r="AM295" s="147">
        <f>O295/F295</f>
        <v>39.82570693813576</v>
      </c>
      <c r="AN295" s="147">
        <f>P295/F295</f>
        <v>-90.571015566423313</v>
      </c>
      <c r="AO295" s="147">
        <f>Q295/F295</f>
        <v>34.69705405746808</v>
      </c>
      <c r="AP295" s="147">
        <f>R295/F295</f>
        <v>1.0818537812118503</v>
      </c>
      <c r="AR295" s="147">
        <f>T295/$G295</f>
        <v>17.469550198433041</v>
      </c>
      <c r="AS295" s="147">
        <f>U295/$G295</f>
        <v>22.766690265043454</v>
      </c>
      <c r="AT295" s="147">
        <f>V295/$G295</f>
        <v>-29.98</v>
      </c>
      <c r="AU295" s="147">
        <f>W295/$G295</f>
        <v>-11.48</v>
      </c>
      <c r="AV295" s="147">
        <f>X295/$G295</f>
        <v>-92.365726500093473</v>
      </c>
      <c r="AW295" s="147">
        <f>Y295/$G295</f>
        <v>49.701165016839184</v>
      </c>
      <c r="AX295" s="147">
        <f>Z295/$G295</f>
        <v>-43.888321019777791</v>
      </c>
      <c r="AZ295" s="15">
        <f>AB295/$H295</f>
        <v>18.061947520598203</v>
      </c>
      <c r="BA295" s="15">
        <f>AC295/$H295</f>
        <v>5.4189042692994356</v>
      </c>
      <c r="BB295" s="15">
        <f>AD295/$H295</f>
        <v>-29.8</v>
      </c>
      <c r="BC295" s="15">
        <f>AE295/$H295</f>
        <v>-11.42</v>
      </c>
      <c r="BD295" s="15">
        <f>AF295/$H295</f>
        <v>-17.739148210102368</v>
      </c>
    </row>
    <row r="296" spans="1:56">
      <c r="A296" s="50">
        <v>936</v>
      </c>
      <c r="B296" s="55">
        <v>6</v>
      </c>
      <c r="C296" s="55">
        <v>6</v>
      </c>
      <c r="D296" s="11" t="s">
        <v>309</v>
      </c>
      <c r="E296" s="14">
        <v>6465</v>
      </c>
      <c r="F296" s="14">
        <v>6395</v>
      </c>
      <c r="G296" s="21">
        <v>6275</v>
      </c>
      <c r="H296" s="21">
        <v>6190</v>
      </c>
      <c r="I296" s="21"/>
      <c r="J296" s="15">
        <v>2153809.1112912162</v>
      </c>
      <c r="K296" s="21">
        <v>1117123.4764624948</v>
      </c>
      <c r="L296" s="134">
        <f>SUM(J296:K296)</f>
        <v>3270932.5877537113</v>
      </c>
      <c r="M296" s="134"/>
      <c r="N296" s="21">
        <v>2013081.7288322644</v>
      </c>
      <c r="O296" s="21">
        <v>900584.11592877656</v>
      </c>
      <c r="P296" s="21">
        <v>-579201.64454727713</v>
      </c>
      <c r="Q296" s="15">
        <v>221887.66069750837</v>
      </c>
      <c r="R296" s="12">
        <f>SUM(N296:Q296)</f>
        <v>2556351.8609112725</v>
      </c>
      <c r="S296" s="15"/>
      <c r="T296" s="15">
        <v>2013081.7288322644</v>
      </c>
      <c r="U296" s="21">
        <v>788662.76189691154</v>
      </c>
      <c r="V296" s="21">
        <v>-188124.5</v>
      </c>
      <c r="W296" s="21">
        <v>-72037</v>
      </c>
      <c r="X296" s="147">
        <f>P296</f>
        <v>-579201.64454727713</v>
      </c>
      <c r="Y296" s="15">
        <f>G296/$G$10*277000000</f>
        <v>311874.81048066588</v>
      </c>
      <c r="Z296" s="12">
        <f>SUM(T296:Y296)</f>
        <v>2274256.1566625647</v>
      </c>
      <c r="AA296" s="12"/>
      <c r="AB296" s="15">
        <v>2013081.7288322644</v>
      </c>
      <c r="AC296" s="21">
        <v>678764.77383592864</v>
      </c>
      <c r="AD296" s="21">
        <v>-184462</v>
      </c>
      <c r="AE296" s="21">
        <v>-70689.8</v>
      </c>
      <c r="AF296" s="134">
        <f>SUM(AB296:AE296)</f>
        <v>2436694.7026681933</v>
      </c>
      <c r="AG296" s="167"/>
      <c r="AH296" s="15">
        <f>J296/E296</f>
        <v>333.14912780993291</v>
      </c>
      <c r="AI296" s="15">
        <f>K296/E296</f>
        <v>172.79558800657307</v>
      </c>
      <c r="AJ296" s="15">
        <f>L296/E296</f>
        <v>505.944715816506</v>
      </c>
      <c r="AL296" s="147">
        <f>N296/F296</f>
        <v>314.78994977830564</v>
      </c>
      <c r="AM296" s="147">
        <f>O296/F296</f>
        <v>140.82628865188062</v>
      </c>
      <c r="AN296" s="147">
        <f>P296/F296</f>
        <v>-90.571015566423313</v>
      </c>
      <c r="AO296" s="147">
        <f>Q296/F296</f>
        <v>34.69705405746808</v>
      </c>
      <c r="AP296" s="147">
        <f>R296/F296</f>
        <v>399.74227692123105</v>
      </c>
      <c r="AR296" s="147">
        <f>T296/$G296</f>
        <v>320.80983726410591</v>
      </c>
      <c r="AS296" s="147">
        <f>U296/$G296</f>
        <v>125.68330866883052</v>
      </c>
      <c r="AT296" s="147">
        <f>V296/$G296</f>
        <v>-29.98</v>
      </c>
      <c r="AU296" s="147">
        <f>W296/$G296</f>
        <v>-11.48</v>
      </c>
      <c r="AV296" s="147">
        <f>X296/$G296</f>
        <v>-92.303050923868867</v>
      </c>
      <c r="AW296" s="147">
        <f>Y296/$G296</f>
        <v>49.701165016839184</v>
      </c>
      <c r="AX296" s="147">
        <f>Z296/$G296</f>
        <v>362.43126002590674</v>
      </c>
      <c r="AZ296" s="15">
        <f>AB296/$H296</f>
        <v>325.21514197613317</v>
      </c>
      <c r="BA296" s="15">
        <f>AC296/$H296</f>
        <v>109.655052315982</v>
      </c>
      <c r="BB296" s="15">
        <f>AD296/$H296</f>
        <v>-29.8</v>
      </c>
      <c r="BC296" s="15">
        <f>AE296/$H296</f>
        <v>-11.42</v>
      </c>
      <c r="BD296" s="15">
        <f>AF296/$H296</f>
        <v>393.6501942921152</v>
      </c>
    </row>
    <row r="297" spans="1:56">
      <c r="A297" s="50">
        <v>946</v>
      </c>
      <c r="B297" s="55">
        <v>15</v>
      </c>
      <c r="C297" s="55">
        <v>15</v>
      </c>
      <c r="D297" s="11" t="s">
        <v>310</v>
      </c>
      <c r="E297" s="14">
        <v>6376</v>
      </c>
      <c r="F297" s="14">
        <v>6287</v>
      </c>
      <c r="G297" s="21">
        <v>6291</v>
      </c>
      <c r="H297" s="21">
        <v>6210</v>
      </c>
      <c r="I297" s="21"/>
      <c r="J297" s="15">
        <v>-129119.71376491245</v>
      </c>
      <c r="K297" s="21">
        <v>208628.18064327849</v>
      </c>
      <c r="L297" s="134">
        <f>SUM(J297:K297)</f>
        <v>79508.466878366045</v>
      </c>
      <c r="M297" s="134"/>
      <c r="N297" s="21">
        <v>-143352.98486907966</v>
      </c>
      <c r="O297" s="21">
        <v>78398.348915778624</v>
      </c>
      <c r="P297" s="21">
        <v>-569419.97486610338</v>
      </c>
      <c r="Q297" s="15">
        <v>218140.37885930183</v>
      </c>
      <c r="R297" s="12">
        <f>SUM(N297:Q297)</f>
        <v>-416234.23196010268</v>
      </c>
      <c r="S297" s="15"/>
      <c r="T297" s="15">
        <v>-143352.98486907966</v>
      </c>
      <c r="U297" s="21">
        <v>-12836.323934030434</v>
      </c>
      <c r="V297" s="21">
        <v>-188604.18</v>
      </c>
      <c r="W297" s="21">
        <v>-72220.680000000008</v>
      </c>
      <c r="X297" s="147">
        <f>P297</f>
        <v>-569419.97486610338</v>
      </c>
      <c r="Y297" s="15">
        <f>G297/$G$10*277000000</f>
        <v>312670.0291209353</v>
      </c>
      <c r="Z297" s="12">
        <f>SUM(T297:Y297)</f>
        <v>-673764.11454827804</v>
      </c>
      <c r="AA297" s="12"/>
      <c r="AB297" s="15">
        <v>-143352.98486907966</v>
      </c>
      <c r="AC297" s="21">
        <v>-26573.333463256386</v>
      </c>
      <c r="AD297" s="21">
        <v>-185058</v>
      </c>
      <c r="AE297" s="21">
        <v>-70918.2</v>
      </c>
      <c r="AF297" s="134">
        <f>SUM(AB297:AE297)</f>
        <v>-425902.51833233604</v>
      </c>
      <c r="AG297" s="167"/>
      <c r="AH297" s="15">
        <f>J297/E297</f>
        <v>-20.250896136278616</v>
      </c>
      <c r="AI297" s="15">
        <f>K297/E297</f>
        <v>32.720856437151582</v>
      </c>
      <c r="AJ297" s="15">
        <f>L297/E297</f>
        <v>12.469960300872968</v>
      </c>
      <c r="AL297" s="147">
        <f>N297/F297</f>
        <v>-22.801492742019988</v>
      </c>
      <c r="AM297" s="147">
        <f>O297/F297</f>
        <v>12.469913936023321</v>
      </c>
      <c r="AN297" s="147">
        <f>P297/F297</f>
        <v>-90.571015566423313</v>
      </c>
      <c r="AO297" s="147">
        <f>Q297/F297</f>
        <v>34.69705405746808</v>
      </c>
      <c r="AP297" s="147">
        <f>R297/F297</f>
        <v>-66.205540314951918</v>
      </c>
      <c r="AR297" s="147">
        <f>T297/$G297</f>
        <v>-22.786994892557569</v>
      </c>
      <c r="AS297" s="147">
        <f>U297/$G297</f>
        <v>-2.0404266307471679</v>
      </c>
      <c r="AT297" s="147">
        <f>V297/$G297</f>
        <v>-29.98</v>
      </c>
      <c r="AU297" s="147">
        <f>W297/$G297</f>
        <v>-11.48</v>
      </c>
      <c r="AV297" s="147">
        <f>X297/$G297</f>
        <v>-90.513427891607591</v>
      </c>
      <c r="AW297" s="147">
        <f>Y297/$G297</f>
        <v>49.701165016839184</v>
      </c>
      <c r="AX297" s="147">
        <f>Z297/$G297</f>
        <v>-107.09968439807312</v>
      </c>
      <c r="AZ297" s="15">
        <f>AB297/$H297</f>
        <v>-23.084216565069188</v>
      </c>
      <c r="BA297" s="15">
        <f>AC297/$H297</f>
        <v>-4.2791197203311411</v>
      </c>
      <c r="BB297" s="15">
        <f>AD297/$H297</f>
        <v>-29.8</v>
      </c>
      <c r="BC297" s="15">
        <f>AE297/$H297</f>
        <v>-11.42</v>
      </c>
      <c r="BD297" s="15">
        <f>AF297/$H297</f>
        <v>-68.583336285400335</v>
      </c>
    </row>
    <row r="298" spans="1:56">
      <c r="A298" s="50">
        <v>976</v>
      </c>
      <c r="B298" s="55">
        <v>19</v>
      </c>
      <c r="C298" s="55">
        <v>19</v>
      </c>
      <c r="D298" s="11" t="s">
        <v>311</v>
      </c>
      <c r="E298" s="14">
        <v>3830</v>
      </c>
      <c r="F298" s="14">
        <v>3788</v>
      </c>
      <c r="G298" s="21">
        <v>3765</v>
      </c>
      <c r="H298" s="21">
        <v>3721</v>
      </c>
      <c r="I298" s="21"/>
      <c r="J298" s="15">
        <v>714989.39707910444</v>
      </c>
      <c r="K298" s="21">
        <v>385554.64346689451</v>
      </c>
      <c r="L298" s="134">
        <f>SUM(J298:K298)</f>
        <v>1100544.0405459991</v>
      </c>
      <c r="M298" s="134"/>
      <c r="N298" s="21">
        <v>-127900.7688860496</v>
      </c>
      <c r="O298" s="21">
        <v>-135426.97762742435</v>
      </c>
      <c r="P298" s="21">
        <v>-343083.00696561154</v>
      </c>
      <c r="Q298" s="15">
        <v>131432.4407696891</v>
      </c>
      <c r="R298" s="12">
        <f>SUM(N298:Q298)</f>
        <v>-474978.3127093963</v>
      </c>
      <c r="S298" s="15"/>
      <c r="T298" s="15">
        <v>-127900.7688860496</v>
      </c>
      <c r="U298" s="21">
        <v>-88082.222204860518</v>
      </c>
      <c r="V298" s="21">
        <v>-112874.7</v>
      </c>
      <c r="W298" s="21">
        <v>-43222.200000000004</v>
      </c>
      <c r="X298" s="147">
        <f>P298</f>
        <v>-343083.00696561154</v>
      </c>
      <c r="Y298" s="15">
        <f>G298/$G$10*277000000</f>
        <v>187124.88628839955</v>
      </c>
      <c r="Z298" s="12">
        <f>SUM(T298:Y298)</f>
        <v>-528038.01176812209</v>
      </c>
      <c r="AA298" s="12"/>
      <c r="AB298" s="15">
        <v>-127900.7688860496</v>
      </c>
      <c r="AC298" s="21">
        <v>-39538.950707597585</v>
      </c>
      <c r="AD298" s="21">
        <v>-110885.8</v>
      </c>
      <c r="AE298" s="21">
        <v>-42493.82</v>
      </c>
      <c r="AF298" s="134">
        <f>SUM(AB298:AE298)</f>
        <v>-320819.33959364716</v>
      </c>
      <c r="AG298" s="167"/>
      <c r="AH298" s="15">
        <f>J298/E298</f>
        <v>186.6813047203928</v>
      </c>
      <c r="AI298" s="15">
        <f>K298/E298</f>
        <v>100.66700873809256</v>
      </c>
      <c r="AJ298" s="15">
        <f>L298/E298</f>
        <v>287.34831345848539</v>
      </c>
      <c r="AL298" s="147">
        <f>N298/F298</f>
        <v>-33.764722514796624</v>
      </c>
      <c r="AM298" s="147">
        <f>O298/F298</f>
        <v>-35.751578043142651</v>
      </c>
      <c r="AN298" s="147">
        <f>P298/F298</f>
        <v>-90.571015566423327</v>
      </c>
      <c r="AO298" s="147">
        <f>Q298/F298</f>
        <v>34.697054057468087</v>
      </c>
      <c r="AP298" s="147">
        <f>R298/F298</f>
        <v>-125.39026206689448</v>
      </c>
      <c r="AR298" s="147">
        <f>T298/$G298</f>
        <v>-33.970987751938807</v>
      </c>
      <c r="AS298" s="147">
        <f>U298/$G298</f>
        <v>-23.39501253781156</v>
      </c>
      <c r="AT298" s="147">
        <f>V298/$G298</f>
        <v>-29.98</v>
      </c>
      <c r="AU298" s="147">
        <f>W298/$G298</f>
        <v>-11.48</v>
      </c>
      <c r="AV298" s="147">
        <f>X298/$G298</f>
        <v>-91.124304638940643</v>
      </c>
      <c r="AW298" s="147">
        <f>Y298/$G298</f>
        <v>49.701165016839191</v>
      </c>
      <c r="AX298" s="147">
        <f>Z298/$G298</f>
        <v>-140.24913991185181</v>
      </c>
      <c r="AZ298" s="15">
        <f>AB298/$H298</f>
        <v>-34.372687150241759</v>
      </c>
      <c r="BA298" s="15">
        <f>AC298/$H298</f>
        <v>-10.625893767158717</v>
      </c>
      <c r="BB298" s="15">
        <f>AD298/$H298</f>
        <v>-29.8</v>
      </c>
      <c r="BC298" s="15">
        <f>AE298/$H298</f>
        <v>-11.42</v>
      </c>
      <c r="BD298" s="15">
        <f>AF298/$H298</f>
        <v>-86.218580917400473</v>
      </c>
    </row>
    <row r="299" spans="1:56">
      <c r="A299" s="50">
        <v>977</v>
      </c>
      <c r="B299" s="55">
        <v>17</v>
      </c>
      <c r="C299" s="55">
        <v>17</v>
      </c>
      <c r="D299" s="11" t="s">
        <v>312</v>
      </c>
      <c r="E299" s="14">
        <v>15357</v>
      </c>
      <c r="F299" s="14">
        <v>15293</v>
      </c>
      <c r="G299" s="21">
        <v>15369</v>
      </c>
      <c r="H299" s="21">
        <v>15406</v>
      </c>
      <c r="I299" s="21"/>
      <c r="J299" s="15">
        <v>20025.058790852534</v>
      </c>
      <c r="K299" s="21">
        <v>-354600.10826635326</v>
      </c>
      <c r="L299" s="134">
        <f>SUM(J299:K299)</f>
        <v>-334575.04947550071</v>
      </c>
      <c r="M299" s="134"/>
      <c r="N299" s="21">
        <v>-576692.41300287575</v>
      </c>
      <c r="O299" s="21">
        <v>-586619.98732657521</v>
      </c>
      <c r="P299" s="21">
        <v>-1385102.5410573117</v>
      </c>
      <c r="Q299" s="15">
        <v>530622.04770085937</v>
      </c>
      <c r="R299" s="12">
        <f>SUM(N299:Q299)</f>
        <v>-2017792.8936859036</v>
      </c>
      <c r="S299" s="15"/>
      <c r="T299" s="15">
        <v>-576692.41300287575</v>
      </c>
      <c r="U299" s="21">
        <v>-395478.66085422336</v>
      </c>
      <c r="V299" s="21">
        <v>-460762.62</v>
      </c>
      <c r="W299" s="21">
        <v>-176436.12</v>
      </c>
      <c r="X299" s="147">
        <f>P299</f>
        <v>-1385102.5410573117</v>
      </c>
      <c r="Y299" s="15">
        <f>G299/$G$10*277000000</f>
        <v>763857.2051438014</v>
      </c>
      <c r="Z299" s="12">
        <f>SUM(T299:Y299)</f>
        <v>-2230615.1497706096</v>
      </c>
      <c r="AA299" s="12"/>
      <c r="AB299" s="15">
        <v>-576692.41300287575</v>
      </c>
      <c r="AC299" s="21">
        <v>-199498.65794829887</v>
      </c>
      <c r="AD299" s="21">
        <v>-459098.8</v>
      </c>
      <c r="AE299" s="21">
        <v>-175936.52</v>
      </c>
      <c r="AF299" s="134">
        <f>SUM(AB299:AE299)</f>
        <v>-1411226.3909511745</v>
      </c>
      <c r="AG299" s="167"/>
      <c r="AH299" s="15">
        <f>J299/E299</f>
        <v>1.3039694465619935</v>
      </c>
      <c r="AI299" s="15">
        <f>K299/E299</f>
        <v>-23.090454402966287</v>
      </c>
      <c r="AJ299" s="15">
        <f>L299/E299</f>
        <v>-21.786484956404291</v>
      </c>
      <c r="AL299" s="147">
        <f>N299/F299</f>
        <v>-37.709567318569</v>
      </c>
      <c r="AM299" s="147">
        <f>O299/F299</f>
        <v>-38.358725385900428</v>
      </c>
      <c r="AN299" s="147">
        <f>P299/F299</f>
        <v>-90.571015566423313</v>
      </c>
      <c r="AO299" s="147">
        <f>Q299/F299</f>
        <v>34.69705405746808</v>
      </c>
      <c r="AP299" s="147">
        <f>R299/F299</f>
        <v>-131.94225421342469</v>
      </c>
      <c r="AR299" s="147">
        <f>T299/$G299</f>
        <v>-37.523092784363051</v>
      </c>
      <c r="AS299" s="147">
        <f>U299/$G299</f>
        <v>-25.732231170162233</v>
      </c>
      <c r="AT299" s="147">
        <f>V299/$G299</f>
        <v>-29.98</v>
      </c>
      <c r="AU299" s="147">
        <f>W299/$G299</f>
        <v>-11.48</v>
      </c>
      <c r="AV299" s="147">
        <f>X299/$G299</f>
        <v>-90.123140155983577</v>
      </c>
      <c r="AW299" s="147">
        <f>Y299/$G299</f>
        <v>49.701165016839184</v>
      </c>
      <c r="AX299" s="147">
        <f>Z299/$G299</f>
        <v>-145.1372990936697</v>
      </c>
      <c r="AZ299" s="15">
        <f>AB299/$H299</f>
        <v>-37.432975009923133</v>
      </c>
      <c r="BA299" s="15">
        <f>AC299/$H299</f>
        <v>-12.949413082454814</v>
      </c>
      <c r="BB299" s="15">
        <f>AD299/$H299</f>
        <v>-29.8</v>
      </c>
      <c r="BC299" s="15">
        <f>AE299/$H299</f>
        <v>-11.42</v>
      </c>
      <c r="BD299" s="15">
        <f>AF299/$H299</f>
        <v>-91.602388092377936</v>
      </c>
    </row>
    <row r="300" spans="1:56">
      <c r="A300" s="50">
        <v>980</v>
      </c>
      <c r="B300" s="55">
        <v>6</v>
      </c>
      <c r="C300" s="55">
        <v>6</v>
      </c>
      <c r="D300" s="11" t="s">
        <v>313</v>
      </c>
      <c r="E300" s="14">
        <v>33533</v>
      </c>
      <c r="F300" s="14">
        <v>33607</v>
      </c>
      <c r="G300" s="21">
        <v>33677</v>
      </c>
      <c r="H300" s="21">
        <v>33704</v>
      </c>
      <c r="I300" s="21"/>
      <c r="J300" s="15">
        <v>-434704.46374581836</v>
      </c>
      <c r="K300" s="21">
        <v>-1195571.6348365312</v>
      </c>
      <c r="L300" s="134">
        <f>SUM(J300:K300)</f>
        <v>-1630276.0985823497</v>
      </c>
      <c r="M300" s="134"/>
      <c r="N300" s="21">
        <v>333869.35435929714</v>
      </c>
      <c r="O300" s="21">
        <v>-317866.56004470051</v>
      </c>
      <c r="P300" s="21">
        <v>-3043820.1201407881</v>
      </c>
      <c r="Q300" s="15">
        <v>1166063.8957093298</v>
      </c>
      <c r="R300" s="12">
        <f>SUM(N300:Q300)</f>
        <v>-1861753.4301168616</v>
      </c>
      <c r="S300" s="15"/>
      <c r="T300" s="15">
        <v>333869.35435929714</v>
      </c>
      <c r="U300" s="21">
        <v>-68616.245975975937</v>
      </c>
      <c r="V300" s="21">
        <v>-1009636.46</v>
      </c>
      <c r="W300" s="21">
        <v>-386611.96</v>
      </c>
      <c r="X300" s="147">
        <f>P300</f>
        <v>-3043820.1201407881</v>
      </c>
      <c r="Y300" s="15">
        <f>G300/$G$10*277000000</f>
        <v>1673786.1342720934</v>
      </c>
      <c r="Z300" s="12">
        <f>SUM(T300:Y300)</f>
        <v>-2501029.2974853734</v>
      </c>
      <c r="AA300" s="12"/>
      <c r="AB300" s="15">
        <v>333869.35435929714</v>
      </c>
      <c r="AC300" s="21">
        <v>-142047.08409410805</v>
      </c>
      <c r="AD300" s="21">
        <v>-1004379.2000000001</v>
      </c>
      <c r="AE300" s="21">
        <v>-384899.68</v>
      </c>
      <c r="AF300" s="134">
        <f>SUM(AB300:AE300)</f>
        <v>-1197456.6097348109</v>
      </c>
      <c r="AG300" s="167"/>
      <c r="AH300" s="15">
        <f>J300/E300</f>
        <v>-12.963482651293305</v>
      </c>
      <c r="AI300" s="15">
        <f>K300/E300</f>
        <v>-35.653584076477834</v>
      </c>
      <c r="AJ300" s="15">
        <f>L300/E300</f>
        <v>-48.617066727771146</v>
      </c>
      <c r="AL300" s="147">
        <f>N300/F300</f>
        <v>9.934518236060855</v>
      </c>
      <c r="AM300" s="147">
        <f>O300/F300</f>
        <v>-9.4583437987532513</v>
      </c>
      <c r="AN300" s="147">
        <f>P300/F300</f>
        <v>-90.571015566423313</v>
      </c>
      <c r="AO300" s="147">
        <f>Q300/F300</f>
        <v>34.69705405746808</v>
      </c>
      <c r="AP300" s="147">
        <f>R300/F300</f>
        <v>-55.39778707164762</v>
      </c>
      <c r="AR300" s="147">
        <f>T300/$G300</f>
        <v>9.9138686450484652</v>
      </c>
      <c r="AS300" s="147">
        <f>U300/$G300</f>
        <v>-2.0374809506777902</v>
      </c>
      <c r="AT300" s="147">
        <f>V300/$G300</f>
        <v>-29.98</v>
      </c>
      <c r="AU300" s="147">
        <f>W300/$G300</f>
        <v>-11.48</v>
      </c>
      <c r="AV300" s="147">
        <f>X300/$G300</f>
        <v>-90.382757375680384</v>
      </c>
      <c r="AW300" s="147">
        <f>Y300/$G300</f>
        <v>49.701165016839191</v>
      </c>
      <c r="AX300" s="147">
        <f>Z300/$G300</f>
        <v>-74.265204664470517</v>
      </c>
      <c r="AZ300" s="15">
        <f>AB300/$H300</f>
        <v>9.9059267255903496</v>
      </c>
      <c r="BA300" s="15">
        <f>AC300/$H300</f>
        <v>-4.2145467628206754</v>
      </c>
      <c r="BB300" s="15">
        <f>AD300/$H300</f>
        <v>-29.8</v>
      </c>
      <c r="BC300" s="15">
        <f>AE300/$H300</f>
        <v>-11.42</v>
      </c>
      <c r="BD300" s="15">
        <f>AF300/$H300</f>
        <v>-35.528620037230326</v>
      </c>
    </row>
    <row r="301" spans="1:56">
      <c r="A301" s="50">
        <v>981</v>
      </c>
      <c r="B301" s="55">
        <v>5</v>
      </c>
      <c r="C301" s="55">
        <v>5</v>
      </c>
      <c r="D301" s="11" t="s">
        <v>314</v>
      </c>
      <c r="E301" s="14">
        <v>2282</v>
      </c>
      <c r="F301" s="14">
        <v>2237</v>
      </c>
      <c r="G301" s="21">
        <v>2207</v>
      </c>
      <c r="H301" s="21">
        <v>2193</v>
      </c>
      <c r="I301" s="21"/>
      <c r="J301" s="15">
        <v>455638.53422491642</v>
      </c>
      <c r="K301" s="21">
        <v>231866.46627345079</v>
      </c>
      <c r="L301" s="134">
        <f>SUM(J301:K301)</f>
        <v>687505.00049836724</v>
      </c>
      <c r="M301" s="134"/>
      <c r="N301" s="21">
        <v>660669.82322699786</v>
      </c>
      <c r="O301" s="21">
        <v>325531.30138366378</v>
      </c>
      <c r="P301" s="21">
        <v>-202607.36182208895</v>
      </c>
      <c r="Q301" s="15">
        <v>77617.309926556089</v>
      </c>
      <c r="R301" s="12">
        <f>SUM(N301:Q301)</f>
        <v>861211.07271512877</v>
      </c>
      <c r="S301" s="15"/>
      <c r="T301" s="15">
        <v>660669.82322699786</v>
      </c>
      <c r="U301" s="21">
        <v>286380.70420316624</v>
      </c>
      <c r="V301" s="21">
        <v>-66165.86</v>
      </c>
      <c r="W301" s="21">
        <v>-25336.36</v>
      </c>
      <c r="X301" s="147">
        <f>P301</f>
        <v>-202607.36182208895</v>
      </c>
      <c r="Y301" s="15">
        <f>G301/$G$10*277000000</f>
        <v>109690.47119216408</v>
      </c>
      <c r="Z301" s="12">
        <f>SUM(T301:Y301)</f>
        <v>762631.41680023936</v>
      </c>
      <c r="AA301" s="12"/>
      <c r="AB301" s="15">
        <v>660669.82322699786</v>
      </c>
      <c r="AC301" s="21">
        <v>247937.88961482866</v>
      </c>
      <c r="AD301" s="21">
        <v>-65351.4</v>
      </c>
      <c r="AE301" s="21">
        <v>-25044.06</v>
      </c>
      <c r="AF301" s="134">
        <f>SUM(AB301:AE301)</f>
        <v>818212.25284182641</v>
      </c>
      <c r="AG301" s="167"/>
      <c r="AH301" s="15">
        <f>J301/E301</f>
        <v>199.66631648769345</v>
      </c>
      <c r="AI301" s="15">
        <f>K301/E301</f>
        <v>101.60668986566643</v>
      </c>
      <c r="AJ301" s="15">
        <f>L301/E301</f>
        <v>301.2730063533599</v>
      </c>
      <c r="AL301" s="147">
        <f>N301/F301</f>
        <v>295.33742656548856</v>
      </c>
      <c r="AM301" s="147">
        <f>O301/F301</f>
        <v>145.52136852197756</v>
      </c>
      <c r="AN301" s="147">
        <f>P301/F301</f>
        <v>-90.571015566423313</v>
      </c>
      <c r="AO301" s="147">
        <f>Q301/F301</f>
        <v>34.69705405746808</v>
      </c>
      <c r="AP301" s="147">
        <f>R301/F301</f>
        <v>384.98483357851086</v>
      </c>
      <c r="AR301" s="147">
        <f>T301/$G301</f>
        <v>299.3519815255994</v>
      </c>
      <c r="AS301" s="147">
        <f>U301/$G301</f>
        <v>129.76017408389953</v>
      </c>
      <c r="AT301" s="147">
        <f>V301/$G301</f>
        <v>-29.98</v>
      </c>
      <c r="AU301" s="147">
        <f>W301/$G301</f>
        <v>-11.48</v>
      </c>
      <c r="AV301" s="147">
        <f>X301/$G301</f>
        <v>-91.802157599496581</v>
      </c>
      <c r="AW301" s="147">
        <f>Y301/$G301</f>
        <v>49.701165016839184</v>
      </c>
      <c r="AX301" s="147">
        <f>Z301/$G301</f>
        <v>345.55116302684155</v>
      </c>
      <c r="AZ301" s="15">
        <f>AB301/$H301</f>
        <v>301.26302928727671</v>
      </c>
      <c r="BA301" s="15">
        <f>AC301/$H301</f>
        <v>113.05877319417631</v>
      </c>
      <c r="BB301" s="15">
        <f>AD301/$H301</f>
        <v>-29.8</v>
      </c>
      <c r="BC301" s="15">
        <f>AE301/$H301</f>
        <v>-11.42</v>
      </c>
      <c r="BD301" s="15">
        <f>AF301/$H301</f>
        <v>373.10180248145298</v>
      </c>
    </row>
    <row r="302" spans="1:56">
      <c r="A302" s="50">
        <v>989</v>
      </c>
      <c r="B302" s="55">
        <v>14</v>
      </c>
      <c r="C302" s="55">
        <v>14</v>
      </c>
      <c r="D302" s="11" t="s">
        <v>315</v>
      </c>
      <c r="E302" s="14">
        <v>5484</v>
      </c>
      <c r="F302" s="14">
        <v>5406</v>
      </c>
      <c r="G302" s="21">
        <v>5316</v>
      </c>
      <c r="H302" s="21">
        <v>5220</v>
      </c>
      <c r="I302" s="21"/>
      <c r="J302" s="15">
        <v>-856359.96821526811</v>
      </c>
      <c r="K302" s="21">
        <v>-513703.6001898286</v>
      </c>
      <c r="L302" s="134">
        <f>SUM(J302:K302)</f>
        <v>-1370063.5684050967</v>
      </c>
      <c r="M302" s="134"/>
      <c r="N302" s="21">
        <v>-955924.69870101451</v>
      </c>
      <c r="O302" s="21">
        <v>-521728.60846079641</v>
      </c>
      <c r="P302" s="21">
        <v>-489626.91015208443</v>
      </c>
      <c r="Q302" s="15">
        <v>187572.27423467243</v>
      </c>
      <c r="R302" s="12">
        <f>SUM(N302:Q302)</f>
        <v>-1779707.9430792229</v>
      </c>
      <c r="S302" s="15"/>
      <c r="T302" s="15">
        <v>-955924.69870101451</v>
      </c>
      <c r="U302" s="21">
        <v>-454161.09319828858</v>
      </c>
      <c r="V302" s="21">
        <v>-159373.68</v>
      </c>
      <c r="W302" s="21">
        <v>-61027.68</v>
      </c>
      <c r="X302" s="147">
        <f>P302</f>
        <v>-489626.91015208443</v>
      </c>
      <c r="Y302" s="15">
        <f>G302/$G$10*277000000</f>
        <v>264211.3932295171</v>
      </c>
      <c r="Z302" s="12">
        <f>SUM(T302:Y302)</f>
        <v>-1855902.6688218703</v>
      </c>
      <c r="AA302" s="12"/>
      <c r="AB302" s="15">
        <v>-955924.69870101451</v>
      </c>
      <c r="AC302" s="21">
        <v>-384883.12970457063</v>
      </c>
      <c r="AD302" s="21">
        <v>-155556</v>
      </c>
      <c r="AE302" s="21">
        <v>-59612.4</v>
      </c>
      <c r="AF302" s="134">
        <f>SUM(AB302:AE302)</f>
        <v>-1555976.228405585</v>
      </c>
      <c r="AG302" s="167"/>
      <c r="AH302" s="15">
        <f>J302/E302</f>
        <v>-156.15608464902775</v>
      </c>
      <c r="AI302" s="15">
        <f>K302/E302</f>
        <v>-93.673158313243732</v>
      </c>
      <c r="AJ302" s="15">
        <f>L302/E302</f>
        <v>-249.82924296227145</v>
      </c>
      <c r="AL302" s="147">
        <f>N302/F302</f>
        <v>-176.8266183316712</v>
      </c>
      <c r="AM302" s="147">
        <f>O302/F302</f>
        <v>-96.509176555826201</v>
      </c>
      <c r="AN302" s="147">
        <f>P302/F302</f>
        <v>-90.571015566423313</v>
      </c>
      <c r="AO302" s="147">
        <f>Q302/F302</f>
        <v>34.69705405746808</v>
      </c>
      <c r="AP302" s="147">
        <f>R302/F302</f>
        <v>-329.20975639645263</v>
      </c>
      <c r="AR302" s="147">
        <f>T302/$G302</f>
        <v>-179.82029697159791</v>
      </c>
      <c r="AS302" s="147">
        <f>U302/$G302</f>
        <v>-85.432861775449325</v>
      </c>
      <c r="AT302" s="147">
        <f>V302/$G302</f>
        <v>-29.98</v>
      </c>
      <c r="AU302" s="147">
        <f>W302/$G302</f>
        <v>-11.48</v>
      </c>
      <c r="AV302" s="147">
        <f>X302/$G302</f>
        <v>-92.104384904455316</v>
      </c>
      <c r="AW302" s="147">
        <f>Y302/$G302</f>
        <v>49.701165016839184</v>
      </c>
      <c r="AX302" s="147">
        <f>Z302/$G302</f>
        <v>-349.11637863466336</v>
      </c>
      <c r="AZ302" s="15">
        <f>AB302/$H302</f>
        <v>-183.12733691590316</v>
      </c>
      <c r="BA302" s="15">
        <f>AC302/$H302</f>
        <v>-73.732400326546099</v>
      </c>
      <c r="BB302" s="15">
        <f>AD302/$H302</f>
        <v>-29.8</v>
      </c>
      <c r="BC302" s="15">
        <f>AE302/$H302</f>
        <v>-11.42</v>
      </c>
      <c r="BD302" s="15">
        <f>AF302/$H302</f>
        <v>-298.07973724244926</v>
      </c>
    </row>
    <row r="303" spans="1:56">
      <c r="A303" s="50">
        <v>992</v>
      </c>
      <c r="B303" s="55">
        <v>13</v>
      </c>
      <c r="C303" s="55">
        <v>13</v>
      </c>
      <c r="D303" s="11" t="s">
        <v>316</v>
      </c>
      <c r="E303" s="14">
        <v>18318</v>
      </c>
      <c r="F303" s="14">
        <v>18120</v>
      </c>
      <c r="G303" s="21">
        <v>17971</v>
      </c>
      <c r="H303" s="21">
        <v>17740</v>
      </c>
      <c r="I303" s="21"/>
      <c r="J303" s="15">
        <v>3464287.3897799039</v>
      </c>
      <c r="K303" s="21">
        <v>3425570.8857296463</v>
      </c>
      <c r="L303" s="134">
        <f>SUM(J303:K303)</f>
        <v>6889858.2755095502</v>
      </c>
      <c r="M303" s="134"/>
      <c r="N303" s="21">
        <v>-217370.51605603099</v>
      </c>
      <c r="O303" s="21">
        <v>623408.774349752</v>
      </c>
      <c r="P303" s="21">
        <v>-1641146.8020635904</v>
      </c>
      <c r="Q303" s="15">
        <v>628710.61952132161</v>
      </c>
      <c r="R303" s="12">
        <f>SUM(N303:Q303)</f>
        <v>-606397.92424854788</v>
      </c>
      <c r="S303" s="15"/>
      <c r="T303" s="15">
        <v>-217370.51605603099</v>
      </c>
      <c r="U303" s="21">
        <v>306283.6867723646</v>
      </c>
      <c r="V303" s="21">
        <v>-538770.57999999996</v>
      </c>
      <c r="W303" s="21">
        <v>-206307.08000000002</v>
      </c>
      <c r="X303" s="147">
        <f>P303</f>
        <v>-1641146.8020635904</v>
      </c>
      <c r="Y303" s="15">
        <f>G303/$G$10*277000000</f>
        <v>893179.63651761704</v>
      </c>
      <c r="Z303" s="12">
        <f>SUM(T303:Y303)</f>
        <v>-1404131.6548296399</v>
      </c>
      <c r="AA303" s="12"/>
      <c r="AB303" s="15">
        <v>-217370.51605603099</v>
      </c>
      <c r="AC303" s="21">
        <v>-5108.2668890914465</v>
      </c>
      <c r="AD303" s="21">
        <v>-528652</v>
      </c>
      <c r="AE303" s="21">
        <v>-202590.8</v>
      </c>
      <c r="AF303" s="134">
        <f>SUM(AB303:AE303)</f>
        <v>-953721.58294512238</v>
      </c>
      <c r="AG303" s="167"/>
      <c r="AH303" s="15">
        <f>J303/E303</f>
        <v>189.11930285947724</v>
      </c>
      <c r="AI303" s="15">
        <f>K303/E303</f>
        <v>187.00572582867377</v>
      </c>
      <c r="AJ303" s="15">
        <f>L303/E303</f>
        <v>376.12502868815102</v>
      </c>
      <c r="AL303" s="147">
        <f>N303/F303</f>
        <v>-11.996165345255573</v>
      </c>
      <c r="AM303" s="147">
        <f>O303/F303</f>
        <v>34.4044577455713</v>
      </c>
      <c r="AN303" s="147">
        <f>P303/F303</f>
        <v>-90.571015566423313</v>
      </c>
      <c r="AO303" s="147">
        <f>Q303/F303</f>
        <v>34.69705405746808</v>
      </c>
      <c r="AP303" s="147">
        <f>R303/F303</f>
        <v>-33.46566910863951</v>
      </c>
      <c r="AR303" s="147">
        <f>T303/$G303</f>
        <v>-12.095627180236548</v>
      </c>
      <c r="AS303" s="147">
        <f>U303/$G303</f>
        <v>17.043218895574235</v>
      </c>
      <c r="AT303" s="147">
        <f>V303/$G303</f>
        <v>-29.979999999999997</v>
      </c>
      <c r="AU303" s="147">
        <f>W303/$G303</f>
        <v>-11.48</v>
      </c>
      <c r="AV303" s="147">
        <f>X303/$G303</f>
        <v>-91.321952148661197</v>
      </c>
      <c r="AW303" s="147">
        <f>Y303/$G303</f>
        <v>49.701165016839184</v>
      </c>
      <c r="AX303" s="147">
        <f>Z303/$G303</f>
        <v>-78.133195416484327</v>
      </c>
      <c r="AZ303" s="15">
        <f>AB303/$H303</f>
        <v>-12.253129428186639</v>
      </c>
      <c r="BA303" s="15">
        <f>AC303/$H303</f>
        <v>-0.28795191032082562</v>
      </c>
      <c r="BB303" s="15">
        <f>AD303/$H303</f>
        <v>-29.8</v>
      </c>
      <c r="BC303" s="15">
        <f>AE303/$H303</f>
        <v>-11.42</v>
      </c>
      <c r="BD303" s="15">
        <f>AF303/$H303</f>
        <v>-53.761081338507459</v>
      </c>
    </row>
    <row r="304" spans="1:56">
      <c r="F304" s="17"/>
      <c r="T304" s="15"/>
      <c r="U304" s="21"/>
      <c r="V304" s="21"/>
      <c r="W304" s="21"/>
      <c r="AF304" s="12"/>
      <c r="AZ304" s="20"/>
      <c r="BA304" s="20"/>
      <c r="BB304" s="20"/>
      <c r="BC304" s="20"/>
      <c r="BD304" s="20"/>
    </row>
    <row r="305" spans="6:31">
      <c r="F305" s="17"/>
      <c r="T305" s="15"/>
      <c r="U305" s="21"/>
      <c r="V305" s="21"/>
      <c r="W305" s="21"/>
    </row>
    <row r="306" spans="6:31">
      <c r="F306" s="17"/>
    </row>
    <row r="307" spans="6:31">
      <c r="F307" s="17"/>
    </row>
    <row r="319" spans="6:31">
      <c r="S319" s="20"/>
      <c r="AB319" s="20"/>
      <c r="AC319" s="20"/>
      <c r="AD319" s="20"/>
      <c r="AE319" s="20"/>
    </row>
    <row r="320" spans="6:31">
      <c r="S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S324" s="20"/>
      <c r="T324" s="20"/>
      <c r="U324" s="20"/>
      <c r="V324" s="20"/>
      <c r="W324" s="20"/>
      <c r="AB324" s="20"/>
      <c r="AC324" s="20"/>
      <c r="AD324" s="20"/>
      <c r="AE324" s="20"/>
    </row>
    <row r="325" spans="19:31">
      <c r="T325" s="20"/>
      <c r="U325" s="20"/>
      <c r="V325" s="20"/>
      <c r="W325" s="20"/>
    </row>
    <row r="326" spans="19:31">
      <c r="T326" s="20"/>
      <c r="U326" s="20"/>
      <c r="V326" s="20"/>
      <c r="W326" s="20"/>
    </row>
  </sheetData>
  <autoFilter ref="A10:BD10" xr:uid="{89FA2009-52EA-47E3-9231-A8884B148C6D}">
    <sortState xmlns:xlrd2="http://schemas.microsoft.com/office/spreadsheetml/2017/richdata2" ref="A11:BD303">
      <sortCondition ref="A10"/>
    </sortState>
  </autoFilter>
  <phoneticPr fontId="37" type="noConversion"/>
  <conditionalFormatting sqref="G11:I302">
    <cfRule type="cellIs" dxfId="0" priority="2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>
      <c r="A1" s="172" t="s">
        <v>485</v>
      </c>
    </row>
    <row r="2" spans="1:6" ht="24.75">
      <c r="A2" s="303" t="s">
        <v>572</v>
      </c>
    </row>
    <row r="3" spans="1:6" ht="15.75">
      <c r="A3" s="174"/>
    </row>
    <row r="4" spans="1:6" ht="15.75">
      <c r="A4" s="53"/>
    </row>
    <row r="5" spans="1:6" ht="15.75">
      <c r="A5" s="83"/>
    </row>
    <row r="6" spans="1:6" ht="19.5">
      <c r="A6" s="175"/>
    </row>
    <row r="7" spans="1:6" ht="18.75">
      <c r="A7" s="176"/>
    </row>
    <row r="9" spans="1:6" ht="16.5">
      <c r="A9" s="38" t="s">
        <v>479</v>
      </c>
      <c r="B9" s="30" t="s">
        <v>12</v>
      </c>
      <c r="C9" s="181" t="s">
        <v>480</v>
      </c>
      <c r="D9" s="181" t="s">
        <v>402</v>
      </c>
      <c r="E9" s="181" t="s">
        <v>481</v>
      </c>
      <c r="F9" s="181" t="s">
        <v>482</v>
      </c>
    </row>
    <row r="10" spans="1:6" ht="16.5">
      <c r="A10" s="18"/>
      <c r="B10" s="9" t="s">
        <v>403</v>
      </c>
      <c r="C10" s="20"/>
      <c r="D10" s="20"/>
      <c r="E10" s="20"/>
      <c r="F10" s="21">
        <v>25085644.622114196</v>
      </c>
    </row>
    <row r="11" spans="1:6" ht="16.5">
      <c r="A11" s="13">
        <v>5</v>
      </c>
      <c r="B11" s="9" t="s">
        <v>24</v>
      </c>
      <c r="C11" s="20">
        <v>3220704.6992999995</v>
      </c>
      <c r="D11" s="20">
        <v>0</v>
      </c>
      <c r="E11" s="14">
        <v>658426.29</v>
      </c>
      <c r="F11" s="177">
        <v>2562278.4092999995</v>
      </c>
    </row>
    <row r="12" spans="1:6" ht="16.5">
      <c r="A12" s="13">
        <v>9</v>
      </c>
      <c r="B12" s="9" t="s">
        <v>25</v>
      </c>
      <c r="C12" s="20">
        <v>113349.336</v>
      </c>
      <c r="D12" s="20">
        <v>0</v>
      </c>
      <c r="E12" s="14">
        <v>30004.236000000004</v>
      </c>
      <c r="F12" s="177">
        <v>83345.099999999991</v>
      </c>
    </row>
    <row r="13" spans="1:6" ht="16.5">
      <c r="A13" s="13">
        <v>10</v>
      </c>
      <c r="B13" s="9" t="s">
        <v>26</v>
      </c>
      <c r="C13" s="20">
        <v>196694.43599999999</v>
      </c>
      <c r="D13" s="20">
        <v>0</v>
      </c>
      <c r="E13" s="14">
        <v>186776.36910000001</v>
      </c>
      <c r="F13" s="177">
        <v>9918.0668999999762</v>
      </c>
    </row>
    <row r="14" spans="1:6" ht="16.5">
      <c r="A14" s="13">
        <v>16</v>
      </c>
      <c r="B14" s="9" t="s">
        <v>27</v>
      </c>
      <c r="C14" s="20">
        <v>660093.19200000004</v>
      </c>
      <c r="D14" s="20">
        <v>0</v>
      </c>
      <c r="E14" s="14">
        <v>115858.02351</v>
      </c>
      <c r="F14" s="177">
        <v>544235.16849000007</v>
      </c>
    </row>
    <row r="15" spans="1:6" ht="16.5">
      <c r="A15" s="13">
        <v>18</v>
      </c>
      <c r="B15" s="9" t="s">
        <v>28</v>
      </c>
      <c r="C15" s="20">
        <v>907044.72330000007</v>
      </c>
      <c r="D15" s="20">
        <v>0</v>
      </c>
      <c r="E15" s="14">
        <v>329579.8634400001</v>
      </c>
      <c r="F15" s="177">
        <v>577464.85985999997</v>
      </c>
    </row>
    <row r="16" spans="1:6" ht="16.5">
      <c r="A16" s="13">
        <v>19</v>
      </c>
      <c r="B16" s="9" t="s">
        <v>29</v>
      </c>
      <c r="C16" s="20">
        <v>280122.8811</v>
      </c>
      <c r="D16" s="20">
        <v>0</v>
      </c>
      <c r="E16" s="14">
        <v>183359.21999999997</v>
      </c>
      <c r="F16" s="177">
        <v>96763.661100000027</v>
      </c>
    </row>
    <row r="17" spans="1:6" ht="16.5">
      <c r="A17" s="13">
        <v>20</v>
      </c>
      <c r="B17" s="9" t="s">
        <v>30</v>
      </c>
      <c r="C17" s="20">
        <v>377136.57750000001</v>
      </c>
      <c r="D17" s="20">
        <v>0</v>
      </c>
      <c r="E17" s="14">
        <v>785310.87024000008</v>
      </c>
      <c r="F17" s="177">
        <v>-408174.29274000006</v>
      </c>
    </row>
    <row r="18" spans="1:6" ht="16.5">
      <c r="A18" s="13">
        <v>46</v>
      </c>
      <c r="B18" s="9" t="s">
        <v>31</v>
      </c>
      <c r="C18" s="20">
        <v>395305.80930000002</v>
      </c>
      <c r="D18" s="20">
        <v>0</v>
      </c>
      <c r="E18" s="14">
        <v>30004.236000000001</v>
      </c>
      <c r="F18" s="177">
        <v>365301.57330000005</v>
      </c>
    </row>
    <row r="19" spans="1:6" ht="16.5">
      <c r="A19" s="13">
        <v>47</v>
      </c>
      <c r="B19" s="9" t="s">
        <v>32</v>
      </c>
      <c r="C19" s="20">
        <v>0</v>
      </c>
      <c r="D19" s="20">
        <v>0</v>
      </c>
      <c r="E19" s="14">
        <v>48340.158000000003</v>
      </c>
      <c r="F19" s="177">
        <v>-48340.158000000003</v>
      </c>
    </row>
    <row r="20" spans="1:6" ht="16.5">
      <c r="A20" s="13">
        <v>49</v>
      </c>
      <c r="B20" s="9" t="s">
        <v>33</v>
      </c>
      <c r="C20" s="20">
        <v>3863462.1104999986</v>
      </c>
      <c r="D20" s="20">
        <v>0</v>
      </c>
      <c r="E20" s="14">
        <v>21511102.355503488</v>
      </c>
      <c r="F20" s="177">
        <v>-17647640.245003492</v>
      </c>
    </row>
    <row r="21" spans="1:6" ht="16.5">
      <c r="A21" s="13">
        <v>50</v>
      </c>
      <c r="B21" s="9" t="s">
        <v>34</v>
      </c>
      <c r="C21" s="20">
        <v>433644.55530000001</v>
      </c>
      <c r="D21" s="20">
        <v>0</v>
      </c>
      <c r="E21" s="14">
        <v>171224.17343999998</v>
      </c>
      <c r="F21" s="177">
        <v>262420.38186000002</v>
      </c>
    </row>
    <row r="22" spans="1:6" ht="16.5">
      <c r="A22" s="13">
        <v>51</v>
      </c>
      <c r="B22" s="9" t="s">
        <v>35</v>
      </c>
      <c r="C22" s="20">
        <v>381720.55800000002</v>
      </c>
      <c r="D22" s="20">
        <v>0</v>
      </c>
      <c r="E22" s="14">
        <v>419742.59262000001</v>
      </c>
      <c r="F22" s="177">
        <v>-38022.034619999991</v>
      </c>
    </row>
    <row r="23" spans="1:6" ht="16.5">
      <c r="A23" s="13">
        <v>52</v>
      </c>
      <c r="B23" s="9" t="s">
        <v>36</v>
      </c>
      <c r="C23" s="20">
        <v>55007.766000000003</v>
      </c>
      <c r="D23" s="20">
        <v>0</v>
      </c>
      <c r="E23" s="14">
        <v>96380.273639999999</v>
      </c>
      <c r="F23" s="177">
        <v>-41372.507639999996</v>
      </c>
    </row>
    <row r="24" spans="1:6" ht="16.5">
      <c r="A24" s="13">
        <v>61</v>
      </c>
      <c r="B24" s="9" t="s">
        <v>37</v>
      </c>
      <c r="C24" s="20">
        <v>835951.35300000012</v>
      </c>
      <c r="D24" s="20">
        <v>0</v>
      </c>
      <c r="E24" s="14">
        <v>485551.8835800002</v>
      </c>
      <c r="F24" s="177">
        <v>350399.46941999992</v>
      </c>
    </row>
    <row r="25" spans="1:6" ht="16.5">
      <c r="A25" s="13">
        <v>69</v>
      </c>
      <c r="B25" s="9" t="s">
        <v>38</v>
      </c>
      <c r="C25" s="20">
        <v>175024.71000000002</v>
      </c>
      <c r="D25" s="20">
        <v>0</v>
      </c>
      <c r="E25" s="14">
        <v>138436.21110000001</v>
      </c>
      <c r="F25" s="177">
        <v>36588.498900000006</v>
      </c>
    </row>
    <row r="26" spans="1:6" ht="16.5">
      <c r="A26" s="13">
        <v>71</v>
      </c>
      <c r="B26" s="9" t="s">
        <v>39</v>
      </c>
      <c r="C26" s="20">
        <v>213363.45600000001</v>
      </c>
      <c r="D26" s="20">
        <v>0</v>
      </c>
      <c r="E26" s="14">
        <v>225198.4602</v>
      </c>
      <c r="F26" s="177">
        <v>-11835.004199999996</v>
      </c>
    </row>
    <row r="27" spans="1:6" ht="16.5">
      <c r="A27" s="13">
        <v>72</v>
      </c>
      <c r="B27" s="9" t="s">
        <v>40</v>
      </c>
      <c r="C27" s="20">
        <v>0</v>
      </c>
      <c r="D27" s="20">
        <v>0</v>
      </c>
      <c r="E27" s="14">
        <v>25003.53</v>
      </c>
      <c r="F27" s="177">
        <v>-25003.53</v>
      </c>
    </row>
    <row r="28" spans="1:6" ht="16.5">
      <c r="A28" s="13">
        <v>74</v>
      </c>
      <c r="B28" s="9" t="s">
        <v>41</v>
      </c>
      <c r="C28" s="20">
        <v>61758.719100000002</v>
      </c>
      <c r="D28" s="20">
        <v>0</v>
      </c>
      <c r="E28" s="14">
        <v>13335.216</v>
      </c>
      <c r="F28" s="177">
        <v>48423.503100000002</v>
      </c>
    </row>
    <row r="29" spans="1:6" ht="16.5">
      <c r="A29" s="13">
        <v>75</v>
      </c>
      <c r="B29" s="9" t="s">
        <v>42</v>
      </c>
      <c r="C29" s="20">
        <v>343798.53749999998</v>
      </c>
      <c r="D29" s="20">
        <v>0</v>
      </c>
      <c r="E29" s="14">
        <v>350866.20198000001</v>
      </c>
      <c r="F29" s="177">
        <v>-7067.6644800000358</v>
      </c>
    </row>
    <row r="30" spans="1:6" ht="16.5">
      <c r="A30" s="13">
        <v>77</v>
      </c>
      <c r="B30" s="9" t="s">
        <v>43</v>
      </c>
      <c r="C30" s="20">
        <v>150104.52510000003</v>
      </c>
      <c r="D30" s="20">
        <v>0</v>
      </c>
      <c r="E30" s="14">
        <v>147329.13326999999</v>
      </c>
      <c r="F30" s="177">
        <v>2775.3918300000369</v>
      </c>
    </row>
    <row r="31" spans="1:6" ht="16.5">
      <c r="A31" s="13">
        <v>78</v>
      </c>
      <c r="B31" s="9" t="s">
        <v>44</v>
      </c>
      <c r="C31" s="20">
        <v>210196.34220000001</v>
      </c>
      <c r="D31" s="20">
        <v>0</v>
      </c>
      <c r="E31" s="14">
        <v>164731.59015</v>
      </c>
      <c r="F31" s="177">
        <v>45464.75205000001</v>
      </c>
    </row>
    <row r="32" spans="1:6" ht="16.5">
      <c r="A32" s="13">
        <v>79</v>
      </c>
      <c r="B32" s="9" t="s">
        <v>45</v>
      </c>
      <c r="C32" s="20">
        <v>236783.42910000012</v>
      </c>
      <c r="D32" s="20">
        <v>0</v>
      </c>
      <c r="E32" s="14">
        <v>183442.56510000004</v>
      </c>
      <c r="F32" s="177">
        <v>53340.864000000089</v>
      </c>
    </row>
    <row r="33" spans="1:6" ht="16.5">
      <c r="A33" s="13">
        <v>81</v>
      </c>
      <c r="B33" s="9" t="s">
        <v>46</v>
      </c>
      <c r="C33" s="20">
        <v>16669.02</v>
      </c>
      <c r="D33" s="20">
        <v>0</v>
      </c>
      <c r="E33" s="14">
        <v>136769.30910000001</v>
      </c>
      <c r="F33" s="177">
        <v>-120100.28910000001</v>
      </c>
    </row>
    <row r="34" spans="1:6" ht="16.5">
      <c r="A34" s="13">
        <v>82</v>
      </c>
      <c r="B34" s="9" t="s">
        <v>47</v>
      </c>
      <c r="C34" s="20">
        <v>258536.50020000001</v>
      </c>
      <c r="D34" s="20">
        <v>0</v>
      </c>
      <c r="E34" s="14">
        <v>178375.18302</v>
      </c>
      <c r="F34" s="177">
        <v>80161.317180000013</v>
      </c>
    </row>
    <row r="35" spans="1:6" ht="16.5">
      <c r="A35" s="13">
        <v>86</v>
      </c>
      <c r="B35" s="9" t="s">
        <v>48</v>
      </c>
      <c r="C35" s="20">
        <v>462065.23440000007</v>
      </c>
      <c r="D35" s="20">
        <v>0</v>
      </c>
      <c r="E35" s="14">
        <v>1047897.9423000002</v>
      </c>
      <c r="F35" s="177">
        <v>-585832.70790000015</v>
      </c>
    </row>
    <row r="36" spans="1:6" ht="16.5">
      <c r="A36" s="13">
        <v>90</v>
      </c>
      <c r="B36" s="9" t="s">
        <v>49</v>
      </c>
      <c r="C36" s="20">
        <v>40005.648000000001</v>
      </c>
      <c r="D36" s="20">
        <v>0</v>
      </c>
      <c r="E36" s="14">
        <v>88429.151099999988</v>
      </c>
      <c r="F36" s="177">
        <v>-48423.503099999987</v>
      </c>
    </row>
    <row r="37" spans="1:6" ht="16.5">
      <c r="A37" s="13">
        <v>91</v>
      </c>
      <c r="B37" s="9" t="s">
        <v>50</v>
      </c>
      <c r="C37" s="20">
        <v>5786983.6733999997</v>
      </c>
      <c r="D37" s="20">
        <v>0</v>
      </c>
      <c r="E37" s="14">
        <v>113271696.28882059</v>
      </c>
      <c r="F37" s="177">
        <v>-107484712.61542059</v>
      </c>
    </row>
    <row r="38" spans="1:6" ht="16.5">
      <c r="A38" s="13">
        <v>92</v>
      </c>
      <c r="B38" s="9" t="s">
        <v>51</v>
      </c>
      <c r="C38" s="20">
        <v>4764589.3316999981</v>
      </c>
      <c r="D38" s="20">
        <v>0</v>
      </c>
      <c r="E38" s="14">
        <v>10794403.954655994</v>
      </c>
      <c r="F38" s="177">
        <v>-6029814.6229559956</v>
      </c>
    </row>
    <row r="39" spans="1:6" ht="16.5">
      <c r="A39" s="13">
        <v>97</v>
      </c>
      <c r="B39" s="9" t="s">
        <v>52</v>
      </c>
      <c r="C39" s="20">
        <v>160022.592</v>
      </c>
      <c r="D39" s="20">
        <v>0</v>
      </c>
      <c r="E39" s="14">
        <v>124300.88213999999</v>
      </c>
      <c r="F39" s="177">
        <v>35721.709860000017</v>
      </c>
    </row>
    <row r="40" spans="1:6" ht="16.5">
      <c r="A40" s="13">
        <v>98</v>
      </c>
      <c r="B40" s="9" t="s">
        <v>53</v>
      </c>
      <c r="C40" s="20">
        <v>1037396.4597000002</v>
      </c>
      <c r="D40" s="20">
        <v>0</v>
      </c>
      <c r="E40" s="14">
        <v>3609833.8032389996</v>
      </c>
      <c r="F40" s="177">
        <v>-2572437.3435389996</v>
      </c>
    </row>
    <row r="41" spans="1:6" ht="16.5">
      <c r="A41" s="13">
        <v>102</v>
      </c>
      <c r="B41" s="9" t="s">
        <v>54</v>
      </c>
      <c r="C41" s="20">
        <v>373469.3931000001</v>
      </c>
      <c r="D41" s="20">
        <v>0</v>
      </c>
      <c r="E41" s="14">
        <v>156222.05544</v>
      </c>
      <c r="F41" s="177">
        <v>217247.33766000011</v>
      </c>
    </row>
    <row r="42" spans="1:6" ht="16.5">
      <c r="A42" s="13">
        <v>103</v>
      </c>
      <c r="B42" s="9" t="s">
        <v>55</v>
      </c>
      <c r="C42" s="20">
        <v>75177.280200000008</v>
      </c>
      <c r="D42" s="20">
        <v>0</v>
      </c>
      <c r="E42" s="14">
        <v>100097.4651</v>
      </c>
      <c r="F42" s="177">
        <v>-24920.184899999993</v>
      </c>
    </row>
    <row r="43" spans="1:6" ht="16.5">
      <c r="A43" s="13">
        <v>105</v>
      </c>
      <c r="B43" s="9" t="s">
        <v>56</v>
      </c>
      <c r="C43" s="20">
        <v>30004.236000000001</v>
      </c>
      <c r="D43" s="20">
        <v>0</v>
      </c>
      <c r="E43" s="14">
        <v>63508.966200000003</v>
      </c>
      <c r="F43" s="177">
        <v>-33504.730200000005</v>
      </c>
    </row>
    <row r="44" spans="1:6" ht="16.5">
      <c r="A44" s="13">
        <v>106</v>
      </c>
      <c r="B44" s="9" t="s">
        <v>57</v>
      </c>
      <c r="C44" s="20">
        <v>1207253.7735000001</v>
      </c>
      <c r="D44" s="20">
        <v>0</v>
      </c>
      <c r="E44" s="14">
        <v>1235124.3749400005</v>
      </c>
      <c r="F44" s="177">
        <v>-27870.601440000348</v>
      </c>
    </row>
    <row r="45" spans="1:6" ht="16.5">
      <c r="A45" s="13">
        <v>108</v>
      </c>
      <c r="B45" s="9" t="s">
        <v>58</v>
      </c>
      <c r="C45" s="20">
        <v>201778.48710000003</v>
      </c>
      <c r="D45" s="20">
        <v>0</v>
      </c>
      <c r="E45" s="14">
        <v>301242.52944000001</v>
      </c>
      <c r="F45" s="177">
        <v>-99464.042339999985</v>
      </c>
    </row>
    <row r="46" spans="1:6" ht="16.5">
      <c r="A46" s="13">
        <v>109</v>
      </c>
      <c r="B46" s="9" t="s">
        <v>59</v>
      </c>
      <c r="C46" s="20">
        <v>1406531.9076</v>
      </c>
      <c r="D46" s="20">
        <v>0</v>
      </c>
      <c r="E46" s="14">
        <v>1323186.8076000009</v>
      </c>
      <c r="F46" s="177">
        <v>83345.099999999162</v>
      </c>
    </row>
    <row r="47" spans="1:6" ht="16.5">
      <c r="A47" s="13">
        <v>111</v>
      </c>
      <c r="B47" s="9" t="s">
        <v>60</v>
      </c>
      <c r="C47" s="20">
        <v>420142.64910000004</v>
      </c>
      <c r="D47" s="20">
        <v>0</v>
      </c>
      <c r="E47" s="14">
        <v>255919.46406000003</v>
      </c>
      <c r="F47" s="177">
        <v>164223.18504000001</v>
      </c>
    </row>
    <row r="48" spans="1:6" ht="16.5">
      <c r="A48" s="13">
        <v>139</v>
      </c>
      <c r="B48" s="9" t="s">
        <v>61</v>
      </c>
      <c r="C48" s="20">
        <v>291791.19510000001</v>
      </c>
      <c r="D48" s="20">
        <v>0</v>
      </c>
      <c r="E48" s="14">
        <v>190935.28959</v>
      </c>
      <c r="F48" s="177">
        <v>100855.90551000001</v>
      </c>
    </row>
    <row r="49" spans="1:6" ht="16.5">
      <c r="A49" s="13">
        <v>140</v>
      </c>
      <c r="B49" s="9" t="s">
        <v>62</v>
      </c>
      <c r="C49" s="20">
        <v>561912.66420000012</v>
      </c>
      <c r="D49" s="20">
        <v>0</v>
      </c>
      <c r="E49" s="14">
        <v>597734.38818000001</v>
      </c>
      <c r="F49" s="177">
        <v>-35821.723979999893</v>
      </c>
    </row>
    <row r="50" spans="1:6" ht="16.5">
      <c r="A50" s="13">
        <v>142</v>
      </c>
      <c r="B50" s="9" t="s">
        <v>63</v>
      </c>
      <c r="C50" s="20">
        <v>668511.04710000008</v>
      </c>
      <c r="D50" s="20">
        <v>0</v>
      </c>
      <c r="E50" s="14">
        <v>107381.82683999999</v>
      </c>
      <c r="F50" s="177">
        <v>561129.22026000009</v>
      </c>
    </row>
    <row r="51" spans="1:6" ht="16.5">
      <c r="A51" s="13">
        <v>143</v>
      </c>
      <c r="B51" s="9" t="s">
        <v>64</v>
      </c>
      <c r="C51" s="20">
        <v>268371.22200000007</v>
      </c>
      <c r="D51" s="20">
        <v>0</v>
      </c>
      <c r="E51" s="14">
        <v>93046.469639999996</v>
      </c>
      <c r="F51" s="177">
        <v>175324.75236000007</v>
      </c>
    </row>
    <row r="52" spans="1:6" ht="16.5">
      <c r="A52" s="13">
        <v>145</v>
      </c>
      <c r="B52" s="9" t="s">
        <v>65</v>
      </c>
      <c r="C52" s="20">
        <v>416892.19020000007</v>
      </c>
      <c r="D52" s="20">
        <v>0</v>
      </c>
      <c r="E52" s="14">
        <v>249743.59215000004</v>
      </c>
      <c r="F52" s="177">
        <v>167148.59805000003</v>
      </c>
    </row>
    <row r="53" spans="1:6" ht="16.5">
      <c r="A53" s="13">
        <v>146</v>
      </c>
      <c r="B53" s="9" t="s">
        <v>66</v>
      </c>
      <c r="C53" s="20">
        <v>175191.40020000003</v>
      </c>
      <c r="D53" s="20">
        <v>0</v>
      </c>
      <c r="E53" s="14">
        <v>73427.033100000001</v>
      </c>
      <c r="F53" s="177">
        <v>101764.36710000003</v>
      </c>
    </row>
    <row r="54" spans="1:6" ht="16.5">
      <c r="A54" s="13">
        <v>148</v>
      </c>
      <c r="B54" s="9" t="s">
        <v>67</v>
      </c>
      <c r="C54" s="20">
        <v>175024.71</v>
      </c>
      <c r="D54" s="20">
        <v>0</v>
      </c>
      <c r="E54" s="14">
        <v>173057.76564</v>
      </c>
      <c r="F54" s="177">
        <v>1966.944359999994</v>
      </c>
    </row>
    <row r="55" spans="1:6" ht="16.5">
      <c r="A55" s="13">
        <v>149</v>
      </c>
      <c r="B55" s="9" t="s">
        <v>68</v>
      </c>
      <c r="C55" s="20">
        <v>87012.284400000004</v>
      </c>
      <c r="D55" s="20">
        <v>0</v>
      </c>
      <c r="E55" s="14">
        <v>2848518.8207399994</v>
      </c>
      <c r="F55" s="177">
        <v>-2761506.5363399992</v>
      </c>
    </row>
    <row r="56" spans="1:6" ht="16.5">
      <c r="A56" s="13">
        <v>151</v>
      </c>
      <c r="B56" s="9" t="s">
        <v>69</v>
      </c>
      <c r="C56" s="20">
        <v>83345.100000000006</v>
      </c>
      <c r="D56" s="20">
        <v>0</v>
      </c>
      <c r="E56" s="14">
        <v>13335.216</v>
      </c>
      <c r="F56" s="177">
        <v>70009.884000000005</v>
      </c>
    </row>
    <row r="57" spans="1:6" ht="16.5">
      <c r="A57" s="13">
        <v>152</v>
      </c>
      <c r="B57" s="9" t="s">
        <v>70</v>
      </c>
      <c r="C57" s="20">
        <v>490069.18800000014</v>
      </c>
      <c r="D57" s="20">
        <v>0</v>
      </c>
      <c r="E57" s="14">
        <v>136477.60125000001</v>
      </c>
      <c r="F57" s="177">
        <v>353591.58675000013</v>
      </c>
    </row>
    <row r="58" spans="1:6" ht="16.5">
      <c r="A58" s="13">
        <v>153</v>
      </c>
      <c r="B58" s="9" t="s">
        <v>71</v>
      </c>
      <c r="C58" s="20">
        <v>688763.90639999998</v>
      </c>
      <c r="D58" s="20">
        <v>0</v>
      </c>
      <c r="E58" s="14">
        <v>1565536.022478</v>
      </c>
      <c r="F58" s="177">
        <v>-876772.11607800005</v>
      </c>
    </row>
    <row r="59" spans="1:6" ht="16.5">
      <c r="A59" s="13">
        <v>165</v>
      </c>
      <c r="B59" s="9" t="s">
        <v>72</v>
      </c>
      <c r="C59" s="20">
        <v>833451.00000000047</v>
      </c>
      <c r="D59" s="20">
        <v>0</v>
      </c>
      <c r="E59" s="14">
        <v>541343.09351999988</v>
      </c>
      <c r="F59" s="177">
        <v>292107.90648000059</v>
      </c>
    </row>
    <row r="60" spans="1:6" ht="16.5">
      <c r="A60" s="13">
        <v>167</v>
      </c>
      <c r="B60" s="9" t="s">
        <v>73</v>
      </c>
      <c r="C60" s="20">
        <v>1355024.6358000005</v>
      </c>
      <c r="D60" s="20">
        <v>0</v>
      </c>
      <c r="E60" s="14">
        <v>12100359.162830999</v>
      </c>
      <c r="F60" s="177">
        <v>-10745334.527030999</v>
      </c>
    </row>
    <row r="61" spans="1:6" ht="16.5">
      <c r="A61" s="13">
        <v>169</v>
      </c>
      <c r="B61" s="9" t="s">
        <v>74</v>
      </c>
      <c r="C61" s="20">
        <v>178525.20420000001</v>
      </c>
      <c r="D61" s="20">
        <v>0</v>
      </c>
      <c r="E61" s="14">
        <v>195027.53400000001</v>
      </c>
      <c r="F61" s="177">
        <v>-16502.329800000007</v>
      </c>
    </row>
    <row r="62" spans="1:6" ht="16.5">
      <c r="A62" s="13">
        <v>171</v>
      </c>
      <c r="B62" s="9" t="s">
        <v>75</v>
      </c>
      <c r="C62" s="20">
        <v>93346.511999999988</v>
      </c>
      <c r="D62" s="20">
        <v>0</v>
      </c>
      <c r="E62" s="14">
        <v>113349.336</v>
      </c>
      <c r="F62" s="177">
        <v>-20002.824000000008</v>
      </c>
    </row>
    <row r="63" spans="1:6" ht="16.5">
      <c r="A63" s="13">
        <v>172</v>
      </c>
      <c r="B63" s="9" t="s">
        <v>76</v>
      </c>
      <c r="C63" s="20">
        <v>351799.66709999996</v>
      </c>
      <c r="D63" s="20">
        <v>0</v>
      </c>
      <c r="E63" s="14">
        <v>467015.93334000022</v>
      </c>
      <c r="F63" s="177">
        <v>-115216.26624000026</v>
      </c>
    </row>
    <row r="64" spans="1:6" ht="16.5">
      <c r="A64" s="13">
        <v>176</v>
      </c>
      <c r="B64" s="9" t="s">
        <v>77</v>
      </c>
      <c r="C64" s="20">
        <v>101681.022</v>
      </c>
      <c r="D64" s="20">
        <v>0</v>
      </c>
      <c r="E64" s="14">
        <v>285206.93219999998</v>
      </c>
      <c r="F64" s="177">
        <v>-183525.91019999998</v>
      </c>
    </row>
    <row r="65" spans="1:6" ht="16.5">
      <c r="A65" s="13">
        <v>177</v>
      </c>
      <c r="B65" s="9" t="s">
        <v>78</v>
      </c>
      <c r="C65" s="20">
        <v>228532.26420000003</v>
      </c>
      <c r="D65" s="20">
        <v>0</v>
      </c>
      <c r="E65" s="14">
        <v>55741.202879999997</v>
      </c>
      <c r="F65" s="177">
        <v>172791.06132000004</v>
      </c>
    </row>
    <row r="66" spans="1:6" ht="16.5">
      <c r="A66" s="13">
        <v>178</v>
      </c>
      <c r="B66" s="9" t="s">
        <v>79</v>
      </c>
      <c r="C66" s="20">
        <v>193360.63200000004</v>
      </c>
      <c r="D66" s="20">
        <v>0</v>
      </c>
      <c r="E66" s="14">
        <v>156772.13310000004</v>
      </c>
      <c r="F66" s="177">
        <v>36588.498900000006</v>
      </c>
    </row>
    <row r="67" spans="1:6" ht="16.5">
      <c r="A67" s="13">
        <v>179</v>
      </c>
      <c r="B67" s="9" t="s">
        <v>80</v>
      </c>
      <c r="C67" s="20">
        <v>1971528.3405000004</v>
      </c>
      <c r="D67" s="20">
        <v>0</v>
      </c>
      <c r="E67" s="14">
        <v>13822896.934159495</v>
      </c>
      <c r="F67" s="177">
        <v>-11851368.593659494</v>
      </c>
    </row>
    <row r="68" spans="1:6" ht="16.5">
      <c r="A68" s="13">
        <v>181</v>
      </c>
      <c r="B68" s="9" t="s">
        <v>81</v>
      </c>
      <c r="C68" s="20">
        <v>16669.02</v>
      </c>
      <c r="D68" s="20">
        <v>0</v>
      </c>
      <c r="E68" s="14">
        <v>82544.987040000007</v>
      </c>
      <c r="F68" s="177">
        <v>-65875.967040000003</v>
      </c>
    </row>
    <row r="69" spans="1:6" ht="16.5">
      <c r="A69" s="13">
        <v>182</v>
      </c>
      <c r="B69" s="9" t="s">
        <v>82</v>
      </c>
      <c r="C69" s="20">
        <v>437395.08480000019</v>
      </c>
      <c r="D69" s="20">
        <v>0</v>
      </c>
      <c r="E69" s="14">
        <v>529091.36382000009</v>
      </c>
      <c r="F69" s="177">
        <v>-91696.2790199999</v>
      </c>
    </row>
    <row r="70" spans="1:6" ht="16.5">
      <c r="A70" s="13">
        <v>186</v>
      </c>
      <c r="B70" s="9" t="s">
        <v>83</v>
      </c>
      <c r="C70" s="20">
        <v>1153912.9095000003</v>
      </c>
      <c r="D70" s="20">
        <v>0</v>
      </c>
      <c r="E70" s="14">
        <v>4288237.4969834993</v>
      </c>
      <c r="F70" s="177">
        <v>-3134324.5874834992</v>
      </c>
    </row>
    <row r="71" spans="1:6" ht="16.5">
      <c r="A71" s="13">
        <v>202</v>
      </c>
      <c r="B71" s="9" t="s">
        <v>84</v>
      </c>
      <c r="C71" s="20">
        <v>1344023.0826000003</v>
      </c>
      <c r="D71" s="20">
        <v>0</v>
      </c>
      <c r="E71" s="14">
        <v>4532358.6286874982</v>
      </c>
      <c r="F71" s="177">
        <v>-3188335.5460874978</v>
      </c>
    </row>
    <row r="72" spans="1:6" ht="16.5">
      <c r="A72" s="13">
        <v>204</v>
      </c>
      <c r="B72" s="9" t="s">
        <v>85</v>
      </c>
      <c r="C72" s="20">
        <v>46673.256000000001</v>
      </c>
      <c r="D72" s="20">
        <v>0</v>
      </c>
      <c r="E72" s="14">
        <v>929714.59050000017</v>
      </c>
      <c r="F72" s="177">
        <v>-883041.33450000011</v>
      </c>
    </row>
    <row r="73" spans="1:6" ht="16.5">
      <c r="A73" s="13">
        <v>205</v>
      </c>
      <c r="B73" s="9" t="s">
        <v>86</v>
      </c>
      <c r="C73" s="20">
        <v>408891.06060000008</v>
      </c>
      <c r="D73" s="20">
        <v>0</v>
      </c>
      <c r="E73" s="14">
        <v>652175.4075000002</v>
      </c>
      <c r="F73" s="177">
        <v>-243284.34690000012</v>
      </c>
    </row>
    <row r="74" spans="1:6" ht="16.5">
      <c r="A74" s="13">
        <v>208</v>
      </c>
      <c r="B74" s="9" t="s">
        <v>87</v>
      </c>
      <c r="C74" s="20">
        <v>146770.7211</v>
      </c>
      <c r="D74" s="20">
        <v>0</v>
      </c>
      <c r="E74" s="14">
        <v>104548.09344</v>
      </c>
      <c r="F74" s="177">
        <v>42222.627659999998</v>
      </c>
    </row>
    <row r="75" spans="1:6" ht="16.5">
      <c r="A75" s="13">
        <v>211</v>
      </c>
      <c r="B75" s="9" t="s">
        <v>88</v>
      </c>
      <c r="C75" s="20">
        <v>896959.96620000037</v>
      </c>
      <c r="D75" s="20">
        <v>0</v>
      </c>
      <c r="E75" s="14">
        <v>2076942.8062545003</v>
      </c>
      <c r="F75" s="177">
        <v>-1179982.8400544999</v>
      </c>
    </row>
    <row r="76" spans="1:6" ht="16.5">
      <c r="A76" s="13">
        <v>213</v>
      </c>
      <c r="B76" s="9" t="s">
        <v>89</v>
      </c>
      <c r="C76" s="20">
        <v>43422.797099999996</v>
      </c>
      <c r="D76" s="20">
        <v>0</v>
      </c>
      <c r="E76" s="14">
        <v>132643.72665000003</v>
      </c>
      <c r="F76" s="177">
        <v>-89220.92955000003</v>
      </c>
    </row>
    <row r="77" spans="1:6" ht="16.5">
      <c r="A77" s="13">
        <v>214</v>
      </c>
      <c r="B77" s="9" t="s">
        <v>90</v>
      </c>
      <c r="C77" s="20">
        <v>495819.99990000017</v>
      </c>
      <c r="D77" s="20">
        <v>0</v>
      </c>
      <c r="E77" s="14">
        <v>151854.77220000001</v>
      </c>
      <c r="F77" s="177">
        <v>343965.22770000016</v>
      </c>
    </row>
    <row r="78" spans="1:6" ht="16.5">
      <c r="A78" s="13">
        <v>216</v>
      </c>
      <c r="B78" s="9" t="s">
        <v>91</v>
      </c>
      <c r="C78" s="20">
        <v>76677.491999999998</v>
      </c>
      <c r="D78" s="20">
        <v>0</v>
      </c>
      <c r="E78" s="14">
        <v>38338.745999999999</v>
      </c>
      <c r="F78" s="177">
        <v>38338.745999999999</v>
      </c>
    </row>
    <row r="79" spans="1:6" ht="16.5">
      <c r="A79" s="13">
        <v>217</v>
      </c>
      <c r="B79" s="9" t="s">
        <v>92</v>
      </c>
      <c r="C79" s="20">
        <v>51757.307100000005</v>
      </c>
      <c r="D79" s="20">
        <v>0</v>
      </c>
      <c r="E79" s="14">
        <v>81678.198000000004</v>
      </c>
      <c r="F79" s="177">
        <v>-29920.890899999999</v>
      </c>
    </row>
    <row r="80" spans="1:6" ht="16.5">
      <c r="A80" s="13">
        <v>218</v>
      </c>
      <c r="B80" s="9" t="s">
        <v>93</v>
      </c>
      <c r="C80" s="20">
        <v>60091.8171</v>
      </c>
      <c r="D80" s="20">
        <v>0</v>
      </c>
      <c r="E80" s="14">
        <v>385054.36200000002</v>
      </c>
      <c r="F80" s="177">
        <v>-324962.54490000004</v>
      </c>
    </row>
    <row r="81" spans="1:6" ht="16.5">
      <c r="A81" s="13">
        <v>224</v>
      </c>
      <c r="B81" s="9" t="s">
        <v>94</v>
      </c>
      <c r="C81" s="20">
        <v>475150.41509999998</v>
      </c>
      <c r="D81" s="20">
        <v>0</v>
      </c>
      <c r="E81" s="14">
        <v>94079.948879999996</v>
      </c>
      <c r="F81" s="177">
        <v>381070.46622</v>
      </c>
    </row>
    <row r="82" spans="1:6" ht="16.5">
      <c r="A82" s="13">
        <v>226</v>
      </c>
      <c r="B82" s="9" t="s">
        <v>95</v>
      </c>
      <c r="C82" s="20">
        <v>118350.042</v>
      </c>
      <c r="D82" s="20">
        <v>0</v>
      </c>
      <c r="E82" s="14">
        <v>65009.178</v>
      </c>
      <c r="F82" s="177">
        <v>53340.864000000001</v>
      </c>
    </row>
    <row r="83" spans="1:6" ht="16.5">
      <c r="A83" s="13">
        <v>230</v>
      </c>
      <c r="B83" s="9" t="s">
        <v>96</v>
      </c>
      <c r="C83" s="20">
        <v>160105.93709999998</v>
      </c>
      <c r="D83" s="20">
        <v>0</v>
      </c>
      <c r="E83" s="14">
        <v>48215.140350000001</v>
      </c>
      <c r="F83" s="177">
        <v>111890.79674999998</v>
      </c>
    </row>
    <row r="84" spans="1:6" ht="16.5">
      <c r="A84" s="13">
        <v>231</v>
      </c>
      <c r="B84" s="9" t="s">
        <v>97</v>
      </c>
      <c r="C84" s="20">
        <v>136852.65419999999</v>
      </c>
      <c r="D84" s="20">
        <v>0</v>
      </c>
      <c r="E84" s="14">
        <v>310043.772</v>
      </c>
      <c r="F84" s="177">
        <v>-173191.11780000001</v>
      </c>
    </row>
    <row r="85" spans="1:6" ht="16.5">
      <c r="A85" s="13">
        <v>232</v>
      </c>
      <c r="B85" s="9" t="s">
        <v>98</v>
      </c>
      <c r="C85" s="20">
        <v>283373.34000000003</v>
      </c>
      <c r="D85" s="20">
        <v>0</v>
      </c>
      <c r="E85" s="14">
        <v>213530.14620000002</v>
      </c>
      <c r="F85" s="177">
        <v>69843.193800000008</v>
      </c>
    </row>
    <row r="86" spans="1:6" ht="16.5">
      <c r="A86" s="13">
        <v>233</v>
      </c>
      <c r="B86" s="9" t="s">
        <v>99</v>
      </c>
      <c r="C86" s="20">
        <v>363634.67130000005</v>
      </c>
      <c r="D86" s="20">
        <v>0</v>
      </c>
      <c r="E86" s="14">
        <v>311168.93085</v>
      </c>
      <c r="F86" s="177">
        <v>52465.740450000041</v>
      </c>
    </row>
    <row r="87" spans="1:6" ht="16.5">
      <c r="A87" s="13">
        <v>235</v>
      </c>
      <c r="B87" s="9" t="s">
        <v>100</v>
      </c>
      <c r="C87" s="20">
        <v>3777783.3477000003</v>
      </c>
      <c r="D87" s="20">
        <v>0</v>
      </c>
      <c r="E87" s="14">
        <v>1124247.4713315</v>
      </c>
      <c r="F87" s="177">
        <v>2653535.8763685003</v>
      </c>
    </row>
    <row r="88" spans="1:6" ht="16.5">
      <c r="A88" s="13">
        <v>236</v>
      </c>
      <c r="B88" s="9" t="s">
        <v>101</v>
      </c>
      <c r="C88" s="20">
        <v>447146.46149999998</v>
      </c>
      <c r="D88" s="20">
        <v>0</v>
      </c>
      <c r="E88" s="14">
        <v>53340.864000000001</v>
      </c>
      <c r="F88" s="177">
        <v>393805.59749999997</v>
      </c>
    </row>
    <row r="89" spans="1:6" ht="16.5">
      <c r="A89" s="13">
        <v>239</v>
      </c>
      <c r="B89" s="9" t="s">
        <v>102</v>
      </c>
      <c r="C89" s="20">
        <v>106681.728</v>
      </c>
      <c r="D89" s="20">
        <v>0</v>
      </c>
      <c r="E89" s="14">
        <v>30004.236000000004</v>
      </c>
      <c r="F89" s="177">
        <v>76677.491999999998</v>
      </c>
    </row>
    <row r="90" spans="1:6" ht="16.5">
      <c r="A90" s="13">
        <v>240</v>
      </c>
      <c r="B90" s="9" t="s">
        <v>103</v>
      </c>
      <c r="C90" s="20">
        <v>390388.44840000011</v>
      </c>
      <c r="D90" s="20">
        <v>0</v>
      </c>
      <c r="E90" s="14">
        <v>521715.32247000001</v>
      </c>
      <c r="F90" s="177">
        <v>-131326.8740699999</v>
      </c>
    </row>
    <row r="91" spans="1:6" ht="16.5">
      <c r="A91" s="13">
        <v>241</v>
      </c>
      <c r="B91" s="9" t="s">
        <v>104</v>
      </c>
      <c r="C91" s="20">
        <v>415058.598</v>
      </c>
      <c r="D91" s="20">
        <v>0</v>
      </c>
      <c r="E91" s="14">
        <v>151688.08199999999</v>
      </c>
      <c r="F91" s="177">
        <v>263370.516</v>
      </c>
    </row>
    <row r="92" spans="1:6" ht="16.5">
      <c r="A92" s="13">
        <v>244</v>
      </c>
      <c r="B92" s="9" t="s">
        <v>105</v>
      </c>
      <c r="C92" s="20">
        <v>768775.2024000003</v>
      </c>
      <c r="D92" s="20">
        <v>0</v>
      </c>
      <c r="E92" s="14">
        <v>512283.15750300005</v>
      </c>
      <c r="F92" s="177">
        <v>256492.04489700025</v>
      </c>
    </row>
    <row r="93" spans="1:6" ht="16.5">
      <c r="A93" s="13">
        <v>245</v>
      </c>
      <c r="B93" s="9" t="s">
        <v>106</v>
      </c>
      <c r="C93" s="20">
        <v>723018.74249999993</v>
      </c>
      <c r="D93" s="20">
        <v>0</v>
      </c>
      <c r="E93" s="14">
        <v>1953333.2717190003</v>
      </c>
      <c r="F93" s="177">
        <v>-1230314.5292190004</v>
      </c>
    </row>
    <row r="94" spans="1:6" ht="16.5">
      <c r="A94" s="13">
        <v>249</v>
      </c>
      <c r="B94" s="9" t="s">
        <v>107</v>
      </c>
      <c r="C94" s="20">
        <v>151854.77220000001</v>
      </c>
      <c r="D94" s="20">
        <v>0</v>
      </c>
      <c r="E94" s="14">
        <v>182509.09998</v>
      </c>
      <c r="F94" s="177">
        <v>-30654.327779999992</v>
      </c>
    </row>
    <row r="95" spans="1:6" ht="16.5">
      <c r="A95" s="13">
        <v>250</v>
      </c>
      <c r="B95" s="9" t="s">
        <v>108</v>
      </c>
      <c r="C95" s="20">
        <v>70176.574200000003</v>
      </c>
      <c r="D95" s="20">
        <v>0</v>
      </c>
      <c r="E95" s="14">
        <v>48340.158000000003</v>
      </c>
      <c r="F95" s="177">
        <v>21836.4162</v>
      </c>
    </row>
    <row r="96" spans="1:6" ht="16.5">
      <c r="A96" s="13">
        <v>256</v>
      </c>
      <c r="B96" s="9" t="s">
        <v>109</v>
      </c>
      <c r="C96" s="20">
        <v>120016.94400000003</v>
      </c>
      <c r="D96" s="20">
        <v>0</v>
      </c>
      <c r="E96" s="14">
        <v>21669.726000000002</v>
      </c>
      <c r="F96" s="177">
        <v>98347.218000000023</v>
      </c>
    </row>
    <row r="97" spans="1:6" ht="16.5">
      <c r="A97" s="13">
        <v>257</v>
      </c>
      <c r="B97" s="9" t="s">
        <v>110</v>
      </c>
      <c r="C97" s="20">
        <v>1462623.1599000001</v>
      </c>
      <c r="D97" s="20">
        <v>0</v>
      </c>
      <c r="E97" s="14">
        <v>1895175.4776645005</v>
      </c>
      <c r="F97" s="177">
        <v>-432552.31776450039</v>
      </c>
    </row>
    <row r="98" spans="1:6" ht="16.5">
      <c r="A98" s="13">
        <v>260</v>
      </c>
      <c r="B98" s="9" t="s">
        <v>111</v>
      </c>
      <c r="C98" s="20">
        <v>205278.98129999998</v>
      </c>
      <c r="D98" s="20">
        <v>0</v>
      </c>
      <c r="E98" s="14">
        <v>175191.40020000003</v>
      </c>
      <c r="F98" s="177">
        <v>30087.581099999952</v>
      </c>
    </row>
    <row r="99" spans="1:6" ht="16.5">
      <c r="A99" s="13">
        <v>261</v>
      </c>
      <c r="B99" s="9" t="s">
        <v>112</v>
      </c>
      <c r="C99" s="20">
        <v>158605.72529999999</v>
      </c>
      <c r="D99" s="20">
        <v>0</v>
      </c>
      <c r="E99" s="14">
        <v>370502.30753999995</v>
      </c>
      <c r="F99" s="177">
        <v>-211896.58223999996</v>
      </c>
    </row>
    <row r="100" spans="1:6" ht="16.5">
      <c r="A100" s="13">
        <v>263</v>
      </c>
      <c r="B100" s="9" t="s">
        <v>113</v>
      </c>
      <c r="C100" s="20">
        <v>376803.19709999999</v>
      </c>
      <c r="D100" s="20">
        <v>0</v>
      </c>
      <c r="E100" s="14">
        <v>148520.9682</v>
      </c>
      <c r="F100" s="177">
        <v>228282.22889999999</v>
      </c>
    </row>
    <row r="101" spans="1:6" ht="16.5">
      <c r="A101" s="13">
        <v>265</v>
      </c>
      <c r="B101" s="9" t="s">
        <v>114</v>
      </c>
      <c r="C101" s="20">
        <v>0</v>
      </c>
      <c r="D101" s="20">
        <v>0</v>
      </c>
      <c r="E101" s="14">
        <v>60008.472000000002</v>
      </c>
      <c r="F101" s="177">
        <v>-60008.472000000002</v>
      </c>
    </row>
    <row r="102" spans="1:6" ht="16.5">
      <c r="A102" s="13">
        <v>271</v>
      </c>
      <c r="B102" s="9" t="s">
        <v>115</v>
      </c>
      <c r="C102" s="20">
        <v>318461.62710000004</v>
      </c>
      <c r="D102" s="20">
        <v>0</v>
      </c>
      <c r="E102" s="14">
        <v>202603.60359000001</v>
      </c>
      <c r="F102" s="177">
        <v>115858.02351000003</v>
      </c>
    </row>
    <row r="103" spans="1:6" ht="16.5">
      <c r="A103" s="13">
        <v>272</v>
      </c>
      <c r="B103" s="9" t="s">
        <v>116</v>
      </c>
      <c r="C103" s="20">
        <v>1196502.2556000003</v>
      </c>
      <c r="D103" s="20">
        <v>0</v>
      </c>
      <c r="E103" s="14">
        <v>795520.64499000018</v>
      </c>
      <c r="F103" s="177">
        <v>400981.61061000009</v>
      </c>
    </row>
    <row r="104" spans="1:6" ht="16.5">
      <c r="A104" s="13">
        <v>273</v>
      </c>
      <c r="B104" s="9" t="s">
        <v>117</v>
      </c>
      <c r="C104" s="20">
        <v>176858.30219999998</v>
      </c>
      <c r="D104" s="20">
        <v>0</v>
      </c>
      <c r="E104" s="14">
        <v>120733.71186000001</v>
      </c>
      <c r="F104" s="177">
        <v>56124.590339999966</v>
      </c>
    </row>
    <row r="105" spans="1:6" ht="16.5">
      <c r="A105" s="13">
        <v>275</v>
      </c>
      <c r="B105" s="9" t="s">
        <v>118</v>
      </c>
      <c r="C105" s="20">
        <v>55007.766000000003</v>
      </c>
      <c r="D105" s="20">
        <v>0</v>
      </c>
      <c r="E105" s="14">
        <v>13335.216</v>
      </c>
      <c r="F105" s="177">
        <v>41672.550000000003</v>
      </c>
    </row>
    <row r="106" spans="1:6" ht="16.5">
      <c r="A106" s="13">
        <v>276</v>
      </c>
      <c r="B106" s="9" t="s">
        <v>119</v>
      </c>
      <c r="C106" s="20">
        <v>508488.45510000014</v>
      </c>
      <c r="D106" s="20">
        <v>0</v>
      </c>
      <c r="E106" s="14">
        <v>825791.58530999999</v>
      </c>
      <c r="F106" s="177">
        <v>-317303.13020999986</v>
      </c>
    </row>
    <row r="107" spans="1:6" ht="16.5">
      <c r="A107" s="13">
        <v>280</v>
      </c>
      <c r="B107" s="9" t="s">
        <v>120</v>
      </c>
      <c r="C107" s="20">
        <v>41672.550000000003</v>
      </c>
      <c r="D107" s="20">
        <v>0</v>
      </c>
      <c r="E107" s="14">
        <v>1035146.1419999999</v>
      </c>
      <c r="F107" s="177">
        <v>-993473.59199999983</v>
      </c>
    </row>
    <row r="108" spans="1:6" ht="16.5">
      <c r="A108" s="13">
        <v>284</v>
      </c>
      <c r="B108" s="9" t="s">
        <v>121</v>
      </c>
      <c r="C108" s="20">
        <v>1310268.3171000001</v>
      </c>
      <c r="D108" s="20">
        <v>0</v>
      </c>
      <c r="E108" s="14">
        <v>48423.503100000002</v>
      </c>
      <c r="F108" s="177">
        <v>1261844.814</v>
      </c>
    </row>
    <row r="109" spans="1:6" ht="16.5">
      <c r="A109" s="13">
        <v>285</v>
      </c>
      <c r="B109" s="9" t="s">
        <v>122</v>
      </c>
      <c r="C109" s="20">
        <v>535575.61259999999</v>
      </c>
      <c r="D109" s="20">
        <v>0</v>
      </c>
      <c r="E109" s="14">
        <v>1539921.9896205002</v>
      </c>
      <c r="F109" s="177">
        <v>-1004346.3770205003</v>
      </c>
    </row>
    <row r="110" spans="1:6" ht="16.5">
      <c r="A110" s="13">
        <v>286</v>
      </c>
      <c r="B110" s="9" t="s">
        <v>123</v>
      </c>
      <c r="C110" s="20">
        <v>1391363.0994000002</v>
      </c>
      <c r="D110" s="20">
        <v>0</v>
      </c>
      <c r="E110" s="14">
        <v>1304475.8326500002</v>
      </c>
      <c r="F110" s="177">
        <v>86887.266749999952</v>
      </c>
    </row>
    <row r="111" spans="1:6" ht="16.5">
      <c r="A111" s="13">
        <v>287</v>
      </c>
      <c r="B111" s="9" t="s">
        <v>124</v>
      </c>
      <c r="C111" s="20">
        <v>1172082.1413000003</v>
      </c>
      <c r="D111" s="20">
        <v>0</v>
      </c>
      <c r="E111" s="14">
        <v>131768.60310000001</v>
      </c>
      <c r="F111" s="177">
        <v>1040313.5382000003</v>
      </c>
    </row>
    <row r="112" spans="1:6" ht="16.5">
      <c r="A112" s="13">
        <v>288</v>
      </c>
      <c r="B112" s="9" t="s">
        <v>125</v>
      </c>
      <c r="C112" s="20">
        <v>75093.935100000002</v>
      </c>
      <c r="D112" s="20">
        <v>0</v>
      </c>
      <c r="E112" s="14">
        <v>722101.94640000002</v>
      </c>
      <c r="F112" s="177">
        <v>-647008.01130000001</v>
      </c>
    </row>
    <row r="113" spans="1:6" ht="16.5">
      <c r="A113" s="13">
        <v>290</v>
      </c>
      <c r="B113" s="9" t="s">
        <v>126</v>
      </c>
      <c r="C113" s="20">
        <v>55007.766000000003</v>
      </c>
      <c r="D113" s="20">
        <v>0</v>
      </c>
      <c r="E113" s="14">
        <v>101681.022</v>
      </c>
      <c r="F113" s="177">
        <v>-46673.255999999994</v>
      </c>
    </row>
    <row r="114" spans="1:6" ht="16.5">
      <c r="A114" s="13">
        <v>291</v>
      </c>
      <c r="B114" s="9" t="s">
        <v>127</v>
      </c>
      <c r="C114" s="20">
        <v>21669.726000000002</v>
      </c>
      <c r="D114" s="20">
        <v>0</v>
      </c>
      <c r="E114" s="14">
        <v>13335.216</v>
      </c>
      <c r="F114" s="177">
        <v>8334.510000000002</v>
      </c>
    </row>
    <row r="115" spans="1:6" ht="16.5">
      <c r="A115" s="13">
        <v>297</v>
      </c>
      <c r="B115" s="9" t="s">
        <v>128</v>
      </c>
      <c r="C115" s="20">
        <v>1954775.9754000008</v>
      </c>
      <c r="D115" s="20">
        <v>0</v>
      </c>
      <c r="E115" s="14">
        <v>4967973.4621514976</v>
      </c>
      <c r="F115" s="177">
        <v>-3013197.4867514968</v>
      </c>
    </row>
    <row r="116" spans="1:6" ht="16.5">
      <c r="A116" s="13">
        <v>300</v>
      </c>
      <c r="B116" s="9" t="s">
        <v>129</v>
      </c>
      <c r="C116" s="20">
        <v>470066.36400000018</v>
      </c>
      <c r="D116" s="20">
        <v>0</v>
      </c>
      <c r="E116" s="14">
        <v>46673.256000000001</v>
      </c>
      <c r="F116" s="177">
        <v>423393.10800000018</v>
      </c>
    </row>
    <row r="117" spans="1:6" ht="16.5">
      <c r="A117" s="13">
        <v>301</v>
      </c>
      <c r="B117" s="9" t="s">
        <v>130</v>
      </c>
      <c r="C117" s="20">
        <v>823699.62330000009</v>
      </c>
      <c r="D117" s="20">
        <v>0</v>
      </c>
      <c r="E117" s="14">
        <v>470658.11421000009</v>
      </c>
      <c r="F117" s="177">
        <v>353041.50909000001</v>
      </c>
    </row>
    <row r="118" spans="1:6" ht="16.5">
      <c r="A118" s="13">
        <v>304</v>
      </c>
      <c r="B118" s="9" t="s">
        <v>131</v>
      </c>
      <c r="C118" s="20">
        <v>8334.51</v>
      </c>
      <c r="D118" s="20">
        <v>0</v>
      </c>
      <c r="E118" s="14">
        <v>270038.12400000001</v>
      </c>
      <c r="F118" s="177">
        <v>-261703.614</v>
      </c>
    </row>
    <row r="119" spans="1:6" ht="16.5">
      <c r="A119" s="13">
        <v>305</v>
      </c>
      <c r="B119" s="9" t="s">
        <v>132</v>
      </c>
      <c r="C119" s="20">
        <v>140186.45819999999</v>
      </c>
      <c r="D119" s="20">
        <v>0</v>
      </c>
      <c r="E119" s="14">
        <v>151771.42710000003</v>
      </c>
      <c r="F119" s="177">
        <v>-11584.968900000036</v>
      </c>
    </row>
    <row r="120" spans="1:6" ht="16.5">
      <c r="A120" s="13">
        <v>309</v>
      </c>
      <c r="B120" s="9" t="s">
        <v>133</v>
      </c>
      <c r="C120" s="20">
        <v>211696.554</v>
      </c>
      <c r="D120" s="20">
        <v>0</v>
      </c>
      <c r="E120" s="14">
        <v>152971.59654</v>
      </c>
      <c r="F120" s="177">
        <v>58724.957460000005</v>
      </c>
    </row>
    <row r="121" spans="1:6" ht="16.5">
      <c r="A121" s="13">
        <v>312</v>
      </c>
      <c r="B121" s="9" t="s">
        <v>134</v>
      </c>
      <c r="C121" s="20">
        <v>46673.256000000001</v>
      </c>
      <c r="D121" s="20">
        <v>0</v>
      </c>
      <c r="E121" s="14">
        <v>26670.432000000001</v>
      </c>
      <c r="F121" s="177">
        <v>20002.824000000001</v>
      </c>
    </row>
    <row r="122" spans="1:6" ht="16.5">
      <c r="A122" s="13">
        <v>316</v>
      </c>
      <c r="B122" s="9" t="s">
        <v>135</v>
      </c>
      <c r="C122" s="20">
        <v>126684.552</v>
      </c>
      <c r="D122" s="20">
        <v>0</v>
      </c>
      <c r="E122" s="14">
        <v>233166.25176000001</v>
      </c>
      <c r="F122" s="177">
        <v>-106481.69976000002</v>
      </c>
    </row>
    <row r="123" spans="1:6" ht="16.5">
      <c r="A123" s="13">
        <v>317</v>
      </c>
      <c r="B123" s="9" t="s">
        <v>136</v>
      </c>
      <c r="C123" s="20">
        <v>13335.216</v>
      </c>
      <c r="D123" s="20">
        <v>0</v>
      </c>
      <c r="E123" s="14">
        <v>43339.452000000005</v>
      </c>
      <c r="F123" s="177">
        <v>-30004.236000000004</v>
      </c>
    </row>
    <row r="124" spans="1:6" ht="16.5">
      <c r="A124" s="13">
        <v>320</v>
      </c>
      <c r="B124" s="9" t="s">
        <v>137</v>
      </c>
      <c r="C124" s="20">
        <v>200194.9302</v>
      </c>
      <c r="D124" s="20">
        <v>0</v>
      </c>
      <c r="E124" s="14">
        <v>188526.61620000002</v>
      </c>
      <c r="F124" s="177">
        <v>11668.313999999984</v>
      </c>
    </row>
    <row r="125" spans="1:6" ht="16.5">
      <c r="A125" s="13">
        <v>322</v>
      </c>
      <c r="B125" s="9" t="s">
        <v>138</v>
      </c>
      <c r="C125" s="20">
        <v>280039.53600000008</v>
      </c>
      <c r="D125" s="20">
        <v>0</v>
      </c>
      <c r="E125" s="14">
        <v>120622.44615149999</v>
      </c>
      <c r="F125" s="177">
        <v>159417.08984850009</v>
      </c>
    </row>
    <row r="126" spans="1:6" ht="16.5">
      <c r="A126" s="13">
        <v>398</v>
      </c>
      <c r="B126" s="9" t="s">
        <v>139</v>
      </c>
      <c r="C126" s="20">
        <v>4620485.6537999986</v>
      </c>
      <c r="D126" s="20">
        <v>0</v>
      </c>
      <c r="E126" s="14">
        <v>12902499.075662997</v>
      </c>
      <c r="F126" s="177">
        <v>-8282013.421862998</v>
      </c>
    </row>
    <row r="127" spans="1:6" ht="16.5">
      <c r="A127" s="13">
        <v>399</v>
      </c>
      <c r="B127" s="9" t="s">
        <v>140</v>
      </c>
      <c r="C127" s="20">
        <v>130101.70110000002</v>
      </c>
      <c r="D127" s="20">
        <v>0</v>
      </c>
      <c r="E127" s="14">
        <v>97005.36189</v>
      </c>
      <c r="F127" s="177">
        <v>33096.33921000002</v>
      </c>
    </row>
    <row r="128" spans="1:6" ht="16.5">
      <c r="A128" s="13">
        <v>400</v>
      </c>
      <c r="B128" s="9" t="s">
        <v>141</v>
      </c>
      <c r="C128" s="20">
        <v>285290.27729999996</v>
      </c>
      <c r="D128" s="20">
        <v>0</v>
      </c>
      <c r="E128" s="14">
        <v>170024.00400000002</v>
      </c>
      <c r="F128" s="177">
        <v>115266.27329999994</v>
      </c>
    </row>
    <row r="129" spans="1:6" ht="16.5">
      <c r="A129" s="13">
        <v>402</v>
      </c>
      <c r="B129" s="9" t="s">
        <v>142</v>
      </c>
      <c r="C129" s="20">
        <v>715100.9580000001</v>
      </c>
      <c r="D129" s="20">
        <v>0</v>
      </c>
      <c r="E129" s="14">
        <v>277630.86261000007</v>
      </c>
      <c r="F129" s="177">
        <v>437470.09539000003</v>
      </c>
    </row>
    <row r="130" spans="1:6" ht="16.5">
      <c r="A130" s="13">
        <v>403</v>
      </c>
      <c r="B130" s="9" t="s">
        <v>143</v>
      </c>
      <c r="C130" s="20">
        <v>50007.06</v>
      </c>
      <c r="D130" s="20">
        <v>0</v>
      </c>
      <c r="E130" s="14">
        <v>78427.739100000006</v>
      </c>
      <c r="F130" s="177">
        <v>-28420.679100000008</v>
      </c>
    </row>
    <row r="131" spans="1:6" ht="16.5">
      <c r="A131" s="13">
        <v>405</v>
      </c>
      <c r="B131" s="9" t="s">
        <v>144</v>
      </c>
      <c r="C131" s="20">
        <v>1255760.6217000003</v>
      </c>
      <c r="D131" s="20">
        <v>0</v>
      </c>
      <c r="E131" s="14">
        <v>3153596.8916819994</v>
      </c>
      <c r="F131" s="177">
        <v>-1897836.2699819992</v>
      </c>
    </row>
    <row r="132" spans="1:6" ht="16.5">
      <c r="A132" s="13">
        <v>407</v>
      </c>
      <c r="B132" s="9" t="s">
        <v>145</v>
      </c>
      <c r="C132" s="20">
        <v>168523.79220000003</v>
      </c>
      <c r="D132" s="20">
        <v>0</v>
      </c>
      <c r="E132" s="14">
        <v>1056607.5052500002</v>
      </c>
      <c r="F132" s="177">
        <v>-888083.71305000014</v>
      </c>
    </row>
    <row r="133" spans="1:6" ht="16.5">
      <c r="A133" s="13">
        <v>408</v>
      </c>
      <c r="B133" s="9" t="s">
        <v>146</v>
      </c>
      <c r="C133" s="20">
        <v>255119.35110000003</v>
      </c>
      <c r="D133" s="20">
        <v>0</v>
      </c>
      <c r="E133" s="14">
        <v>395872.55598000006</v>
      </c>
      <c r="F133" s="177">
        <v>-140753.20488000003</v>
      </c>
    </row>
    <row r="134" spans="1:6" ht="16.5">
      <c r="A134" s="13">
        <v>410</v>
      </c>
      <c r="B134" s="9" t="s">
        <v>147</v>
      </c>
      <c r="C134" s="20">
        <v>702515.84790000005</v>
      </c>
      <c r="D134" s="20">
        <v>0</v>
      </c>
      <c r="E134" s="14">
        <v>498767.49936150003</v>
      </c>
      <c r="F134" s="177">
        <v>203748.34853850002</v>
      </c>
    </row>
    <row r="135" spans="1:6" ht="16.5">
      <c r="A135" s="13">
        <v>416</v>
      </c>
      <c r="B135" s="9" t="s">
        <v>148</v>
      </c>
      <c r="C135" s="20">
        <v>118350.042</v>
      </c>
      <c r="D135" s="20">
        <v>0</v>
      </c>
      <c r="E135" s="14">
        <v>135702.49182</v>
      </c>
      <c r="F135" s="177">
        <v>-17352.449819999994</v>
      </c>
    </row>
    <row r="136" spans="1:6" ht="16.5">
      <c r="A136" s="13">
        <v>418</v>
      </c>
      <c r="B136" s="9" t="s">
        <v>149</v>
      </c>
      <c r="C136" s="20">
        <v>608835.95550000016</v>
      </c>
      <c r="D136" s="20">
        <v>0</v>
      </c>
      <c r="E136" s="14">
        <v>1391288.0888100001</v>
      </c>
      <c r="F136" s="177">
        <v>-782452.13330999995</v>
      </c>
    </row>
    <row r="137" spans="1:6" ht="16.5">
      <c r="A137" s="13">
        <v>420</v>
      </c>
      <c r="B137" s="9" t="s">
        <v>150</v>
      </c>
      <c r="C137" s="20">
        <v>183359.22000000003</v>
      </c>
      <c r="D137" s="20">
        <v>0</v>
      </c>
      <c r="E137" s="14">
        <v>275863.94649000006</v>
      </c>
      <c r="F137" s="177">
        <v>-92504.72649000003</v>
      </c>
    </row>
    <row r="138" spans="1:6" ht="16.5">
      <c r="A138" s="13">
        <v>421</v>
      </c>
      <c r="B138" s="9" t="s">
        <v>151</v>
      </c>
      <c r="C138" s="20">
        <v>0</v>
      </c>
      <c r="D138" s="20">
        <v>0</v>
      </c>
      <c r="E138" s="14">
        <v>5084.0510999999997</v>
      </c>
      <c r="F138" s="177">
        <v>-5084.0510999999997</v>
      </c>
    </row>
    <row r="139" spans="1:6" ht="16.5">
      <c r="A139" s="13">
        <v>422</v>
      </c>
      <c r="B139" s="9" t="s">
        <v>152</v>
      </c>
      <c r="C139" s="20">
        <v>397306.09169999999</v>
      </c>
      <c r="D139" s="20">
        <v>0</v>
      </c>
      <c r="E139" s="14">
        <v>296791.90110000002</v>
      </c>
      <c r="F139" s="177">
        <v>100514.19059999997</v>
      </c>
    </row>
    <row r="140" spans="1:6" ht="16.5">
      <c r="A140" s="13">
        <v>423</v>
      </c>
      <c r="B140" s="9" t="s">
        <v>153</v>
      </c>
      <c r="C140" s="20">
        <v>832367.51370000001</v>
      </c>
      <c r="D140" s="20">
        <v>0</v>
      </c>
      <c r="E140" s="14">
        <v>1424259.4103700002</v>
      </c>
      <c r="F140" s="177">
        <v>-591891.89667000016</v>
      </c>
    </row>
    <row r="141" spans="1:6" ht="16.5">
      <c r="A141" s="13">
        <v>425</v>
      </c>
      <c r="B141" s="9" t="s">
        <v>154</v>
      </c>
      <c r="C141" s="20">
        <v>358467.27510000009</v>
      </c>
      <c r="D141" s="20">
        <v>0</v>
      </c>
      <c r="E141" s="14">
        <v>97255.397190000018</v>
      </c>
      <c r="F141" s="177">
        <v>261211.87791000007</v>
      </c>
    </row>
    <row r="142" spans="1:6" ht="16.5">
      <c r="A142" s="13">
        <v>426</v>
      </c>
      <c r="B142" s="9" t="s">
        <v>155</v>
      </c>
      <c r="C142" s="20">
        <v>481901.36820000008</v>
      </c>
      <c r="D142" s="20">
        <v>0</v>
      </c>
      <c r="E142" s="14">
        <v>1318449.472116</v>
      </c>
      <c r="F142" s="177">
        <v>-836548.10391599988</v>
      </c>
    </row>
    <row r="143" spans="1:6" ht="16.5">
      <c r="A143" s="13">
        <v>430</v>
      </c>
      <c r="B143" s="9" t="s">
        <v>156</v>
      </c>
      <c r="C143" s="20">
        <v>892292.64060000028</v>
      </c>
      <c r="D143" s="20">
        <v>0</v>
      </c>
      <c r="E143" s="14">
        <v>555011.68992000015</v>
      </c>
      <c r="F143" s="177">
        <v>337280.95068000013</v>
      </c>
    </row>
    <row r="144" spans="1:6" ht="16.5">
      <c r="A144" s="13">
        <v>433</v>
      </c>
      <c r="B144" s="9" t="s">
        <v>157</v>
      </c>
      <c r="C144" s="20">
        <v>293458.09710000001</v>
      </c>
      <c r="D144" s="20">
        <v>0</v>
      </c>
      <c r="E144" s="14">
        <v>191693.73</v>
      </c>
      <c r="F144" s="177">
        <v>101764.3671</v>
      </c>
    </row>
    <row r="145" spans="1:6" ht="16.5">
      <c r="A145" s="13">
        <v>434</v>
      </c>
      <c r="B145" s="9" t="s">
        <v>158</v>
      </c>
      <c r="C145" s="20">
        <v>1657067.2782000001</v>
      </c>
      <c r="D145" s="20">
        <v>0</v>
      </c>
      <c r="E145" s="14">
        <v>384345.92865000007</v>
      </c>
      <c r="F145" s="177">
        <v>1272721.3495499999</v>
      </c>
    </row>
    <row r="146" spans="1:6" ht="16.5">
      <c r="A146" s="13">
        <v>435</v>
      </c>
      <c r="B146" s="9" t="s">
        <v>159</v>
      </c>
      <c r="C146" s="20">
        <v>105098.17109999998</v>
      </c>
      <c r="D146" s="20">
        <v>0</v>
      </c>
      <c r="E146" s="14">
        <v>226698.67199999999</v>
      </c>
      <c r="F146" s="177">
        <v>-121600.50090000001</v>
      </c>
    </row>
    <row r="147" spans="1:6" ht="16.5">
      <c r="A147" s="13">
        <v>436</v>
      </c>
      <c r="B147" s="9" t="s">
        <v>160</v>
      </c>
      <c r="C147" s="20">
        <v>146770.7211</v>
      </c>
      <c r="D147" s="20">
        <v>0</v>
      </c>
      <c r="E147" s="14">
        <v>81753.208589999995</v>
      </c>
      <c r="F147" s="177">
        <v>65017.51251</v>
      </c>
    </row>
    <row r="148" spans="1:6" ht="16.5">
      <c r="A148" s="13">
        <v>440</v>
      </c>
      <c r="B148" s="9" t="s">
        <v>161</v>
      </c>
      <c r="C148" s="20">
        <v>96763.661099999998</v>
      </c>
      <c r="D148" s="20">
        <v>0</v>
      </c>
      <c r="E148" s="14">
        <v>155105.2311</v>
      </c>
      <c r="F148" s="177">
        <v>-58341.570000000007</v>
      </c>
    </row>
    <row r="149" spans="1:6" ht="16.5">
      <c r="A149" s="13">
        <v>441</v>
      </c>
      <c r="B149" s="9" t="s">
        <v>162</v>
      </c>
      <c r="C149" s="20">
        <v>43422.797099999996</v>
      </c>
      <c r="D149" s="20">
        <v>0</v>
      </c>
      <c r="E149" s="14">
        <v>79544.563439999998</v>
      </c>
      <c r="F149" s="177">
        <v>-36121.766340000002</v>
      </c>
    </row>
    <row r="150" spans="1:6" ht="16.5">
      <c r="A150" s="13">
        <v>444</v>
      </c>
      <c r="B150" s="9" t="s">
        <v>163</v>
      </c>
      <c r="C150" s="20">
        <v>4406455.4369999999</v>
      </c>
      <c r="D150" s="20">
        <v>0</v>
      </c>
      <c r="E150" s="14">
        <v>1554071.0705220001</v>
      </c>
      <c r="F150" s="177">
        <v>2852384.3664779998</v>
      </c>
    </row>
    <row r="151" spans="1:6" ht="16.5">
      <c r="A151" s="13">
        <v>445</v>
      </c>
      <c r="B151" s="9" t="s">
        <v>164</v>
      </c>
      <c r="C151" s="20">
        <v>375469.67550000001</v>
      </c>
      <c r="D151" s="20">
        <v>0</v>
      </c>
      <c r="E151" s="14">
        <v>176391.56964</v>
      </c>
      <c r="F151" s="177">
        <v>199078.10586000001</v>
      </c>
    </row>
    <row r="152" spans="1:6" ht="16.5">
      <c r="A152" s="13">
        <v>475</v>
      </c>
      <c r="B152" s="9" t="s">
        <v>165</v>
      </c>
      <c r="C152" s="20">
        <v>1070151.084</v>
      </c>
      <c r="D152" s="20">
        <v>0</v>
      </c>
      <c r="E152" s="14">
        <v>170640.75774000003</v>
      </c>
      <c r="F152" s="177">
        <v>899510.32626</v>
      </c>
    </row>
    <row r="153" spans="1:6" ht="16.5">
      <c r="A153" s="13">
        <v>480</v>
      </c>
      <c r="B153" s="9" t="s">
        <v>166</v>
      </c>
      <c r="C153" s="20">
        <v>76760.83709999999</v>
      </c>
      <c r="D153" s="20">
        <v>0</v>
      </c>
      <c r="E153" s="14">
        <v>941799.63000000012</v>
      </c>
      <c r="F153" s="177">
        <v>-865038.79290000012</v>
      </c>
    </row>
    <row r="154" spans="1:6" ht="16.5">
      <c r="A154" s="13">
        <v>481</v>
      </c>
      <c r="B154" s="9" t="s">
        <v>167</v>
      </c>
      <c r="C154" s="20">
        <v>317044.76040000003</v>
      </c>
      <c r="D154" s="20">
        <v>0</v>
      </c>
      <c r="E154" s="14">
        <v>541143.06527999998</v>
      </c>
      <c r="F154" s="177">
        <v>-224098.30487999995</v>
      </c>
    </row>
    <row r="155" spans="1:6" ht="16.5">
      <c r="A155" s="13">
        <v>483</v>
      </c>
      <c r="B155" s="9" t="s">
        <v>168</v>
      </c>
      <c r="C155" s="20">
        <v>43422.797099999996</v>
      </c>
      <c r="D155" s="20">
        <v>0</v>
      </c>
      <c r="E155" s="14">
        <v>26670.432000000001</v>
      </c>
      <c r="F155" s="177">
        <v>16752.365099999995</v>
      </c>
    </row>
    <row r="156" spans="1:6" ht="16.5">
      <c r="A156" s="13">
        <v>484</v>
      </c>
      <c r="B156" s="9" t="s">
        <v>169</v>
      </c>
      <c r="C156" s="20">
        <v>115099.5831</v>
      </c>
      <c r="D156" s="20">
        <v>0</v>
      </c>
      <c r="E156" s="14">
        <v>45089.699099999998</v>
      </c>
      <c r="F156" s="177">
        <v>70009.884000000005</v>
      </c>
    </row>
    <row r="157" spans="1:6" ht="16.5">
      <c r="A157" s="13">
        <v>489</v>
      </c>
      <c r="B157" s="9" t="s">
        <v>170</v>
      </c>
      <c r="C157" s="20">
        <v>0</v>
      </c>
      <c r="D157" s="20">
        <v>0</v>
      </c>
      <c r="E157" s="14">
        <v>640090.36800000002</v>
      </c>
      <c r="F157" s="177">
        <v>-640090.36800000002</v>
      </c>
    </row>
    <row r="158" spans="1:6" ht="16.5">
      <c r="A158" s="13">
        <v>491</v>
      </c>
      <c r="B158" s="9" t="s">
        <v>171</v>
      </c>
      <c r="C158" s="20">
        <v>910711.9077000001</v>
      </c>
      <c r="D158" s="20">
        <v>0</v>
      </c>
      <c r="E158" s="14">
        <v>801796.53102000023</v>
      </c>
      <c r="F158" s="177">
        <v>108915.37667999987</v>
      </c>
    </row>
    <row r="159" spans="1:6" ht="16.5">
      <c r="A159" s="13">
        <v>494</v>
      </c>
      <c r="B159" s="9" t="s">
        <v>172</v>
      </c>
      <c r="C159" s="20">
        <v>246951.53130000003</v>
      </c>
      <c r="D159" s="20">
        <v>0</v>
      </c>
      <c r="E159" s="14">
        <v>217047.30942000001</v>
      </c>
      <c r="F159" s="177">
        <v>29904.221880000026</v>
      </c>
    </row>
    <row r="160" spans="1:6" ht="16.5">
      <c r="A160" s="13">
        <v>495</v>
      </c>
      <c r="B160" s="9" t="s">
        <v>173</v>
      </c>
      <c r="C160" s="20">
        <v>5084.0510999999997</v>
      </c>
      <c r="D160" s="20">
        <v>0</v>
      </c>
      <c r="E160" s="14">
        <v>55874.555040000007</v>
      </c>
      <c r="F160" s="177">
        <v>-50790.50394000001</v>
      </c>
    </row>
    <row r="161" spans="1:6" ht="16.5">
      <c r="A161" s="13">
        <v>498</v>
      </c>
      <c r="B161" s="9" t="s">
        <v>174</v>
      </c>
      <c r="C161" s="20">
        <v>156855.47820000001</v>
      </c>
      <c r="D161" s="20">
        <v>0</v>
      </c>
      <c r="E161" s="14">
        <v>101214.28943999999</v>
      </c>
      <c r="F161" s="177">
        <v>55641.188760000019</v>
      </c>
    </row>
    <row r="162" spans="1:6" ht="16.5">
      <c r="A162" s="13">
        <v>499</v>
      </c>
      <c r="B162" s="9" t="s">
        <v>175</v>
      </c>
      <c r="C162" s="20">
        <v>1330271.1411000004</v>
      </c>
      <c r="D162" s="20">
        <v>0</v>
      </c>
      <c r="E162" s="14">
        <v>815681.82468000008</v>
      </c>
      <c r="F162" s="177">
        <v>514589.31642000028</v>
      </c>
    </row>
    <row r="163" spans="1:6" ht="16.5">
      <c r="A163" s="13">
        <v>500</v>
      </c>
      <c r="B163" s="9" t="s">
        <v>176</v>
      </c>
      <c r="C163" s="20">
        <v>233616.31529999999</v>
      </c>
      <c r="D163" s="20">
        <v>0</v>
      </c>
      <c r="E163" s="14">
        <v>397967.01834300003</v>
      </c>
      <c r="F163" s="177">
        <v>-164350.70304300004</v>
      </c>
    </row>
    <row r="164" spans="1:6" ht="16.5">
      <c r="A164" s="13">
        <v>503</v>
      </c>
      <c r="B164" s="9" t="s">
        <v>177</v>
      </c>
      <c r="C164" s="20">
        <v>381803.90310000011</v>
      </c>
      <c r="D164" s="20">
        <v>0</v>
      </c>
      <c r="E164" s="14">
        <v>177308.36574000001</v>
      </c>
      <c r="F164" s="177">
        <v>204495.5373600001</v>
      </c>
    </row>
    <row r="165" spans="1:6" ht="16.5">
      <c r="A165" s="13">
        <v>504</v>
      </c>
      <c r="B165" s="9" t="s">
        <v>178</v>
      </c>
      <c r="C165" s="20">
        <v>85178.69219999999</v>
      </c>
      <c r="D165" s="20">
        <v>0</v>
      </c>
      <c r="E165" s="14">
        <v>914162.39484000008</v>
      </c>
      <c r="F165" s="177">
        <v>-828983.70264000003</v>
      </c>
    </row>
    <row r="166" spans="1:6" ht="16.5">
      <c r="A166" s="13">
        <v>505</v>
      </c>
      <c r="B166" s="9" t="s">
        <v>179</v>
      </c>
      <c r="C166" s="20">
        <v>1101822.2220000001</v>
      </c>
      <c r="D166" s="20">
        <v>0</v>
      </c>
      <c r="E166" s="14">
        <v>2917803.6023699995</v>
      </c>
      <c r="F166" s="177">
        <v>-1815981.3803699994</v>
      </c>
    </row>
    <row r="167" spans="1:6" ht="16.5">
      <c r="A167" s="13">
        <v>507</v>
      </c>
      <c r="B167" s="9" t="s">
        <v>180</v>
      </c>
      <c r="C167" s="20">
        <v>260036.71200000003</v>
      </c>
      <c r="D167" s="20">
        <v>0</v>
      </c>
      <c r="E167" s="14">
        <v>189626.77152000001</v>
      </c>
      <c r="F167" s="177">
        <v>70409.940480000019</v>
      </c>
    </row>
    <row r="168" spans="1:6" ht="16.5">
      <c r="A168" s="13">
        <v>508</v>
      </c>
      <c r="B168" s="9" t="s">
        <v>181</v>
      </c>
      <c r="C168" s="20">
        <v>301792.60710000002</v>
      </c>
      <c r="D168" s="20">
        <v>0</v>
      </c>
      <c r="E168" s="14">
        <v>167590.32707999999</v>
      </c>
      <c r="F168" s="177">
        <v>134202.28002000003</v>
      </c>
    </row>
    <row r="169" spans="1:6" ht="16.5">
      <c r="A169" s="13">
        <v>529</v>
      </c>
      <c r="B169" s="9" t="s">
        <v>182</v>
      </c>
      <c r="C169" s="20">
        <v>475483.79550000012</v>
      </c>
      <c r="D169" s="20">
        <v>0</v>
      </c>
      <c r="E169" s="14">
        <v>523971.05760150001</v>
      </c>
      <c r="F169" s="177">
        <v>-48487.262101499888</v>
      </c>
    </row>
    <row r="170" spans="1:6" ht="16.5">
      <c r="A170" s="13">
        <v>531</v>
      </c>
      <c r="B170" s="9" t="s">
        <v>183</v>
      </c>
      <c r="C170" s="20">
        <v>161856.18419999999</v>
      </c>
      <c r="D170" s="20">
        <v>0</v>
      </c>
      <c r="E170" s="14">
        <v>199586.51096999997</v>
      </c>
      <c r="F170" s="177">
        <v>-37730.326769999985</v>
      </c>
    </row>
    <row r="171" spans="1:6" ht="16.5">
      <c r="A171" s="13">
        <v>535</v>
      </c>
      <c r="B171" s="9" t="s">
        <v>184</v>
      </c>
      <c r="C171" s="20">
        <v>260120.05710000003</v>
      </c>
      <c r="D171" s="20">
        <v>0</v>
      </c>
      <c r="E171" s="14">
        <v>463065.37560000003</v>
      </c>
      <c r="F171" s="177">
        <v>-202945.31849999999</v>
      </c>
    </row>
    <row r="172" spans="1:6" ht="16.5">
      <c r="A172" s="13">
        <v>536</v>
      </c>
      <c r="B172" s="9" t="s">
        <v>185</v>
      </c>
      <c r="C172" s="20">
        <v>1284097.9557000003</v>
      </c>
      <c r="D172" s="20">
        <v>0</v>
      </c>
      <c r="E172" s="14">
        <v>1121377.4828130002</v>
      </c>
      <c r="F172" s="177">
        <v>162720.47288700007</v>
      </c>
    </row>
    <row r="173" spans="1:6" ht="16.5">
      <c r="A173" s="13">
        <v>538</v>
      </c>
      <c r="B173" s="9" t="s">
        <v>186</v>
      </c>
      <c r="C173" s="20">
        <v>240117.23310000001</v>
      </c>
      <c r="D173" s="20">
        <v>0</v>
      </c>
      <c r="E173" s="14">
        <v>241150.71234000003</v>
      </c>
      <c r="F173" s="177">
        <v>-1033.4792400000151</v>
      </c>
    </row>
    <row r="174" spans="1:6" ht="16.5">
      <c r="A174" s="13">
        <v>541</v>
      </c>
      <c r="B174" s="9" t="s">
        <v>187</v>
      </c>
      <c r="C174" s="20">
        <v>98430.563099999999</v>
      </c>
      <c r="D174" s="20">
        <v>0</v>
      </c>
      <c r="E174" s="14">
        <v>158355.69</v>
      </c>
      <c r="F174" s="177">
        <v>-59925.126900000003</v>
      </c>
    </row>
    <row r="175" spans="1:6" ht="16.5">
      <c r="A175" s="13">
        <v>543</v>
      </c>
      <c r="B175" s="9" t="s">
        <v>188</v>
      </c>
      <c r="C175" s="20">
        <v>745355.22930000001</v>
      </c>
      <c r="D175" s="20">
        <v>0</v>
      </c>
      <c r="E175" s="14">
        <v>1125592.2445200002</v>
      </c>
      <c r="F175" s="177">
        <v>-380237.01522000018</v>
      </c>
    </row>
    <row r="176" spans="1:6" ht="16.5">
      <c r="A176" s="13">
        <v>545</v>
      </c>
      <c r="B176" s="9" t="s">
        <v>189</v>
      </c>
      <c r="C176" s="20">
        <v>226698.67199999999</v>
      </c>
      <c r="D176" s="20">
        <v>0</v>
      </c>
      <c r="E176" s="14">
        <v>133518.85019999999</v>
      </c>
      <c r="F176" s="177">
        <v>93179.821800000005</v>
      </c>
    </row>
    <row r="177" spans="1:6" ht="16.5">
      <c r="A177" s="13">
        <v>560</v>
      </c>
      <c r="B177" s="9" t="s">
        <v>190</v>
      </c>
      <c r="C177" s="20">
        <v>1462289.7795000002</v>
      </c>
      <c r="D177" s="20">
        <v>0</v>
      </c>
      <c r="E177" s="14">
        <v>1061027.295903</v>
      </c>
      <c r="F177" s="177">
        <v>401262.48359700013</v>
      </c>
    </row>
    <row r="178" spans="1:6" ht="16.5">
      <c r="A178" s="13">
        <v>561</v>
      </c>
      <c r="B178" s="9" t="s">
        <v>191</v>
      </c>
      <c r="C178" s="20">
        <v>50007.06</v>
      </c>
      <c r="D178" s="20">
        <v>0</v>
      </c>
      <c r="E178" s="14">
        <v>908161.54764000012</v>
      </c>
      <c r="F178" s="177">
        <v>-858154.48764000018</v>
      </c>
    </row>
    <row r="179" spans="1:6" ht="16.5">
      <c r="A179" s="13">
        <v>562</v>
      </c>
      <c r="B179" s="9" t="s">
        <v>192</v>
      </c>
      <c r="C179" s="20">
        <v>296791.90110000002</v>
      </c>
      <c r="D179" s="20">
        <v>0</v>
      </c>
      <c r="E179" s="14">
        <v>513486.24402150011</v>
      </c>
      <c r="F179" s="177">
        <v>-216694.34292150009</v>
      </c>
    </row>
    <row r="180" spans="1:6" ht="16.5">
      <c r="A180" s="13">
        <v>563</v>
      </c>
      <c r="B180" s="9" t="s">
        <v>193</v>
      </c>
      <c r="C180" s="20">
        <v>361717.73400000011</v>
      </c>
      <c r="D180" s="20">
        <v>0</v>
      </c>
      <c r="E180" s="14">
        <v>232099.43448000003</v>
      </c>
      <c r="F180" s="177">
        <v>129618.29952000009</v>
      </c>
    </row>
    <row r="181" spans="1:6" ht="16.5">
      <c r="A181" s="13">
        <v>564</v>
      </c>
      <c r="B181" s="9" t="s">
        <v>194</v>
      </c>
      <c r="C181" s="20">
        <v>1754414.3550000009</v>
      </c>
      <c r="D181" s="20">
        <v>0</v>
      </c>
      <c r="E181" s="14">
        <v>16411569.069727499</v>
      </c>
      <c r="F181" s="177">
        <v>-14657154.714727499</v>
      </c>
    </row>
    <row r="182" spans="1:6" ht="16.5">
      <c r="A182" s="13">
        <v>576</v>
      </c>
      <c r="B182" s="9" t="s">
        <v>195</v>
      </c>
      <c r="C182" s="20">
        <v>16669.02</v>
      </c>
      <c r="D182" s="20">
        <v>0</v>
      </c>
      <c r="E182" s="14">
        <v>70009.884000000005</v>
      </c>
      <c r="F182" s="177">
        <v>-53340.864000000001</v>
      </c>
    </row>
    <row r="183" spans="1:6" ht="16.5">
      <c r="A183" s="13">
        <v>577</v>
      </c>
      <c r="B183" s="9" t="s">
        <v>196</v>
      </c>
      <c r="C183" s="20">
        <v>545410.33440000005</v>
      </c>
      <c r="D183" s="20">
        <v>0</v>
      </c>
      <c r="E183" s="14">
        <v>417425.59884000005</v>
      </c>
      <c r="F183" s="177">
        <v>127984.73556</v>
      </c>
    </row>
    <row r="184" spans="1:6" ht="16.5">
      <c r="A184" s="13">
        <v>578</v>
      </c>
      <c r="B184" s="9" t="s">
        <v>197</v>
      </c>
      <c r="C184" s="20">
        <v>362384.49480000004</v>
      </c>
      <c r="D184" s="20">
        <v>0</v>
      </c>
      <c r="E184" s="14">
        <v>101681.022</v>
      </c>
      <c r="F184" s="177">
        <v>260703.47280000005</v>
      </c>
    </row>
    <row r="185" spans="1:6" ht="16.5">
      <c r="A185" s="13">
        <v>580</v>
      </c>
      <c r="B185" s="9" t="s">
        <v>198</v>
      </c>
      <c r="C185" s="20">
        <v>63342.275999999998</v>
      </c>
      <c r="D185" s="20">
        <v>0</v>
      </c>
      <c r="E185" s="14">
        <v>38338.746000000006</v>
      </c>
      <c r="F185" s="177">
        <v>25003.529999999992</v>
      </c>
    </row>
    <row r="186" spans="1:6" ht="16.5">
      <c r="A186" s="13">
        <v>581</v>
      </c>
      <c r="B186" s="9" t="s">
        <v>199</v>
      </c>
      <c r="C186" s="20">
        <v>183525.91020000001</v>
      </c>
      <c r="D186" s="20">
        <v>0</v>
      </c>
      <c r="E186" s="14">
        <v>104423.07579</v>
      </c>
      <c r="F186" s="177">
        <v>79102.83441000001</v>
      </c>
    </row>
    <row r="187" spans="1:6" ht="16.5">
      <c r="A187" s="13">
        <v>583</v>
      </c>
      <c r="B187" s="9" t="s">
        <v>200</v>
      </c>
      <c r="C187" s="20">
        <v>66842.770199999999</v>
      </c>
      <c r="D187" s="20">
        <v>0</v>
      </c>
      <c r="E187" s="14">
        <v>0</v>
      </c>
      <c r="F187" s="177">
        <v>66842.770199999999</v>
      </c>
    </row>
    <row r="188" spans="1:6" ht="16.5">
      <c r="A188" s="13">
        <v>584</v>
      </c>
      <c r="B188" s="9" t="s">
        <v>201</v>
      </c>
      <c r="C188" s="20">
        <v>26670.432000000001</v>
      </c>
      <c r="D188" s="20">
        <v>0</v>
      </c>
      <c r="E188" s="14">
        <v>0</v>
      </c>
      <c r="F188" s="177">
        <v>26670.432000000001</v>
      </c>
    </row>
    <row r="189" spans="1:6" ht="16.5">
      <c r="A189" s="13">
        <v>592</v>
      </c>
      <c r="B189" s="9" t="s">
        <v>203</v>
      </c>
      <c r="C189" s="20">
        <v>223614.90330000001</v>
      </c>
      <c r="D189" s="20">
        <v>0</v>
      </c>
      <c r="E189" s="14">
        <v>69043.080839999995</v>
      </c>
      <c r="F189" s="177">
        <v>154571.82246</v>
      </c>
    </row>
    <row r="190" spans="1:6" ht="16.5">
      <c r="A190" s="13">
        <v>593</v>
      </c>
      <c r="B190" s="9" t="s">
        <v>204</v>
      </c>
      <c r="C190" s="20">
        <v>574081.04879999999</v>
      </c>
      <c r="D190" s="20">
        <v>0</v>
      </c>
      <c r="E190" s="14">
        <v>595200.69714000018</v>
      </c>
      <c r="F190" s="177">
        <v>-21119.648340000189</v>
      </c>
    </row>
    <row r="191" spans="1:6" ht="16.5">
      <c r="A191" s="13">
        <v>595</v>
      </c>
      <c r="B191" s="9" t="s">
        <v>205</v>
      </c>
      <c r="C191" s="20">
        <v>233366.27999999997</v>
      </c>
      <c r="D191" s="20">
        <v>0</v>
      </c>
      <c r="E191" s="14">
        <v>150887.96904</v>
      </c>
      <c r="F191" s="177">
        <v>82478.310959999973</v>
      </c>
    </row>
    <row r="192" spans="1:6" ht="16.5">
      <c r="A192" s="13">
        <v>598</v>
      </c>
      <c r="B192" s="9" t="s">
        <v>206</v>
      </c>
      <c r="C192" s="20">
        <v>1462039.7442000001</v>
      </c>
      <c r="D192" s="20">
        <v>0</v>
      </c>
      <c r="E192" s="14">
        <v>360050.83200000005</v>
      </c>
      <c r="F192" s="177">
        <v>1101988.9122000001</v>
      </c>
    </row>
    <row r="193" spans="1:6" ht="16.5">
      <c r="A193" s="13">
        <v>599</v>
      </c>
      <c r="B193" s="9" t="s">
        <v>207</v>
      </c>
      <c r="C193" s="20">
        <v>268371.22200000001</v>
      </c>
      <c r="D193" s="20">
        <v>0</v>
      </c>
      <c r="E193" s="14">
        <v>713600.74620000017</v>
      </c>
      <c r="F193" s="177">
        <v>-445229.52420000016</v>
      </c>
    </row>
    <row r="194" spans="1:6" ht="16.5">
      <c r="A194" s="13">
        <v>601</v>
      </c>
      <c r="B194" s="9" t="s">
        <v>208</v>
      </c>
      <c r="C194" s="20">
        <v>35088.287100000001</v>
      </c>
      <c r="D194" s="20">
        <v>0</v>
      </c>
      <c r="E194" s="14">
        <v>85878.791040000011</v>
      </c>
      <c r="F194" s="177">
        <v>-50790.50394000001</v>
      </c>
    </row>
    <row r="195" spans="1:6" ht="16.5">
      <c r="A195" s="13">
        <v>604</v>
      </c>
      <c r="B195" s="9" t="s">
        <v>209</v>
      </c>
      <c r="C195" s="20">
        <v>252035.58240000001</v>
      </c>
      <c r="D195" s="20">
        <v>0</v>
      </c>
      <c r="E195" s="14">
        <v>1034951.5311915001</v>
      </c>
      <c r="F195" s="177">
        <v>-782915.94879150018</v>
      </c>
    </row>
    <row r="196" spans="1:6" ht="16.5">
      <c r="A196" s="13">
        <v>607</v>
      </c>
      <c r="B196" s="9" t="s">
        <v>210</v>
      </c>
      <c r="C196" s="20">
        <v>93346.512000000002</v>
      </c>
      <c r="D196" s="20">
        <v>0</v>
      </c>
      <c r="E196" s="14">
        <v>117341.56628999999</v>
      </c>
      <c r="F196" s="177">
        <v>-23995.054289999985</v>
      </c>
    </row>
    <row r="197" spans="1:6" ht="16.5">
      <c r="A197" s="13">
        <v>608</v>
      </c>
      <c r="B197" s="9" t="s">
        <v>211</v>
      </c>
      <c r="C197" s="20">
        <v>35004.942000000003</v>
      </c>
      <c r="D197" s="20">
        <v>0</v>
      </c>
      <c r="E197" s="14">
        <v>35004.942000000003</v>
      </c>
      <c r="F197" s="177">
        <v>0</v>
      </c>
    </row>
    <row r="198" spans="1:6" ht="16.5">
      <c r="A198" s="13">
        <v>609</v>
      </c>
      <c r="B198" s="9" t="s">
        <v>212</v>
      </c>
      <c r="C198" s="20">
        <v>1981529.7525000004</v>
      </c>
      <c r="D198" s="20">
        <v>0</v>
      </c>
      <c r="E198" s="14">
        <v>4888680.6009134986</v>
      </c>
      <c r="F198" s="177">
        <v>-2907150.8484134981</v>
      </c>
    </row>
    <row r="199" spans="1:6" ht="16.5">
      <c r="A199" s="13">
        <v>611</v>
      </c>
      <c r="B199" s="9" t="s">
        <v>213</v>
      </c>
      <c r="C199" s="20">
        <v>286790.48910000001</v>
      </c>
      <c r="D199" s="20">
        <v>0</v>
      </c>
      <c r="E199" s="14">
        <v>262237.02263999998</v>
      </c>
      <c r="F199" s="177">
        <v>24553.466460000025</v>
      </c>
    </row>
    <row r="200" spans="1:6" ht="16.5">
      <c r="A200" s="13">
        <v>614</v>
      </c>
      <c r="B200" s="9" t="s">
        <v>214</v>
      </c>
      <c r="C200" s="20">
        <v>21669.726000000002</v>
      </c>
      <c r="D200" s="20">
        <v>0</v>
      </c>
      <c r="E200" s="14">
        <v>26203.699440000004</v>
      </c>
      <c r="F200" s="177">
        <v>-4533.9734400000016</v>
      </c>
    </row>
    <row r="201" spans="1:6" ht="16.5">
      <c r="A201" s="13">
        <v>615</v>
      </c>
      <c r="B201" s="9" t="s">
        <v>215</v>
      </c>
      <c r="C201" s="20">
        <v>196944.47129999998</v>
      </c>
      <c r="D201" s="20">
        <v>0</v>
      </c>
      <c r="E201" s="14">
        <v>70009.884000000005</v>
      </c>
      <c r="F201" s="177">
        <v>126934.58729999997</v>
      </c>
    </row>
    <row r="202" spans="1:6" ht="16.5">
      <c r="A202" s="13">
        <v>616</v>
      </c>
      <c r="B202" s="9" t="s">
        <v>216</v>
      </c>
      <c r="C202" s="20">
        <v>55091.111099999995</v>
      </c>
      <c r="D202" s="20">
        <v>0</v>
      </c>
      <c r="E202" s="14">
        <v>866789.04</v>
      </c>
      <c r="F202" s="177">
        <v>-811697.92890000006</v>
      </c>
    </row>
    <row r="203" spans="1:6" ht="16.5">
      <c r="A203" s="13">
        <v>619</v>
      </c>
      <c r="B203" s="9" t="s">
        <v>217</v>
      </c>
      <c r="C203" s="20">
        <v>163439.74109999998</v>
      </c>
      <c r="D203" s="20">
        <v>0</v>
      </c>
      <c r="E203" s="14">
        <v>31754.483100000001</v>
      </c>
      <c r="F203" s="177">
        <v>131685.25799999997</v>
      </c>
    </row>
    <row r="204" spans="1:6" ht="16.5">
      <c r="A204" s="13">
        <v>620</v>
      </c>
      <c r="B204" s="9" t="s">
        <v>218</v>
      </c>
      <c r="C204" s="20">
        <v>23503.318200000002</v>
      </c>
      <c r="D204" s="20">
        <v>0</v>
      </c>
      <c r="E204" s="14">
        <v>56758.013099999996</v>
      </c>
      <c r="F204" s="177">
        <v>-33254.694899999995</v>
      </c>
    </row>
    <row r="205" spans="1:6" ht="16.5">
      <c r="A205" s="13">
        <v>623</v>
      </c>
      <c r="B205" s="9" t="s">
        <v>219</v>
      </c>
      <c r="C205" s="20">
        <v>21669.726000000002</v>
      </c>
      <c r="D205" s="20">
        <v>0</v>
      </c>
      <c r="E205" s="14">
        <v>83428.445099999997</v>
      </c>
      <c r="F205" s="177">
        <v>-61758.719099999995</v>
      </c>
    </row>
    <row r="206" spans="1:6" ht="16.5">
      <c r="A206" s="13">
        <v>624</v>
      </c>
      <c r="B206" s="9" t="s">
        <v>220</v>
      </c>
      <c r="C206" s="20">
        <v>173441.15310000003</v>
      </c>
      <c r="D206" s="20">
        <v>0</v>
      </c>
      <c r="E206" s="14">
        <v>348665.89133999997</v>
      </c>
      <c r="F206" s="177">
        <v>-175224.73823999995</v>
      </c>
    </row>
    <row r="207" spans="1:6" ht="16.5">
      <c r="A207" s="13">
        <v>625</v>
      </c>
      <c r="B207" s="9" t="s">
        <v>221</v>
      </c>
      <c r="C207" s="20">
        <v>56758.013099999996</v>
      </c>
      <c r="D207" s="20">
        <v>0</v>
      </c>
      <c r="E207" s="14">
        <v>125100.99510000001</v>
      </c>
      <c r="F207" s="177">
        <v>-68342.982000000018</v>
      </c>
    </row>
    <row r="208" spans="1:6" ht="16.5">
      <c r="A208" s="13">
        <v>626</v>
      </c>
      <c r="B208" s="9" t="s">
        <v>222</v>
      </c>
      <c r="C208" s="20">
        <v>103347.924</v>
      </c>
      <c r="D208" s="20">
        <v>0</v>
      </c>
      <c r="E208" s="14">
        <v>118433.38709999999</v>
      </c>
      <c r="F208" s="177">
        <v>-15085.463099999994</v>
      </c>
    </row>
    <row r="209" spans="1:6" ht="16.5">
      <c r="A209" s="13">
        <v>630</v>
      </c>
      <c r="B209" s="9" t="s">
        <v>223</v>
      </c>
      <c r="C209" s="20">
        <v>208529.44020000001</v>
      </c>
      <c r="D209" s="20">
        <v>0</v>
      </c>
      <c r="E209" s="14">
        <v>8334.51</v>
      </c>
      <c r="F209" s="177">
        <v>200194.9302</v>
      </c>
    </row>
    <row r="210" spans="1:6" ht="16.5">
      <c r="A210" s="13">
        <v>631</v>
      </c>
      <c r="B210" s="9" t="s">
        <v>224</v>
      </c>
      <c r="C210" s="20">
        <v>8334.51</v>
      </c>
      <c r="D210" s="20">
        <v>0</v>
      </c>
      <c r="E210" s="14">
        <v>810689.45319000003</v>
      </c>
      <c r="F210" s="177">
        <v>-802354.94319000002</v>
      </c>
    </row>
    <row r="211" spans="1:6" ht="16.5">
      <c r="A211" s="13">
        <v>635</v>
      </c>
      <c r="B211" s="9" t="s">
        <v>225</v>
      </c>
      <c r="C211" s="20">
        <v>345132.05910000007</v>
      </c>
      <c r="D211" s="20">
        <v>0</v>
      </c>
      <c r="E211" s="14">
        <v>769391.95614000014</v>
      </c>
      <c r="F211" s="177">
        <v>-424259.89704000007</v>
      </c>
    </row>
    <row r="212" spans="1:6" ht="16.5">
      <c r="A212" s="13">
        <v>636</v>
      </c>
      <c r="B212" s="9" t="s">
        <v>226</v>
      </c>
      <c r="C212" s="20">
        <v>1018560.4671000002</v>
      </c>
      <c r="D212" s="20">
        <v>0</v>
      </c>
      <c r="E212" s="14">
        <v>143436.91709999999</v>
      </c>
      <c r="F212" s="177">
        <v>875123.55000000028</v>
      </c>
    </row>
    <row r="213" spans="1:6" ht="16.5">
      <c r="A213" s="13">
        <v>638</v>
      </c>
      <c r="B213" s="9" t="s">
        <v>227</v>
      </c>
      <c r="C213" s="20">
        <v>867372.45570000005</v>
      </c>
      <c r="D213" s="20">
        <v>0</v>
      </c>
      <c r="E213" s="14">
        <v>1583190.1815600004</v>
      </c>
      <c r="F213" s="177">
        <v>-715817.72586000036</v>
      </c>
    </row>
    <row r="214" spans="1:6" ht="16.5">
      <c r="A214" s="13">
        <v>678</v>
      </c>
      <c r="B214" s="9" t="s">
        <v>228</v>
      </c>
      <c r="C214" s="20">
        <v>657592.83900000015</v>
      </c>
      <c r="D214" s="20">
        <v>0</v>
      </c>
      <c r="E214" s="14">
        <v>493169.62571999989</v>
      </c>
      <c r="F214" s="177">
        <v>164423.21328000026</v>
      </c>
    </row>
    <row r="215" spans="1:6" ht="16.5">
      <c r="A215" s="13">
        <v>680</v>
      </c>
      <c r="B215" s="9" t="s">
        <v>229</v>
      </c>
      <c r="C215" s="20">
        <v>1375860.9108000004</v>
      </c>
      <c r="D215" s="20">
        <v>0</v>
      </c>
      <c r="E215" s="14">
        <v>1774892.2460700003</v>
      </c>
      <c r="F215" s="177">
        <v>-399031.33526999992</v>
      </c>
    </row>
    <row r="216" spans="1:6" ht="16.5">
      <c r="A216" s="13">
        <v>681</v>
      </c>
      <c r="B216" s="9" t="s">
        <v>230</v>
      </c>
      <c r="C216" s="20">
        <v>51757.307100000005</v>
      </c>
      <c r="D216" s="20">
        <v>0</v>
      </c>
      <c r="E216" s="14">
        <v>73343.687999999995</v>
      </c>
      <c r="F216" s="177">
        <v>-21586.380899999989</v>
      </c>
    </row>
    <row r="217" spans="1:6" ht="16.5">
      <c r="A217" s="13">
        <v>683</v>
      </c>
      <c r="B217" s="9" t="s">
        <v>231</v>
      </c>
      <c r="C217" s="20">
        <v>185192.81219999999</v>
      </c>
      <c r="D217" s="20">
        <v>0</v>
      </c>
      <c r="E217" s="14">
        <v>151396.37414999999</v>
      </c>
      <c r="F217" s="177">
        <v>33796.438049999997</v>
      </c>
    </row>
    <row r="218" spans="1:6" ht="16.5">
      <c r="A218" s="13">
        <v>684</v>
      </c>
      <c r="B218" s="9" t="s">
        <v>232</v>
      </c>
      <c r="C218" s="20">
        <v>1334605.0863000001</v>
      </c>
      <c r="D218" s="20">
        <v>0</v>
      </c>
      <c r="E218" s="14">
        <v>4345961.8965179995</v>
      </c>
      <c r="F218" s="177">
        <v>-3011356.8102179994</v>
      </c>
    </row>
    <row r="219" spans="1:6" ht="16.5">
      <c r="A219" s="13">
        <v>686</v>
      </c>
      <c r="B219" s="9" t="s">
        <v>233</v>
      </c>
      <c r="C219" s="20">
        <v>120016.944</v>
      </c>
      <c r="D219" s="20">
        <v>0</v>
      </c>
      <c r="E219" s="14">
        <v>99547.387439999991</v>
      </c>
      <c r="F219" s="177">
        <v>20469.556560000012</v>
      </c>
    </row>
    <row r="220" spans="1:6" ht="16.5">
      <c r="A220" s="13">
        <v>687</v>
      </c>
      <c r="B220" s="9" t="s">
        <v>234</v>
      </c>
      <c r="C220" s="20">
        <v>198361.33799999999</v>
      </c>
      <c r="D220" s="20">
        <v>0</v>
      </c>
      <c r="E220" s="14">
        <v>26753.777099999999</v>
      </c>
      <c r="F220" s="177">
        <v>171607.56089999998</v>
      </c>
    </row>
    <row r="221" spans="1:6" ht="16.5">
      <c r="A221" s="13">
        <v>689</v>
      </c>
      <c r="B221" s="9" t="s">
        <v>235</v>
      </c>
      <c r="C221" s="20">
        <v>25003.53</v>
      </c>
      <c r="D221" s="20">
        <v>0</v>
      </c>
      <c r="E221" s="14">
        <v>29537.50344</v>
      </c>
      <c r="F221" s="177">
        <v>-4533.9734400000016</v>
      </c>
    </row>
    <row r="222" spans="1:6" ht="16.5">
      <c r="A222" s="13">
        <v>691</v>
      </c>
      <c r="B222" s="9" t="s">
        <v>236</v>
      </c>
      <c r="C222" s="20">
        <v>51673.962</v>
      </c>
      <c r="D222" s="20">
        <v>0</v>
      </c>
      <c r="E222" s="14">
        <v>83345.100000000006</v>
      </c>
      <c r="F222" s="177">
        <v>-31671.138000000006</v>
      </c>
    </row>
    <row r="223" spans="1:6" ht="16.5">
      <c r="A223" s="13">
        <v>694</v>
      </c>
      <c r="B223" s="9" t="s">
        <v>237</v>
      </c>
      <c r="C223" s="20">
        <v>992473.45079999999</v>
      </c>
      <c r="D223" s="20">
        <v>0</v>
      </c>
      <c r="E223" s="14">
        <v>640040.36094000004</v>
      </c>
      <c r="F223" s="177">
        <v>352433.08985999995</v>
      </c>
    </row>
    <row r="224" spans="1:6" ht="16.5">
      <c r="A224" s="13">
        <v>697</v>
      </c>
      <c r="B224" s="9" t="s">
        <v>238</v>
      </c>
      <c r="C224" s="20">
        <v>43339.452000000005</v>
      </c>
      <c r="D224" s="20">
        <v>0</v>
      </c>
      <c r="E224" s="14">
        <v>26203.699440000004</v>
      </c>
      <c r="F224" s="177">
        <v>17135.752560000001</v>
      </c>
    </row>
    <row r="225" spans="1:6" ht="16.5">
      <c r="A225" s="13">
        <v>698</v>
      </c>
      <c r="B225" s="9" t="s">
        <v>239</v>
      </c>
      <c r="C225" s="20">
        <v>932298.28860000009</v>
      </c>
      <c r="D225" s="20">
        <v>0</v>
      </c>
      <c r="E225" s="14">
        <v>6555390.4904579995</v>
      </c>
      <c r="F225" s="177">
        <v>-5623092.201857999</v>
      </c>
    </row>
    <row r="226" spans="1:6" ht="16.5">
      <c r="A226" s="13">
        <v>700</v>
      </c>
      <c r="B226" s="9" t="s">
        <v>240</v>
      </c>
      <c r="C226" s="20">
        <v>130101.70110000002</v>
      </c>
      <c r="D226" s="20">
        <v>0</v>
      </c>
      <c r="E226" s="14">
        <v>163623.10032</v>
      </c>
      <c r="F226" s="177">
        <v>-33521.399219999978</v>
      </c>
    </row>
    <row r="227" spans="1:6" ht="16.5">
      <c r="A227" s="13">
        <v>702</v>
      </c>
      <c r="B227" s="9" t="s">
        <v>241</v>
      </c>
      <c r="C227" s="20">
        <v>106765.07310000001</v>
      </c>
      <c r="D227" s="20">
        <v>0</v>
      </c>
      <c r="E227" s="14">
        <v>97763.80230000001</v>
      </c>
      <c r="F227" s="177">
        <v>9001.2707999999984</v>
      </c>
    </row>
    <row r="228" spans="1:6" ht="16.5">
      <c r="A228" s="13">
        <v>704</v>
      </c>
      <c r="B228" s="9" t="s">
        <v>242</v>
      </c>
      <c r="C228" s="20">
        <v>401890.07220000005</v>
      </c>
      <c r="D228" s="20">
        <v>0</v>
      </c>
      <c r="E228" s="14">
        <v>299909.00783999998</v>
      </c>
      <c r="F228" s="177">
        <v>101981.06436000008</v>
      </c>
    </row>
    <row r="229" spans="1:6" ht="16.5">
      <c r="A229" s="13">
        <v>707</v>
      </c>
      <c r="B229" s="9" t="s">
        <v>243</v>
      </c>
      <c r="C229" s="20">
        <v>16669.02</v>
      </c>
      <c r="D229" s="20">
        <v>0</v>
      </c>
      <c r="E229" s="14">
        <v>51673.962</v>
      </c>
      <c r="F229" s="177">
        <v>-35004.941999999995</v>
      </c>
    </row>
    <row r="230" spans="1:6" ht="16.5">
      <c r="A230" s="13">
        <v>710</v>
      </c>
      <c r="B230" s="9" t="s">
        <v>244</v>
      </c>
      <c r="C230" s="20">
        <v>440395.50840000011</v>
      </c>
      <c r="D230" s="20">
        <v>0</v>
      </c>
      <c r="E230" s="14">
        <v>1634088.200679</v>
      </c>
      <c r="F230" s="177">
        <v>-1193692.6922789998</v>
      </c>
    </row>
    <row r="231" spans="1:6" ht="16.5">
      <c r="A231" s="13">
        <v>729</v>
      </c>
      <c r="B231" s="9" t="s">
        <v>245</v>
      </c>
      <c r="C231" s="20">
        <v>240117.23310000001</v>
      </c>
      <c r="D231" s="20">
        <v>0</v>
      </c>
      <c r="E231" s="14">
        <v>162939.67050000001</v>
      </c>
      <c r="F231" s="177">
        <v>77177.562600000005</v>
      </c>
    </row>
    <row r="232" spans="1:6" ht="16.5">
      <c r="A232" s="13">
        <v>732</v>
      </c>
      <c r="B232" s="9" t="s">
        <v>246</v>
      </c>
      <c r="C232" s="20">
        <v>16669.02</v>
      </c>
      <c r="D232" s="20">
        <v>0</v>
      </c>
      <c r="E232" s="14">
        <v>105098.17110000001</v>
      </c>
      <c r="F232" s="177">
        <v>-88429.151100000003</v>
      </c>
    </row>
    <row r="233" spans="1:6" ht="16.5">
      <c r="A233" s="13">
        <v>734</v>
      </c>
      <c r="B233" s="9" t="s">
        <v>247</v>
      </c>
      <c r="C233" s="20">
        <v>790694.9637000002</v>
      </c>
      <c r="D233" s="20">
        <v>0</v>
      </c>
      <c r="E233" s="14">
        <v>1409426.4829230001</v>
      </c>
      <c r="F233" s="177">
        <v>-618731.51922299992</v>
      </c>
    </row>
    <row r="234" spans="1:6" ht="16.5">
      <c r="A234" s="13">
        <v>738</v>
      </c>
      <c r="B234" s="9" t="s">
        <v>248</v>
      </c>
      <c r="C234" s="20">
        <v>365051.538</v>
      </c>
      <c r="D234" s="20">
        <v>0</v>
      </c>
      <c r="E234" s="14">
        <v>213088.41717000003</v>
      </c>
      <c r="F234" s="177">
        <v>151963.12082999997</v>
      </c>
    </row>
    <row r="235" spans="1:6" ht="16.5">
      <c r="A235" s="13">
        <v>739</v>
      </c>
      <c r="B235" s="9" t="s">
        <v>249</v>
      </c>
      <c r="C235" s="20">
        <v>123600.78329999998</v>
      </c>
      <c r="D235" s="20">
        <v>0</v>
      </c>
      <c r="E235" s="14">
        <v>37580.305590000004</v>
      </c>
      <c r="F235" s="177">
        <v>86020.477709999977</v>
      </c>
    </row>
    <row r="236" spans="1:6" ht="16.5">
      <c r="A236" s="13">
        <v>740</v>
      </c>
      <c r="B236" s="9" t="s">
        <v>250</v>
      </c>
      <c r="C236" s="20">
        <v>462315.26970000006</v>
      </c>
      <c r="D236" s="20">
        <v>0</v>
      </c>
      <c r="E236" s="14">
        <v>824691.42999000032</v>
      </c>
      <c r="F236" s="177">
        <v>-362376.16029000026</v>
      </c>
    </row>
    <row r="237" spans="1:6" ht="16.5">
      <c r="A237" s="13">
        <v>742</v>
      </c>
      <c r="B237" s="9" t="s">
        <v>251</v>
      </c>
      <c r="C237" s="20">
        <v>38338.745999999999</v>
      </c>
      <c r="D237" s="20">
        <v>0</v>
      </c>
      <c r="E237" s="14">
        <v>5084.0510999999997</v>
      </c>
      <c r="F237" s="177">
        <v>33254.694900000002</v>
      </c>
    </row>
    <row r="238" spans="1:6" ht="16.5">
      <c r="A238" s="13">
        <v>743</v>
      </c>
      <c r="B238" s="9" t="s">
        <v>252</v>
      </c>
      <c r="C238" s="20">
        <v>1609560.5712000004</v>
      </c>
      <c r="D238" s="20">
        <v>0</v>
      </c>
      <c r="E238" s="14">
        <v>1579889.7156000005</v>
      </c>
      <c r="F238" s="177">
        <v>29670.855599999893</v>
      </c>
    </row>
    <row r="239" spans="1:6" ht="16.5">
      <c r="A239" s="13">
        <v>746</v>
      </c>
      <c r="B239" s="9" t="s">
        <v>253</v>
      </c>
      <c r="C239" s="20">
        <v>71760.131099999999</v>
      </c>
      <c r="D239" s="20">
        <v>0</v>
      </c>
      <c r="E239" s="14">
        <v>59591.746499999994</v>
      </c>
      <c r="F239" s="177">
        <v>12168.384600000005</v>
      </c>
    </row>
    <row r="240" spans="1:6" ht="16.5">
      <c r="A240" s="13">
        <v>747</v>
      </c>
      <c r="B240" s="9" t="s">
        <v>254</v>
      </c>
      <c r="C240" s="20">
        <v>168440.44709999999</v>
      </c>
      <c r="D240" s="20">
        <v>0</v>
      </c>
      <c r="E240" s="14">
        <v>110098.87710000001</v>
      </c>
      <c r="F240" s="177">
        <v>58341.569999999978</v>
      </c>
    </row>
    <row r="241" spans="1:6" ht="16.5">
      <c r="A241" s="13">
        <v>748</v>
      </c>
      <c r="B241" s="9" t="s">
        <v>255</v>
      </c>
      <c r="C241" s="20">
        <v>251868.89220000003</v>
      </c>
      <c r="D241" s="20">
        <v>0</v>
      </c>
      <c r="E241" s="14">
        <v>77010.872399999993</v>
      </c>
      <c r="F241" s="177">
        <v>174858.01980000004</v>
      </c>
    </row>
    <row r="242" spans="1:6" ht="16.5">
      <c r="A242" s="13">
        <v>749</v>
      </c>
      <c r="B242" s="9" t="s">
        <v>256</v>
      </c>
      <c r="C242" s="20">
        <v>948633.9282000002</v>
      </c>
      <c r="D242" s="20">
        <v>0</v>
      </c>
      <c r="E242" s="14">
        <v>601240.29981150012</v>
      </c>
      <c r="F242" s="177">
        <v>347393.62838850007</v>
      </c>
    </row>
    <row r="243" spans="1:6" ht="16.5">
      <c r="A243" s="13">
        <v>751</v>
      </c>
      <c r="B243" s="9" t="s">
        <v>257</v>
      </c>
      <c r="C243" s="20">
        <v>103347.924</v>
      </c>
      <c r="D243" s="20">
        <v>0</v>
      </c>
      <c r="E243" s="14">
        <v>26753.777099999999</v>
      </c>
      <c r="F243" s="177">
        <v>76594.146899999992</v>
      </c>
    </row>
    <row r="244" spans="1:6" ht="16.5">
      <c r="A244" s="13">
        <v>753</v>
      </c>
      <c r="B244" s="9" t="s">
        <v>258</v>
      </c>
      <c r="C244" s="20">
        <v>1302183.8424000002</v>
      </c>
      <c r="D244" s="20">
        <v>0</v>
      </c>
      <c r="E244" s="14">
        <v>1538047.5583214997</v>
      </c>
      <c r="F244" s="177">
        <v>-235863.71592149953</v>
      </c>
    </row>
    <row r="245" spans="1:6" ht="16.5">
      <c r="A245" s="13">
        <v>755</v>
      </c>
      <c r="B245" s="9" t="s">
        <v>259</v>
      </c>
      <c r="C245" s="20">
        <v>331796.84310000006</v>
      </c>
      <c r="D245" s="20">
        <v>0</v>
      </c>
      <c r="E245" s="14">
        <v>1587240.75342</v>
      </c>
      <c r="F245" s="177">
        <v>-1255443.9103199998</v>
      </c>
    </row>
    <row r="246" spans="1:6" ht="16.5">
      <c r="A246" s="13">
        <v>758</v>
      </c>
      <c r="B246" s="9" t="s">
        <v>260</v>
      </c>
      <c r="C246" s="20">
        <v>48506.8482</v>
      </c>
      <c r="D246" s="20">
        <v>0</v>
      </c>
      <c r="E246" s="14">
        <v>165106.64310000002</v>
      </c>
      <c r="F246" s="177">
        <v>-116599.79490000001</v>
      </c>
    </row>
    <row r="247" spans="1:6" ht="16.5">
      <c r="A247" s="13">
        <v>759</v>
      </c>
      <c r="B247" s="9" t="s">
        <v>261</v>
      </c>
      <c r="C247" s="20">
        <v>510072.01200000005</v>
      </c>
      <c r="D247" s="20">
        <v>0</v>
      </c>
      <c r="E247" s="14">
        <v>13335.216</v>
      </c>
      <c r="F247" s="177">
        <v>496736.79600000003</v>
      </c>
    </row>
    <row r="248" spans="1:6" ht="16.5">
      <c r="A248" s="13">
        <v>761</v>
      </c>
      <c r="B248" s="9" t="s">
        <v>262</v>
      </c>
      <c r="C248" s="20">
        <v>734103.64080000017</v>
      </c>
      <c r="D248" s="20">
        <v>0</v>
      </c>
      <c r="E248" s="14">
        <v>103431.2691</v>
      </c>
      <c r="F248" s="177">
        <v>630672.37170000013</v>
      </c>
    </row>
    <row r="249" spans="1:6" ht="16.5">
      <c r="A249" s="13">
        <v>762</v>
      </c>
      <c r="B249" s="9" t="s">
        <v>263</v>
      </c>
      <c r="C249" s="20">
        <v>103431.26909999999</v>
      </c>
      <c r="D249" s="20">
        <v>0</v>
      </c>
      <c r="E249" s="14">
        <v>80878.085040000005</v>
      </c>
      <c r="F249" s="177">
        <v>22553.184059999985</v>
      </c>
    </row>
    <row r="250" spans="1:6" ht="16.5">
      <c r="A250" s="13">
        <v>765</v>
      </c>
      <c r="B250" s="9" t="s">
        <v>264</v>
      </c>
      <c r="C250" s="20">
        <v>141686.66999999998</v>
      </c>
      <c r="D250" s="20">
        <v>0</v>
      </c>
      <c r="E250" s="14">
        <v>177941.78850000002</v>
      </c>
      <c r="F250" s="177">
        <v>-36255.118500000041</v>
      </c>
    </row>
    <row r="251" spans="1:6" ht="16.5">
      <c r="A251" s="13">
        <v>768</v>
      </c>
      <c r="B251" s="9" t="s">
        <v>265</v>
      </c>
      <c r="C251" s="20">
        <v>126684.552</v>
      </c>
      <c r="D251" s="20">
        <v>0</v>
      </c>
      <c r="E251" s="14">
        <v>86678.90400000001</v>
      </c>
      <c r="F251" s="177">
        <v>40005.647999999986</v>
      </c>
    </row>
    <row r="252" spans="1:6" ht="16.5">
      <c r="A252" s="13">
        <v>777</v>
      </c>
      <c r="B252" s="9" t="s">
        <v>266</v>
      </c>
      <c r="C252" s="20">
        <v>96680.315999999992</v>
      </c>
      <c r="D252" s="20">
        <v>0</v>
      </c>
      <c r="E252" s="14">
        <v>109632.14454000001</v>
      </c>
      <c r="F252" s="177">
        <v>-12951.828540000017</v>
      </c>
    </row>
    <row r="253" spans="1:6" ht="16.5">
      <c r="A253" s="13">
        <v>778</v>
      </c>
      <c r="B253" s="9" t="s">
        <v>267</v>
      </c>
      <c r="C253" s="20">
        <v>341798.25510000007</v>
      </c>
      <c r="D253" s="20">
        <v>0</v>
      </c>
      <c r="E253" s="14">
        <v>139119.64091999998</v>
      </c>
      <c r="F253" s="177">
        <v>202678.61418000009</v>
      </c>
    </row>
    <row r="254" spans="1:6" ht="16.5">
      <c r="A254" s="13">
        <v>781</v>
      </c>
      <c r="B254" s="9" t="s">
        <v>268</v>
      </c>
      <c r="C254" s="20">
        <v>96680.316000000006</v>
      </c>
      <c r="D254" s="20">
        <v>0</v>
      </c>
      <c r="E254" s="14">
        <v>72376.884839999999</v>
      </c>
      <c r="F254" s="177">
        <v>24303.431160000007</v>
      </c>
    </row>
    <row r="255" spans="1:6" ht="16.5">
      <c r="A255" s="13">
        <v>783</v>
      </c>
      <c r="B255" s="9" t="s">
        <v>269</v>
      </c>
      <c r="C255" s="20">
        <v>90012.707999999999</v>
      </c>
      <c r="D255" s="20">
        <v>0</v>
      </c>
      <c r="E255" s="14">
        <v>246318.10853999999</v>
      </c>
      <c r="F255" s="177">
        <v>-156305.40054</v>
      </c>
    </row>
    <row r="256" spans="1:6" ht="16.5">
      <c r="A256" s="13">
        <v>785</v>
      </c>
      <c r="B256" s="9" t="s">
        <v>270</v>
      </c>
      <c r="C256" s="20">
        <v>51673.962000000007</v>
      </c>
      <c r="D256" s="20">
        <v>0</v>
      </c>
      <c r="E256" s="14">
        <v>102381.12084</v>
      </c>
      <c r="F256" s="177">
        <v>-50707.158839999996</v>
      </c>
    </row>
    <row r="257" spans="1:6" ht="16.5">
      <c r="A257" s="13">
        <v>790</v>
      </c>
      <c r="B257" s="9" t="s">
        <v>271</v>
      </c>
      <c r="C257" s="20">
        <v>979138.23480000044</v>
      </c>
      <c r="D257" s="20">
        <v>0</v>
      </c>
      <c r="E257" s="14">
        <v>389404.97622000007</v>
      </c>
      <c r="F257" s="177">
        <v>589733.25858000037</v>
      </c>
    </row>
    <row r="258" spans="1:6" ht="16.5">
      <c r="A258" s="13">
        <v>791</v>
      </c>
      <c r="B258" s="9" t="s">
        <v>272</v>
      </c>
      <c r="C258" s="20">
        <v>196694.43600000002</v>
      </c>
      <c r="D258" s="20">
        <v>0</v>
      </c>
      <c r="E258" s="14">
        <v>296583.53834999999</v>
      </c>
      <c r="F258" s="177">
        <v>-99889.102349999972</v>
      </c>
    </row>
    <row r="259" spans="1:6" ht="16.5">
      <c r="A259" s="13">
        <v>831</v>
      </c>
      <c r="B259" s="9" t="s">
        <v>273</v>
      </c>
      <c r="C259" s="20">
        <v>210112.99709999998</v>
      </c>
      <c r="D259" s="20">
        <v>0</v>
      </c>
      <c r="E259" s="14">
        <v>342178.72548150003</v>
      </c>
      <c r="F259" s="177">
        <v>-132065.72838150006</v>
      </c>
    </row>
    <row r="260" spans="1:6" ht="16.5">
      <c r="A260" s="13">
        <v>832</v>
      </c>
      <c r="B260" s="9" t="s">
        <v>274</v>
      </c>
      <c r="C260" s="20">
        <v>78344.394</v>
      </c>
      <c r="D260" s="20">
        <v>0</v>
      </c>
      <c r="E260" s="14">
        <v>53424.209100000007</v>
      </c>
      <c r="F260" s="177">
        <v>24920.184899999993</v>
      </c>
    </row>
    <row r="261" spans="1:6" ht="16.5">
      <c r="A261" s="13">
        <v>833</v>
      </c>
      <c r="B261" s="9" t="s">
        <v>275</v>
      </c>
      <c r="C261" s="20">
        <v>291791.19510000001</v>
      </c>
      <c r="D261" s="20">
        <v>0</v>
      </c>
      <c r="E261" s="14">
        <v>0</v>
      </c>
      <c r="F261" s="177">
        <v>291791.19510000001</v>
      </c>
    </row>
    <row r="262" spans="1:6" ht="16.5">
      <c r="A262" s="13">
        <v>834</v>
      </c>
      <c r="B262" s="9" t="s">
        <v>276</v>
      </c>
      <c r="C262" s="20">
        <v>146854.0662</v>
      </c>
      <c r="D262" s="20">
        <v>0</v>
      </c>
      <c r="E262" s="14">
        <v>427927.08143999998</v>
      </c>
      <c r="F262" s="177">
        <v>-281073.01523999998</v>
      </c>
    </row>
    <row r="263" spans="1:6" ht="16.5">
      <c r="A263" s="13">
        <v>837</v>
      </c>
      <c r="B263" s="9" t="s">
        <v>277</v>
      </c>
      <c r="C263" s="20">
        <v>5324251.678199999</v>
      </c>
      <c r="D263" s="20">
        <v>0</v>
      </c>
      <c r="E263" s="14">
        <v>18805137.410528999</v>
      </c>
      <c r="F263" s="177">
        <v>-13480885.732329</v>
      </c>
    </row>
    <row r="264" spans="1:6" ht="16.5">
      <c r="A264" s="13">
        <v>844</v>
      </c>
      <c r="B264" s="9" t="s">
        <v>278</v>
      </c>
      <c r="C264" s="20">
        <v>35088.287100000001</v>
      </c>
      <c r="D264" s="20">
        <v>0</v>
      </c>
      <c r="E264" s="14">
        <v>90012.707999999999</v>
      </c>
      <c r="F264" s="177">
        <v>-54924.420899999997</v>
      </c>
    </row>
    <row r="265" spans="1:6" ht="16.5">
      <c r="A265" s="13">
        <v>845</v>
      </c>
      <c r="B265" s="9" t="s">
        <v>279</v>
      </c>
      <c r="C265" s="20">
        <v>38338.745999999999</v>
      </c>
      <c r="D265" s="20">
        <v>0</v>
      </c>
      <c r="E265" s="14">
        <v>61758.719100000002</v>
      </c>
      <c r="F265" s="177">
        <v>-23419.973100000003</v>
      </c>
    </row>
    <row r="266" spans="1:6" ht="16.5">
      <c r="A266" s="13">
        <v>846</v>
      </c>
      <c r="B266" s="9" t="s">
        <v>280</v>
      </c>
      <c r="C266" s="20">
        <v>65009.178000000007</v>
      </c>
      <c r="D266" s="20">
        <v>0</v>
      </c>
      <c r="E266" s="14">
        <v>181859.00820000004</v>
      </c>
      <c r="F266" s="177">
        <v>-116849.83020000003</v>
      </c>
    </row>
    <row r="267" spans="1:6" ht="16.5">
      <c r="A267" s="13">
        <v>848</v>
      </c>
      <c r="B267" s="9" t="s">
        <v>281</v>
      </c>
      <c r="C267" s="20">
        <v>143353.57199999999</v>
      </c>
      <c r="D267" s="20">
        <v>0</v>
      </c>
      <c r="E267" s="14">
        <v>148354.27799999999</v>
      </c>
      <c r="F267" s="177">
        <v>-5000.7060000000056</v>
      </c>
    </row>
    <row r="268" spans="1:6" ht="16.5">
      <c r="A268" s="13">
        <v>849</v>
      </c>
      <c r="B268" s="9" t="s">
        <v>282</v>
      </c>
      <c r="C268" s="20">
        <v>280039.53600000002</v>
      </c>
      <c r="D268" s="20">
        <v>0</v>
      </c>
      <c r="E268" s="14">
        <v>18419.267100000001</v>
      </c>
      <c r="F268" s="177">
        <v>261620.26890000002</v>
      </c>
    </row>
    <row r="269" spans="1:6" ht="16.5">
      <c r="A269" s="13">
        <v>850</v>
      </c>
      <c r="B269" s="9" t="s">
        <v>283</v>
      </c>
      <c r="C269" s="20">
        <v>415225.28819999995</v>
      </c>
      <c r="D269" s="20">
        <v>0</v>
      </c>
      <c r="E269" s="14">
        <v>142170.07157999999</v>
      </c>
      <c r="F269" s="177">
        <v>273055.21661999996</v>
      </c>
    </row>
    <row r="270" spans="1:6" ht="16.5">
      <c r="A270" s="13">
        <v>851</v>
      </c>
      <c r="B270" s="9" t="s">
        <v>284</v>
      </c>
      <c r="C270" s="20">
        <v>316878.07020000002</v>
      </c>
      <c r="D270" s="20">
        <v>0</v>
      </c>
      <c r="E270" s="14">
        <v>379378.56069000007</v>
      </c>
      <c r="F270" s="177">
        <v>-62500.490490000055</v>
      </c>
    </row>
    <row r="271" spans="1:6" ht="16.5">
      <c r="A271" s="13">
        <v>853</v>
      </c>
      <c r="B271" s="9" t="s">
        <v>285</v>
      </c>
      <c r="C271" s="20">
        <v>7430215.6649999991</v>
      </c>
      <c r="D271" s="20">
        <v>0</v>
      </c>
      <c r="E271" s="14">
        <v>10627446.633610498</v>
      </c>
      <c r="F271" s="177">
        <v>-3197230.9686104991</v>
      </c>
    </row>
    <row r="272" spans="1:6" ht="16.5">
      <c r="A272" s="13">
        <v>854</v>
      </c>
      <c r="B272" s="9" t="s">
        <v>286</v>
      </c>
      <c r="C272" s="20">
        <v>0</v>
      </c>
      <c r="D272" s="20">
        <v>0</v>
      </c>
      <c r="E272" s="14">
        <v>89721.000150000007</v>
      </c>
      <c r="F272" s="177">
        <v>-89721.000150000007</v>
      </c>
    </row>
    <row r="273" spans="1:6" ht="16.5">
      <c r="A273" s="13">
        <v>857</v>
      </c>
      <c r="B273" s="9" t="s">
        <v>287</v>
      </c>
      <c r="C273" s="20">
        <v>1023477.828</v>
      </c>
      <c r="D273" s="20">
        <v>0</v>
      </c>
      <c r="E273" s="14">
        <v>150021.18</v>
      </c>
      <c r="F273" s="177">
        <v>873456.64800000004</v>
      </c>
    </row>
    <row r="274" spans="1:6" ht="16.5">
      <c r="A274" s="13">
        <v>858</v>
      </c>
      <c r="B274" s="9" t="s">
        <v>288</v>
      </c>
      <c r="C274" s="20">
        <v>4418457.1313999984</v>
      </c>
      <c r="D274" s="20">
        <v>0</v>
      </c>
      <c r="E274" s="14">
        <v>1768383.827211</v>
      </c>
      <c r="F274" s="177">
        <v>2650073.3041889984</v>
      </c>
    </row>
    <row r="275" spans="1:6" ht="16.5">
      <c r="A275" s="13">
        <v>859</v>
      </c>
      <c r="B275" s="9" t="s">
        <v>289</v>
      </c>
      <c r="C275" s="20">
        <v>218447.50709999999</v>
      </c>
      <c r="D275" s="20">
        <v>0</v>
      </c>
      <c r="E275" s="14">
        <v>163864.80111</v>
      </c>
      <c r="F275" s="177">
        <v>54582.705989999988</v>
      </c>
    </row>
    <row r="276" spans="1:6" ht="16.5">
      <c r="A276" s="13">
        <v>886</v>
      </c>
      <c r="B276" s="9" t="s">
        <v>290</v>
      </c>
      <c r="C276" s="20">
        <v>980305.06620000012</v>
      </c>
      <c r="D276" s="20">
        <v>0</v>
      </c>
      <c r="E276" s="14">
        <v>797840.13912299997</v>
      </c>
      <c r="F276" s="177">
        <v>182464.92707700015</v>
      </c>
    </row>
    <row r="277" spans="1:6" ht="16.5">
      <c r="A277" s="13">
        <v>887</v>
      </c>
      <c r="B277" s="9" t="s">
        <v>291</v>
      </c>
      <c r="C277" s="20">
        <v>476817.31709999999</v>
      </c>
      <c r="D277" s="20">
        <v>0</v>
      </c>
      <c r="E277" s="14">
        <v>227982.18653999997</v>
      </c>
      <c r="F277" s="177">
        <v>248835.13056000002</v>
      </c>
    </row>
    <row r="278" spans="1:6" ht="16.5">
      <c r="A278" s="13">
        <v>889</v>
      </c>
      <c r="B278" s="9" t="s">
        <v>292</v>
      </c>
      <c r="C278" s="20">
        <v>181775.66310000001</v>
      </c>
      <c r="D278" s="20">
        <v>0</v>
      </c>
      <c r="E278" s="14">
        <v>8334.51</v>
      </c>
      <c r="F278" s="177">
        <v>173441.1531</v>
      </c>
    </row>
    <row r="279" spans="1:6" ht="16.5">
      <c r="A279" s="13">
        <v>890</v>
      </c>
      <c r="B279" s="9" t="s">
        <v>293</v>
      </c>
      <c r="C279" s="20">
        <v>8334.51</v>
      </c>
      <c r="D279" s="20">
        <v>0</v>
      </c>
      <c r="E279" s="14">
        <v>38338.745999999999</v>
      </c>
      <c r="F279" s="177">
        <v>-30004.235999999997</v>
      </c>
    </row>
    <row r="280" spans="1:6" ht="16.5">
      <c r="A280" s="13">
        <v>892</v>
      </c>
      <c r="B280" s="9" t="s">
        <v>294</v>
      </c>
      <c r="C280" s="20">
        <v>30004.236000000001</v>
      </c>
      <c r="D280" s="20">
        <v>0</v>
      </c>
      <c r="E280" s="14">
        <v>74210.477039999998</v>
      </c>
      <c r="F280" s="177">
        <v>-44206.241039999994</v>
      </c>
    </row>
    <row r="281" spans="1:6" ht="16.5">
      <c r="A281" s="13">
        <v>893</v>
      </c>
      <c r="B281" s="9" t="s">
        <v>295</v>
      </c>
      <c r="C281" s="20">
        <v>210112.99709999998</v>
      </c>
      <c r="D281" s="20">
        <v>0</v>
      </c>
      <c r="E281" s="14">
        <v>245034.59400000001</v>
      </c>
      <c r="F281" s="177">
        <v>-34921.596900000033</v>
      </c>
    </row>
    <row r="282" spans="1:6" ht="16.5">
      <c r="A282" s="13">
        <v>895</v>
      </c>
      <c r="B282" s="9" t="s">
        <v>296</v>
      </c>
      <c r="C282" s="20">
        <v>693931.30260000017</v>
      </c>
      <c r="D282" s="20">
        <v>0</v>
      </c>
      <c r="E282" s="14">
        <v>151688.08199999999</v>
      </c>
      <c r="F282" s="177">
        <v>542243.22060000012</v>
      </c>
    </row>
    <row r="283" spans="1:6" ht="16.5">
      <c r="A283" s="13">
        <v>905</v>
      </c>
      <c r="B283" s="9" t="s">
        <v>297</v>
      </c>
      <c r="C283" s="20">
        <v>1900685.0055000004</v>
      </c>
      <c r="D283" s="20">
        <v>0</v>
      </c>
      <c r="E283" s="14">
        <v>7934311.4166044984</v>
      </c>
      <c r="F283" s="177">
        <v>-6033626.4111044984</v>
      </c>
    </row>
    <row r="284" spans="1:6" ht="16.5">
      <c r="A284" s="13">
        <v>908</v>
      </c>
      <c r="B284" s="9" t="s">
        <v>298</v>
      </c>
      <c r="C284" s="20">
        <v>467399.3208000001</v>
      </c>
      <c r="D284" s="20">
        <v>0</v>
      </c>
      <c r="E284" s="14">
        <v>599234.59998000017</v>
      </c>
      <c r="F284" s="177">
        <v>-131835.27918000007</v>
      </c>
    </row>
    <row r="285" spans="1:6" ht="16.5">
      <c r="A285" s="13">
        <v>915</v>
      </c>
      <c r="B285" s="9" t="s">
        <v>299</v>
      </c>
      <c r="C285" s="20">
        <v>442229.10060000001</v>
      </c>
      <c r="D285" s="20">
        <v>0</v>
      </c>
      <c r="E285" s="14">
        <v>300484.08903000003</v>
      </c>
      <c r="F285" s="177">
        <v>141745.01156999997</v>
      </c>
    </row>
    <row r="286" spans="1:6" ht="16.5">
      <c r="A286" s="13">
        <v>918</v>
      </c>
      <c r="B286" s="9" t="s">
        <v>300</v>
      </c>
      <c r="C286" s="20">
        <v>141686.66999999998</v>
      </c>
      <c r="D286" s="20">
        <v>0</v>
      </c>
      <c r="E286" s="14">
        <v>55007.766000000003</v>
      </c>
      <c r="F286" s="177">
        <v>86678.90399999998</v>
      </c>
    </row>
    <row r="287" spans="1:6" ht="16.5">
      <c r="A287" s="13">
        <v>921</v>
      </c>
      <c r="B287" s="9" t="s">
        <v>301</v>
      </c>
      <c r="C287" s="20">
        <v>305043.06599999999</v>
      </c>
      <c r="D287" s="20">
        <v>0</v>
      </c>
      <c r="E287" s="14">
        <v>30004.236000000004</v>
      </c>
      <c r="F287" s="177">
        <v>275038.82999999996</v>
      </c>
    </row>
    <row r="288" spans="1:6" ht="16.5">
      <c r="A288" s="13">
        <v>922</v>
      </c>
      <c r="B288" s="9" t="s">
        <v>302</v>
      </c>
      <c r="C288" s="20">
        <v>291707.85000000003</v>
      </c>
      <c r="D288" s="20">
        <v>0</v>
      </c>
      <c r="E288" s="14">
        <v>189793.46172000002</v>
      </c>
      <c r="F288" s="177">
        <v>101914.38828000001</v>
      </c>
    </row>
    <row r="289" spans="1:6" ht="16.5">
      <c r="A289" s="13">
        <v>924</v>
      </c>
      <c r="B289" s="9" t="s">
        <v>303</v>
      </c>
      <c r="C289" s="20">
        <v>93346.512000000002</v>
      </c>
      <c r="D289" s="20">
        <v>0</v>
      </c>
      <c r="E289" s="14">
        <v>63342.275999999998</v>
      </c>
      <c r="F289" s="177">
        <v>30004.236000000004</v>
      </c>
    </row>
    <row r="290" spans="1:6" ht="16.5">
      <c r="A290" s="13">
        <v>925</v>
      </c>
      <c r="B290" s="9" t="s">
        <v>304</v>
      </c>
      <c r="C290" s="20">
        <v>105098.17109999998</v>
      </c>
      <c r="D290" s="20">
        <v>0</v>
      </c>
      <c r="E290" s="14">
        <v>68342.982000000004</v>
      </c>
      <c r="F290" s="177">
        <v>36755.189099999974</v>
      </c>
    </row>
    <row r="291" spans="1:6" ht="16.5">
      <c r="A291" s="13">
        <v>927</v>
      </c>
      <c r="B291" s="9" t="s">
        <v>305</v>
      </c>
      <c r="C291" s="20">
        <v>1044064.0677000002</v>
      </c>
      <c r="D291" s="20">
        <v>0</v>
      </c>
      <c r="E291" s="14">
        <v>1144423.2364140004</v>
      </c>
      <c r="F291" s="177">
        <v>-100359.16871400014</v>
      </c>
    </row>
    <row r="292" spans="1:6" ht="16.5">
      <c r="A292" s="13">
        <v>931</v>
      </c>
      <c r="B292" s="9" t="s">
        <v>306</v>
      </c>
      <c r="C292" s="20">
        <v>145020.47399999999</v>
      </c>
      <c r="D292" s="20">
        <v>0</v>
      </c>
      <c r="E292" s="14">
        <v>202136.87103000001</v>
      </c>
      <c r="F292" s="177">
        <v>-57116.397030000022</v>
      </c>
    </row>
    <row r="293" spans="1:6" ht="16.5">
      <c r="A293" s="13">
        <v>934</v>
      </c>
      <c r="B293" s="9" t="s">
        <v>307</v>
      </c>
      <c r="C293" s="20">
        <v>0</v>
      </c>
      <c r="D293" s="20">
        <v>0</v>
      </c>
      <c r="E293" s="14">
        <v>2840067.6276000002</v>
      </c>
      <c r="F293" s="177">
        <v>-2840067.6276000002</v>
      </c>
    </row>
    <row r="294" spans="1:6" ht="16.5">
      <c r="A294" s="13">
        <v>935</v>
      </c>
      <c r="B294" s="9" t="s">
        <v>308</v>
      </c>
      <c r="C294" s="20">
        <v>721768.56599999999</v>
      </c>
      <c r="D294" s="20">
        <v>0</v>
      </c>
      <c r="E294" s="14">
        <v>64209.065040000001</v>
      </c>
      <c r="F294" s="177">
        <v>657559.50095999998</v>
      </c>
    </row>
    <row r="295" spans="1:6" ht="16.5">
      <c r="A295" s="13">
        <v>936</v>
      </c>
      <c r="B295" s="9" t="s">
        <v>309</v>
      </c>
      <c r="C295" s="20">
        <v>287123.86950000003</v>
      </c>
      <c r="D295" s="20">
        <v>0</v>
      </c>
      <c r="E295" s="14">
        <v>101764.3671</v>
      </c>
      <c r="F295" s="177">
        <v>185359.50240000003</v>
      </c>
    </row>
    <row r="296" spans="1:6" ht="16.5">
      <c r="A296" s="13">
        <v>946</v>
      </c>
      <c r="B296" s="9" t="s">
        <v>310</v>
      </c>
      <c r="C296" s="20">
        <v>236783.42910000001</v>
      </c>
      <c r="D296" s="20">
        <v>0</v>
      </c>
      <c r="E296" s="14">
        <v>337522.65147000004</v>
      </c>
      <c r="F296" s="177">
        <v>-100739.22237000003</v>
      </c>
    </row>
    <row r="297" spans="1:6" ht="16.5">
      <c r="A297" s="13">
        <v>976</v>
      </c>
      <c r="B297" s="9" t="s">
        <v>311</v>
      </c>
      <c r="C297" s="20">
        <v>88345.805999999997</v>
      </c>
      <c r="D297" s="20">
        <v>0</v>
      </c>
      <c r="E297" s="14">
        <v>157138.85154</v>
      </c>
      <c r="F297" s="177">
        <v>-68793.045540000006</v>
      </c>
    </row>
    <row r="298" spans="1:6" ht="16.5">
      <c r="A298" s="13">
        <v>977</v>
      </c>
      <c r="B298" s="9" t="s">
        <v>312</v>
      </c>
      <c r="C298" s="20">
        <v>735520.50750000018</v>
      </c>
      <c r="D298" s="20">
        <v>0</v>
      </c>
      <c r="E298" s="14">
        <v>313435.91756999999</v>
      </c>
      <c r="F298" s="177">
        <v>422084.58993000019</v>
      </c>
    </row>
    <row r="299" spans="1:6" ht="16.5">
      <c r="A299" s="13">
        <v>980</v>
      </c>
      <c r="B299" s="9" t="s">
        <v>313</v>
      </c>
      <c r="C299" s="20">
        <v>1085569.9275000002</v>
      </c>
      <c r="D299" s="20">
        <v>0</v>
      </c>
      <c r="E299" s="14">
        <v>2134425.9217245001</v>
      </c>
      <c r="F299" s="177">
        <v>-1048855.9942244999</v>
      </c>
    </row>
    <row r="300" spans="1:6" ht="16.5">
      <c r="A300" s="13">
        <v>981</v>
      </c>
      <c r="B300" s="9" t="s">
        <v>314</v>
      </c>
      <c r="C300" s="20">
        <v>16669.02</v>
      </c>
      <c r="D300" s="20">
        <v>0</v>
      </c>
      <c r="E300" s="14">
        <v>35004.942000000003</v>
      </c>
      <c r="F300" s="177">
        <v>-18335.922000000002</v>
      </c>
    </row>
    <row r="301" spans="1:6" ht="16.5">
      <c r="A301" s="13">
        <v>989</v>
      </c>
      <c r="B301" s="9" t="s">
        <v>315</v>
      </c>
      <c r="C301" s="20">
        <v>211779.89910000001</v>
      </c>
      <c r="D301" s="20">
        <v>0</v>
      </c>
      <c r="E301" s="14">
        <v>42539.339040000006</v>
      </c>
      <c r="F301" s="177">
        <v>169240.56005999999</v>
      </c>
    </row>
    <row r="302" spans="1:6" ht="16.5">
      <c r="A302" s="13">
        <v>992</v>
      </c>
      <c r="B302" s="9" t="s">
        <v>316</v>
      </c>
      <c r="C302" s="20">
        <v>456897.83820000006</v>
      </c>
      <c r="D302" s="20">
        <v>0</v>
      </c>
      <c r="E302" s="14">
        <v>379436.90226000012</v>
      </c>
      <c r="F302" s="177">
        <v>77460.935939999938</v>
      </c>
    </row>
    <row r="303" spans="1:6" s="47" customFormat="1" ht="16.5">
      <c r="A303" s="178"/>
      <c r="B303" s="182" t="s">
        <v>486</v>
      </c>
      <c r="C303" s="16">
        <f>SUM(C11:C302)</f>
        <v>157998139.52099997</v>
      </c>
      <c r="D303" s="16"/>
      <c r="E303" s="16">
        <f t="shared" ref="E303" si="0">SUM(E11:E302)</f>
        <v>380711805.16754276</v>
      </c>
      <c r="F303" s="177">
        <f>C303-E303</f>
        <v>-222713665.64654279</v>
      </c>
    </row>
    <row r="304" spans="1:6" s="47" customFormat="1" ht="16.5">
      <c r="A304" s="178"/>
      <c r="B304" s="11"/>
      <c r="C304" s="16"/>
      <c r="D304" s="16"/>
      <c r="E304" s="12"/>
    </row>
    <row r="305" spans="1:6" ht="16.5">
      <c r="A305" s="13"/>
      <c r="B305" s="9"/>
      <c r="C305" s="20"/>
      <c r="D305" s="20"/>
      <c r="E305" s="20"/>
    </row>
    <row r="306" spans="1:6" ht="23.25">
      <c r="A306" s="179"/>
      <c r="B306" s="9"/>
      <c r="C306" s="20"/>
      <c r="D306" s="20"/>
      <c r="E306" s="20"/>
    </row>
    <row r="307" spans="1:6" s="47" customFormat="1" ht="49.5">
      <c r="A307" s="180" t="s">
        <v>483</v>
      </c>
      <c r="B307" s="182" t="s">
        <v>487</v>
      </c>
      <c r="C307" s="183" t="s">
        <v>480</v>
      </c>
      <c r="D307" s="182" t="s">
        <v>402</v>
      </c>
      <c r="E307" s="183" t="s">
        <v>481</v>
      </c>
      <c r="F307" s="183" t="s">
        <v>482</v>
      </c>
    </row>
    <row r="308" spans="1:6" ht="16.5">
      <c r="A308" s="18">
        <v>90000231</v>
      </c>
      <c r="B308" s="9" t="s">
        <v>404</v>
      </c>
      <c r="C308" s="20">
        <v>1836976.0110599999</v>
      </c>
      <c r="D308" s="14">
        <v>71825.762032446015</v>
      </c>
      <c r="E308" s="14">
        <v>0</v>
      </c>
      <c r="F308" s="20">
        <v>1908801.7730924459</v>
      </c>
    </row>
    <row r="309" spans="1:6" ht="16.5">
      <c r="A309" s="18">
        <v>90000281</v>
      </c>
      <c r="B309" s="9" t="s">
        <v>405</v>
      </c>
      <c r="C309" s="20">
        <v>2599433.6548799993</v>
      </c>
      <c r="D309" s="14">
        <v>101637.85590580798</v>
      </c>
      <c r="E309" s="14">
        <v>0</v>
      </c>
      <c r="F309" s="20">
        <v>2701071.5107858074</v>
      </c>
    </row>
    <row r="310" spans="1:6" ht="16.5">
      <c r="A310" s="18">
        <v>90000381</v>
      </c>
      <c r="B310" s="9" t="s">
        <v>406</v>
      </c>
      <c r="C310" s="20">
        <v>1083124.1655404998</v>
      </c>
      <c r="D310" s="14">
        <v>42350.154872633546</v>
      </c>
      <c r="E310" s="14">
        <v>0</v>
      </c>
      <c r="F310" s="20">
        <v>1125474.3204131334</v>
      </c>
    </row>
    <row r="311" spans="1:6" ht="16.5">
      <c r="A311" s="18">
        <v>90000691</v>
      </c>
      <c r="B311" s="9" t="s">
        <v>407</v>
      </c>
      <c r="C311" s="20">
        <v>2768654.2121159998</v>
      </c>
      <c r="D311" s="14">
        <v>108254.37969373561</v>
      </c>
      <c r="E311" s="14">
        <v>0</v>
      </c>
      <c r="F311" s="20">
        <v>2876908.5918097352</v>
      </c>
    </row>
    <row r="312" spans="1:6" ht="16.5">
      <c r="A312" s="18">
        <v>90000851</v>
      </c>
      <c r="B312" s="9" t="s">
        <v>408</v>
      </c>
      <c r="C312" s="20">
        <v>5619760.8190331534</v>
      </c>
      <c r="D312" s="14">
        <v>219732.64802419633</v>
      </c>
      <c r="E312" s="14">
        <v>0</v>
      </c>
      <c r="F312" s="20">
        <v>5839493.4670573501</v>
      </c>
    </row>
    <row r="313" spans="1:6" ht="16.5">
      <c r="A313" s="18">
        <v>90000901</v>
      </c>
      <c r="B313" s="9" t="s">
        <v>409</v>
      </c>
      <c r="C313" s="20">
        <v>5296989.4959900007</v>
      </c>
      <c r="D313" s="14">
        <v>207112.28929320903</v>
      </c>
      <c r="E313" s="14">
        <v>0</v>
      </c>
      <c r="F313" s="20">
        <v>5504101.7852832098</v>
      </c>
    </row>
    <row r="314" spans="1:6" ht="16.5">
      <c r="A314" s="18">
        <v>90001171</v>
      </c>
      <c r="B314" s="9" t="s">
        <v>410</v>
      </c>
      <c r="C314" s="20">
        <v>1411913.9174325</v>
      </c>
      <c r="D314" s="14">
        <v>55205.834171610761</v>
      </c>
      <c r="E314" s="14">
        <v>0</v>
      </c>
      <c r="F314" s="20">
        <v>1467119.7516041107</v>
      </c>
    </row>
    <row r="315" spans="1:6" ht="16.5">
      <c r="A315" s="18">
        <v>90001361</v>
      </c>
      <c r="B315" s="20" t="s">
        <v>411</v>
      </c>
      <c r="C315" s="20">
        <v>2869671.80712</v>
      </c>
      <c r="D315" s="14">
        <v>112204.16765839202</v>
      </c>
      <c r="E315" s="14">
        <v>0</v>
      </c>
      <c r="F315" s="20">
        <v>2981875.9747783919</v>
      </c>
    </row>
    <row r="316" spans="1:6" ht="16.5">
      <c r="A316" s="18">
        <v>90001481</v>
      </c>
      <c r="B316" s="20" t="s">
        <v>412</v>
      </c>
      <c r="C316" s="20">
        <v>7170962.3969399985</v>
      </c>
      <c r="D316" s="14">
        <v>280384.62972035399</v>
      </c>
      <c r="E316" s="14">
        <v>0</v>
      </c>
      <c r="F316" s="20">
        <v>7451347.0266603529</v>
      </c>
    </row>
    <row r="317" spans="1:6" ht="16.5">
      <c r="A317" s="18">
        <v>90001791</v>
      </c>
      <c r="B317" s="20" t="s">
        <v>413</v>
      </c>
      <c r="C317" s="20">
        <v>5919502.3824000005</v>
      </c>
      <c r="D317" s="14">
        <v>231452.54315184004</v>
      </c>
      <c r="E317" s="14">
        <v>0</v>
      </c>
      <c r="F317" s="20">
        <v>6150954.9255518401</v>
      </c>
    </row>
    <row r="318" spans="1:6" ht="16.5">
      <c r="A318" s="18">
        <v>90001801</v>
      </c>
      <c r="B318" s="20" t="s">
        <v>414</v>
      </c>
      <c r="C318" s="20">
        <v>4967234.6078400007</v>
      </c>
      <c r="D318" s="14">
        <v>194218.87316654401</v>
      </c>
      <c r="E318" s="14">
        <v>0</v>
      </c>
      <c r="F318" s="20">
        <v>5161453.481006545</v>
      </c>
    </row>
    <row r="319" spans="1:6" ht="16.5">
      <c r="A319" s="18">
        <v>90002401</v>
      </c>
      <c r="B319" s="20" t="s">
        <v>415</v>
      </c>
      <c r="C319" s="20">
        <v>5797251.7897200007</v>
      </c>
      <c r="D319" s="14">
        <v>226672.54497805203</v>
      </c>
      <c r="E319" s="14">
        <v>0</v>
      </c>
      <c r="F319" s="20">
        <v>6023924.3346980531</v>
      </c>
    </row>
    <row r="320" spans="1:6" ht="16.5">
      <c r="A320" s="18">
        <v>90003031</v>
      </c>
      <c r="B320" s="20" t="s">
        <v>416</v>
      </c>
      <c r="C320" s="20">
        <v>6994020.7496400001</v>
      </c>
      <c r="D320" s="14">
        <v>273466.21131092403</v>
      </c>
      <c r="E320" s="14">
        <v>0</v>
      </c>
      <c r="F320" s="20">
        <v>7267486.9609509241</v>
      </c>
    </row>
    <row r="321" spans="1:6" ht="16.5">
      <c r="A321" s="18">
        <v>90003941</v>
      </c>
      <c r="B321" s="20" t="s">
        <v>417</v>
      </c>
      <c r="C321" s="20">
        <v>4251586.0725330003</v>
      </c>
      <c r="D321" s="14">
        <v>166237.0154360403</v>
      </c>
      <c r="E321" s="14">
        <v>0</v>
      </c>
      <c r="F321" s="20">
        <v>4417823.0879690405</v>
      </c>
    </row>
    <row r="322" spans="1:6" ht="16.5">
      <c r="A322" s="18">
        <v>90004041</v>
      </c>
      <c r="B322" s="20" t="s">
        <v>418</v>
      </c>
      <c r="C322" s="20">
        <v>8459419.3013699986</v>
      </c>
      <c r="D322" s="14">
        <v>330763.29468356702</v>
      </c>
      <c r="E322" s="14">
        <v>0</v>
      </c>
      <c r="F322" s="20">
        <v>8790182.5960535649</v>
      </c>
    </row>
    <row r="323" spans="1:6" ht="16.5">
      <c r="A323" s="18">
        <v>90004951</v>
      </c>
      <c r="B323" s="20" t="s">
        <v>419</v>
      </c>
      <c r="C323" s="20">
        <v>2095873.8122684998</v>
      </c>
      <c r="D323" s="14">
        <v>81948.666059698357</v>
      </c>
      <c r="E323" s="14">
        <v>0</v>
      </c>
      <c r="F323" s="20">
        <v>2177822.4783281982</v>
      </c>
    </row>
    <row r="324" spans="1:6" ht="16.5">
      <c r="A324" s="18">
        <v>90004961</v>
      </c>
      <c r="B324" s="20" t="s">
        <v>420</v>
      </c>
      <c r="C324" s="20">
        <v>4426517.0192954987</v>
      </c>
      <c r="D324" s="14">
        <v>173076.81545445404</v>
      </c>
      <c r="E324" s="14">
        <v>0</v>
      </c>
      <c r="F324" s="20">
        <v>4599593.8347499529</v>
      </c>
    </row>
    <row r="325" spans="1:6" ht="16.5">
      <c r="A325" s="18">
        <v>90006471</v>
      </c>
      <c r="B325" s="20" t="s">
        <v>421</v>
      </c>
      <c r="C325" s="20">
        <v>5888939.7342299996</v>
      </c>
      <c r="D325" s="14">
        <v>230257.543608393</v>
      </c>
      <c r="E325" s="14">
        <v>0</v>
      </c>
      <c r="F325" s="20">
        <v>6119197.2778383922</v>
      </c>
    </row>
    <row r="326" spans="1:6" ht="16.5">
      <c r="A326" s="18">
        <v>90007291</v>
      </c>
      <c r="B326" s="20" t="s">
        <v>422</v>
      </c>
      <c r="C326" s="20">
        <v>5058842.1243284997</v>
      </c>
      <c r="D326" s="14">
        <v>197800.72706124437</v>
      </c>
      <c r="E326" s="14">
        <v>0</v>
      </c>
      <c r="F326" s="20">
        <v>5256642.8513897443</v>
      </c>
    </row>
    <row r="327" spans="1:6" ht="16.5">
      <c r="A327" s="18">
        <v>90008441</v>
      </c>
      <c r="B327" s="20" t="s">
        <v>423</v>
      </c>
      <c r="C327" s="20">
        <v>4216036.8870299999</v>
      </c>
      <c r="D327" s="14">
        <v>164847.04228287301</v>
      </c>
      <c r="E327" s="14">
        <v>0</v>
      </c>
      <c r="F327" s="20">
        <v>4380883.9293128727</v>
      </c>
    </row>
    <row r="328" spans="1:6" ht="16.5">
      <c r="A328" s="18">
        <v>90031161</v>
      </c>
      <c r="B328" s="20" t="s">
        <v>424</v>
      </c>
      <c r="C328" s="20">
        <v>994733.76991199993</v>
      </c>
      <c r="D328" s="14">
        <v>38894.090403559196</v>
      </c>
      <c r="E328" s="14">
        <v>0</v>
      </c>
      <c r="F328" s="20">
        <v>1033627.8603155591</v>
      </c>
    </row>
    <row r="329" spans="1:6" ht="16.5">
      <c r="A329" s="18">
        <v>90032731</v>
      </c>
      <c r="B329" s="20" t="s">
        <v>425</v>
      </c>
      <c r="C329" s="20">
        <v>540476.30448000005</v>
      </c>
      <c r="D329" s="14">
        <v>21132.623505168001</v>
      </c>
      <c r="E329" s="14">
        <v>0</v>
      </c>
      <c r="F329" s="20">
        <v>561608.92798516806</v>
      </c>
    </row>
    <row r="330" spans="1:6" ht="16.5">
      <c r="A330" s="18">
        <v>90033141</v>
      </c>
      <c r="B330" s="20" t="s">
        <v>426</v>
      </c>
      <c r="C330" s="20">
        <v>90079.384080000003</v>
      </c>
      <c r="D330" s="14">
        <v>3522.1039175280002</v>
      </c>
      <c r="E330" s="14">
        <v>0</v>
      </c>
      <c r="F330" s="20">
        <v>93601.487997528006</v>
      </c>
    </row>
    <row r="331" spans="1:6" ht="16.5">
      <c r="A331" s="18">
        <v>90034021</v>
      </c>
      <c r="B331" s="20" t="s">
        <v>427</v>
      </c>
      <c r="C331" s="20">
        <v>6210651.8202299997</v>
      </c>
      <c r="D331" s="14">
        <v>242836.48617099301</v>
      </c>
      <c r="E331" s="14">
        <v>0</v>
      </c>
      <c r="F331" s="20">
        <v>6453488.3064009929</v>
      </c>
    </row>
    <row r="332" spans="1:6" ht="16.5">
      <c r="A332" s="18">
        <v>90034091</v>
      </c>
      <c r="B332" s="20" t="s">
        <v>428</v>
      </c>
      <c r="C332" s="20">
        <v>442434.5462715</v>
      </c>
      <c r="D332" s="14">
        <v>17299.190759215653</v>
      </c>
      <c r="E332" s="14">
        <v>0</v>
      </c>
      <c r="F332" s="20">
        <v>459733.73703071568</v>
      </c>
    </row>
    <row r="333" spans="1:6" ht="16.5">
      <c r="A333" s="18">
        <v>90034101</v>
      </c>
      <c r="B333" s="20" t="s">
        <v>429</v>
      </c>
      <c r="C333" s="20">
        <v>679295.06958899996</v>
      </c>
      <c r="D333" s="14">
        <v>26560.437220929904</v>
      </c>
      <c r="E333" s="14">
        <v>0</v>
      </c>
      <c r="F333" s="20">
        <v>705855.50680992985</v>
      </c>
    </row>
    <row r="334" spans="1:6" ht="16.5">
      <c r="A334" s="18">
        <v>90035101</v>
      </c>
      <c r="B334" s="20" t="s">
        <v>430</v>
      </c>
      <c r="C334" s="20">
        <v>3297667.9149718201</v>
      </c>
      <c r="D334" s="14">
        <v>128938.81547539818</v>
      </c>
      <c r="E334" s="14">
        <v>0</v>
      </c>
      <c r="F334" s="20">
        <v>3426606.7304472183</v>
      </c>
    </row>
    <row r="335" spans="1:6" ht="16.5">
      <c r="A335" s="18">
        <v>90035401</v>
      </c>
      <c r="B335" s="20" t="s">
        <v>431</v>
      </c>
      <c r="C335" s="20">
        <v>2021960.4605100001</v>
      </c>
      <c r="D335" s="14">
        <v>79058.654005941004</v>
      </c>
      <c r="E335" s="14">
        <v>0</v>
      </c>
      <c r="F335" s="20">
        <v>2101019.1145159411</v>
      </c>
    </row>
    <row r="336" spans="1:6" ht="16.5">
      <c r="A336" s="18">
        <v>90035411</v>
      </c>
      <c r="B336" s="20" t="s">
        <v>432</v>
      </c>
      <c r="C336" s="20">
        <v>1518239.7618555003</v>
      </c>
      <c r="D336" s="14">
        <v>59363.174688550062</v>
      </c>
      <c r="E336" s="14">
        <v>0</v>
      </c>
      <c r="F336" s="20">
        <v>1577602.9365440505</v>
      </c>
    </row>
    <row r="337" spans="1:6" ht="16.5">
      <c r="A337" s="18">
        <v>90035421</v>
      </c>
      <c r="B337" s="20" t="s">
        <v>433</v>
      </c>
      <c r="C337" s="20">
        <v>1081676.4611535</v>
      </c>
      <c r="D337" s="14">
        <v>42293.549631101851</v>
      </c>
      <c r="E337" s="14">
        <v>0</v>
      </c>
      <c r="F337" s="20">
        <v>1123970.0107846018</v>
      </c>
    </row>
    <row r="338" spans="1:6" ht="16.5">
      <c r="A338" s="18">
        <v>90035431</v>
      </c>
      <c r="B338" s="20" t="s">
        <v>434</v>
      </c>
      <c r="C338" s="20">
        <v>1140951.9129990002</v>
      </c>
      <c r="D338" s="14">
        <v>44611.219798260907</v>
      </c>
      <c r="E338" s="14">
        <v>0</v>
      </c>
      <c r="F338" s="20">
        <v>1185563.132797261</v>
      </c>
    </row>
    <row r="339" spans="1:6" ht="16.5">
      <c r="A339" s="18">
        <v>90035441</v>
      </c>
      <c r="B339" s="20" t="s">
        <v>435</v>
      </c>
      <c r="C339" s="20">
        <v>1699604.950338</v>
      </c>
      <c r="D339" s="14">
        <v>66454.55355821579</v>
      </c>
      <c r="E339" s="14">
        <v>0</v>
      </c>
      <c r="F339" s="20">
        <v>1766059.5038962157</v>
      </c>
    </row>
    <row r="340" spans="1:6" ht="16.5">
      <c r="A340" s="18">
        <v>90035451</v>
      </c>
      <c r="B340" s="20" t="s">
        <v>436</v>
      </c>
      <c r="C340" s="20">
        <v>876665.43435</v>
      </c>
      <c r="D340" s="14">
        <v>34277.618483085003</v>
      </c>
      <c r="E340" s="14">
        <v>0</v>
      </c>
      <c r="F340" s="20">
        <v>910943.05283308495</v>
      </c>
    </row>
    <row r="341" spans="1:6" ht="16.5">
      <c r="A341" s="18">
        <v>90035461</v>
      </c>
      <c r="B341" s="20" t="s">
        <v>437</v>
      </c>
      <c r="C341" s="20">
        <v>1001570.1517395</v>
      </c>
      <c r="D341" s="14">
        <v>39161.392933014446</v>
      </c>
      <c r="E341" s="14">
        <v>0</v>
      </c>
      <c r="F341" s="20">
        <v>1040731.5446725144</v>
      </c>
    </row>
    <row r="342" spans="1:6" ht="16.5">
      <c r="A342" s="18">
        <v>90035471</v>
      </c>
      <c r="B342" s="20" t="s">
        <v>438</v>
      </c>
      <c r="C342" s="20">
        <v>793020.29198999994</v>
      </c>
      <c r="D342" s="14">
        <v>31007.093416809003</v>
      </c>
      <c r="E342" s="14">
        <v>0</v>
      </c>
      <c r="F342" s="20">
        <v>824027.38540680893</v>
      </c>
    </row>
    <row r="343" spans="1:6" ht="16.5">
      <c r="A343" s="18">
        <v>90035481</v>
      </c>
      <c r="B343" s="20" t="s">
        <v>439</v>
      </c>
      <c r="C343" s="20">
        <v>1782928.3806120001</v>
      </c>
      <c r="D343" s="14">
        <v>69712.499681929199</v>
      </c>
      <c r="E343" s="14">
        <v>0</v>
      </c>
      <c r="F343" s="20">
        <v>1852640.8802939293</v>
      </c>
    </row>
    <row r="344" spans="1:6" ht="16.5">
      <c r="A344" s="18">
        <v>90035491</v>
      </c>
      <c r="B344" s="20" t="s">
        <v>440</v>
      </c>
      <c r="C344" s="20">
        <v>1883141.6954010001</v>
      </c>
      <c r="D344" s="14">
        <v>73630.840290179112</v>
      </c>
      <c r="E344" s="14">
        <v>0</v>
      </c>
      <c r="F344" s="20">
        <v>1956772.5356911791</v>
      </c>
    </row>
    <row r="345" spans="1:6" ht="16.5">
      <c r="A345" s="18">
        <v>90035501</v>
      </c>
      <c r="B345" s="20" t="s">
        <v>441</v>
      </c>
      <c r="C345" s="20">
        <v>839668.54446</v>
      </c>
      <c r="D345" s="14">
        <v>32831.040088386006</v>
      </c>
      <c r="E345" s="14">
        <v>0</v>
      </c>
      <c r="F345" s="20">
        <v>872499.58454838605</v>
      </c>
    </row>
    <row r="346" spans="1:6" ht="16.5">
      <c r="A346" s="18">
        <v>90035521</v>
      </c>
      <c r="B346" s="20" t="s">
        <v>442</v>
      </c>
      <c r="C346" s="20">
        <v>4792223.2330559995</v>
      </c>
      <c r="D346" s="14">
        <v>187375.92841248959</v>
      </c>
      <c r="E346" s="14">
        <v>0</v>
      </c>
      <c r="F346" s="20">
        <v>4979599.1614684891</v>
      </c>
    </row>
    <row r="347" spans="1:6" ht="16.5">
      <c r="A347" s="18">
        <v>90035531</v>
      </c>
      <c r="B347" s="20" t="s">
        <v>443</v>
      </c>
      <c r="C347" s="20">
        <v>976396.18100999994</v>
      </c>
      <c r="D347" s="14">
        <v>38177.090677491004</v>
      </c>
      <c r="E347" s="14">
        <v>0</v>
      </c>
      <c r="F347" s="20">
        <v>1014573.271687491</v>
      </c>
    </row>
    <row r="348" spans="1:6" ht="16.5">
      <c r="A348" s="18">
        <v>90035541</v>
      </c>
      <c r="B348" s="20" t="s">
        <v>444</v>
      </c>
      <c r="C348" s="20">
        <v>1965741.2734815006</v>
      </c>
      <c r="D348" s="14">
        <v>76860.483793126681</v>
      </c>
      <c r="E348" s="14">
        <v>0</v>
      </c>
      <c r="F348" s="20">
        <v>2042601.7572746272</v>
      </c>
    </row>
    <row r="349" spans="1:6" ht="16.5">
      <c r="A349" s="18">
        <v>90035551</v>
      </c>
      <c r="B349" s="20" t="s">
        <v>445</v>
      </c>
      <c r="C349" s="20">
        <v>1234248.4179390003</v>
      </c>
      <c r="D349" s="14">
        <v>48259.113141414906</v>
      </c>
      <c r="E349" s="14">
        <v>0</v>
      </c>
      <c r="F349" s="20">
        <v>1282507.5310804152</v>
      </c>
    </row>
    <row r="350" spans="1:6" ht="16.5">
      <c r="A350" s="18">
        <v>90036381</v>
      </c>
      <c r="B350" s="20" t="s">
        <v>446</v>
      </c>
      <c r="C350" s="20">
        <v>2042871.7460999996</v>
      </c>
      <c r="D350" s="14">
        <v>79876.285272509995</v>
      </c>
      <c r="E350" s="14">
        <v>0</v>
      </c>
      <c r="F350" s="20">
        <v>2122748.0313725094</v>
      </c>
    </row>
    <row r="351" spans="1:6" ht="16.5">
      <c r="A351" s="18">
        <v>90036811</v>
      </c>
      <c r="B351" s="20" t="s">
        <v>447</v>
      </c>
      <c r="C351" s="20">
        <v>4661249.4171641096</v>
      </c>
      <c r="D351" s="14">
        <v>182254.8522111167</v>
      </c>
      <c r="E351" s="14">
        <v>0</v>
      </c>
      <c r="F351" s="20">
        <v>4843504.2693752265</v>
      </c>
    </row>
    <row r="352" spans="1:6" ht="16.5">
      <c r="A352" s="18">
        <v>90037151</v>
      </c>
      <c r="B352" s="20" t="s">
        <v>448</v>
      </c>
      <c r="C352" s="20">
        <v>1261996.0853565</v>
      </c>
      <c r="D352" s="14">
        <v>49344.046937439154</v>
      </c>
      <c r="E352" s="14">
        <v>0</v>
      </c>
      <c r="F352" s="20">
        <v>1311340.1322939391</v>
      </c>
    </row>
    <row r="353" spans="1:6" ht="16.5">
      <c r="A353" s="18">
        <v>90037171</v>
      </c>
      <c r="B353" s="20" t="s">
        <v>449</v>
      </c>
      <c r="C353" s="20">
        <v>913018.90006799996</v>
      </c>
      <c r="D353" s="14">
        <v>35699.038992658796</v>
      </c>
      <c r="E353" s="14">
        <v>0</v>
      </c>
      <c r="F353" s="20">
        <v>948717.9390606588</v>
      </c>
    </row>
    <row r="354" spans="1:6" ht="16.5">
      <c r="A354" s="18">
        <v>90037181</v>
      </c>
      <c r="B354" s="20" t="s">
        <v>450</v>
      </c>
      <c r="C354" s="20">
        <v>2775812.3060295</v>
      </c>
      <c r="D354" s="14">
        <v>108534.26116575344</v>
      </c>
      <c r="E354" s="14">
        <v>0</v>
      </c>
      <c r="F354" s="20">
        <v>2884346.5671952534</v>
      </c>
    </row>
    <row r="355" spans="1:6" ht="16.5">
      <c r="A355" s="18">
        <v>90037191</v>
      </c>
      <c r="B355" s="20" t="s">
        <v>451</v>
      </c>
      <c r="C355" s="20">
        <v>1524593.5755540002</v>
      </c>
      <c r="D355" s="14">
        <v>59611.608804161413</v>
      </c>
      <c r="E355" s="14">
        <v>0</v>
      </c>
      <c r="F355" s="20">
        <v>1584205.1843581616</v>
      </c>
    </row>
    <row r="356" spans="1:6" ht="16.5">
      <c r="A356" s="18">
        <v>90037251</v>
      </c>
      <c r="B356" s="20" t="s">
        <v>452</v>
      </c>
      <c r="C356" s="20">
        <v>4822062.0290324995</v>
      </c>
      <c r="D356" s="14">
        <v>188542.62533517077</v>
      </c>
      <c r="E356" s="14">
        <v>0</v>
      </c>
      <c r="F356" s="20">
        <v>5010604.6543676704</v>
      </c>
    </row>
    <row r="357" spans="1:6" ht="16.5">
      <c r="A357" s="18">
        <v>90037591</v>
      </c>
      <c r="B357" s="20" t="s">
        <v>453</v>
      </c>
      <c r="C357" s="20">
        <v>2959751.1912000002</v>
      </c>
      <c r="D357" s="14">
        <v>115726.27157591999</v>
      </c>
      <c r="E357" s="14">
        <v>0</v>
      </c>
      <c r="F357" s="20">
        <v>3075477.4627759201</v>
      </c>
    </row>
    <row r="358" spans="1:6" ht="16.5">
      <c r="A358" s="18">
        <v>90037841</v>
      </c>
      <c r="B358" s="20" t="s">
        <v>454</v>
      </c>
      <c r="C358" s="20">
        <v>793261.57605449995</v>
      </c>
      <c r="D358" s="14">
        <v>31016.527623730955</v>
      </c>
      <c r="E358" s="14">
        <v>0</v>
      </c>
      <c r="F358" s="20">
        <v>824278.10367823089</v>
      </c>
    </row>
    <row r="359" spans="1:6" ht="16.5">
      <c r="A359" s="18">
        <v>90037851</v>
      </c>
      <c r="B359" s="20" t="s">
        <v>455</v>
      </c>
      <c r="C359" s="20">
        <v>513130.77717000002</v>
      </c>
      <c r="D359" s="14">
        <v>20063.413387347002</v>
      </c>
      <c r="E359" s="14">
        <v>0</v>
      </c>
      <c r="F359" s="20">
        <v>533194.19055734703</v>
      </c>
    </row>
    <row r="360" spans="1:6" ht="16.5">
      <c r="A360" s="18">
        <v>90037861</v>
      </c>
      <c r="B360" s="20" t="s">
        <v>456</v>
      </c>
      <c r="C360" s="20">
        <v>1503199.721835</v>
      </c>
      <c r="D360" s="14">
        <v>58775.109123748509</v>
      </c>
      <c r="E360" s="14">
        <v>0</v>
      </c>
      <c r="F360" s="20">
        <v>1561974.8309587485</v>
      </c>
    </row>
    <row r="361" spans="1:6" ht="16.5">
      <c r="A361" s="18">
        <v>90037981</v>
      </c>
      <c r="B361" s="20" t="s">
        <v>457</v>
      </c>
      <c r="C361" s="20">
        <v>2303458.5357600003</v>
      </c>
      <c r="D361" s="14">
        <v>90065.228748216017</v>
      </c>
      <c r="E361" s="14">
        <v>0</v>
      </c>
      <c r="F361" s="20">
        <v>2393523.7645082162</v>
      </c>
    </row>
    <row r="362" spans="1:6" ht="16.5">
      <c r="A362" s="18">
        <v>90037991</v>
      </c>
      <c r="B362" s="20" t="s">
        <v>458</v>
      </c>
      <c r="C362" s="20">
        <v>1137734.792139</v>
      </c>
      <c r="D362" s="14">
        <v>44485.430372634903</v>
      </c>
      <c r="E362" s="14">
        <v>0</v>
      </c>
      <c r="F362" s="20">
        <v>1182220.2225116349</v>
      </c>
    </row>
    <row r="363" spans="1:6" ht="16.5">
      <c r="A363" s="18">
        <v>90038081</v>
      </c>
      <c r="B363" s="20" t="s">
        <v>459</v>
      </c>
      <c r="C363" s="20">
        <v>1216071.6850800002</v>
      </c>
      <c r="D363" s="14">
        <v>47548.402886628006</v>
      </c>
      <c r="E363" s="14">
        <v>0</v>
      </c>
      <c r="F363" s="20">
        <v>1263620.0879666281</v>
      </c>
    </row>
    <row r="364" spans="1:6" ht="16.5">
      <c r="A364" s="18">
        <v>90038581</v>
      </c>
      <c r="B364" s="20" t="s">
        <v>460</v>
      </c>
      <c r="C364" s="20">
        <v>318494.96513999999</v>
      </c>
      <c r="D364" s="14">
        <v>12453.153136974001</v>
      </c>
      <c r="E364" s="14">
        <v>0</v>
      </c>
      <c r="F364" s="20">
        <v>330948.11827697401</v>
      </c>
    </row>
    <row r="365" spans="1:6" ht="16.5">
      <c r="A365" s="18">
        <v>90038611</v>
      </c>
      <c r="B365" s="20" t="s">
        <v>461</v>
      </c>
      <c r="C365" s="20">
        <v>780151.80854999996</v>
      </c>
      <c r="D365" s="14">
        <v>30503.935714305004</v>
      </c>
      <c r="E365" s="14">
        <v>0</v>
      </c>
      <c r="F365" s="20">
        <v>810655.74426430499</v>
      </c>
    </row>
    <row r="366" spans="1:6" ht="16.5">
      <c r="A366" s="18">
        <v>90038691</v>
      </c>
      <c r="B366" s="20" t="s">
        <v>462</v>
      </c>
      <c r="C366" s="20">
        <v>410182.90965000005</v>
      </c>
      <c r="D366" s="14">
        <v>16038.151767315001</v>
      </c>
      <c r="E366" s="14">
        <v>0</v>
      </c>
      <c r="F366" s="20">
        <v>426221.06141731504</v>
      </c>
    </row>
    <row r="367" spans="1:6" ht="16.5">
      <c r="A367" s="18">
        <v>90053421</v>
      </c>
      <c r="B367" s="20" t="s">
        <v>463</v>
      </c>
      <c r="C367" s="20">
        <v>6575795.0378399994</v>
      </c>
      <c r="D367" s="14">
        <v>257113.58597954403</v>
      </c>
      <c r="E367" s="14">
        <v>0</v>
      </c>
      <c r="F367" s="20">
        <v>6832908.623819543</v>
      </c>
    </row>
    <row r="368" spans="1:6" ht="16.5">
      <c r="A368" s="18">
        <v>90053431</v>
      </c>
      <c r="B368" s="20" t="s">
        <v>464</v>
      </c>
      <c r="C368" s="20">
        <v>6987586.5079200007</v>
      </c>
      <c r="D368" s="14">
        <v>273214.63245967205</v>
      </c>
      <c r="E368" s="14">
        <v>0</v>
      </c>
      <c r="F368" s="20">
        <v>7260801.1403796729</v>
      </c>
    </row>
    <row r="369" spans="1:6" ht="16.5">
      <c r="A369" s="18">
        <v>90000842</v>
      </c>
      <c r="B369" s="20" t="s">
        <v>465</v>
      </c>
      <c r="C369" s="20">
        <v>5891341.7400119994</v>
      </c>
      <c r="D369" s="14">
        <v>0</v>
      </c>
      <c r="E369" s="14">
        <v>0</v>
      </c>
      <c r="F369" s="20">
        <v>5891341.7400119994</v>
      </c>
    </row>
    <row r="370" spans="1:6" ht="16.5">
      <c r="A370" s="18">
        <v>90000872</v>
      </c>
      <c r="B370" s="20" t="s">
        <v>466</v>
      </c>
      <c r="C370" s="20">
        <v>5042417.5555068003</v>
      </c>
      <c r="D370" s="14">
        <v>0</v>
      </c>
      <c r="E370" s="14">
        <v>0</v>
      </c>
      <c r="F370" s="20">
        <v>5042417.5555068003</v>
      </c>
    </row>
    <row r="371" spans="1:6" ht="16.5">
      <c r="A371" s="18">
        <v>90053342</v>
      </c>
      <c r="B371" s="20" t="s">
        <v>467</v>
      </c>
      <c r="C371" s="20">
        <v>2041341.530064</v>
      </c>
      <c r="D371" s="14">
        <v>0</v>
      </c>
      <c r="E371" s="14">
        <v>0</v>
      </c>
      <c r="F371" s="20">
        <v>2041341.530064</v>
      </c>
    </row>
    <row r="372" spans="1:6" ht="16.5">
      <c r="A372" s="18">
        <v>90037822</v>
      </c>
      <c r="B372" s="20" t="s">
        <v>468</v>
      </c>
      <c r="C372" s="20">
        <v>3064832.6932799988</v>
      </c>
      <c r="D372" s="14">
        <v>0</v>
      </c>
      <c r="E372" s="14">
        <v>0</v>
      </c>
      <c r="F372" s="20">
        <v>3064832.6932799988</v>
      </c>
    </row>
    <row r="373" spans="1:6" ht="16.5">
      <c r="A373" s="18">
        <v>90038382</v>
      </c>
      <c r="B373" s="20" t="s">
        <v>469</v>
      </c>
      <c r="C373" s="20">
        <v>822616.13699999976</v>
      </c>
      <c r="D373" s="14">
        <v>0</v>
      </c>
      <c r="E373" s="14">
        <v>0</v>
      </c>
      <c r="F373" s="20">
        <v>822616.13699999976</v>
      </c>
    </row>
    <row r="374" spans="1:6" ht="16.5">
      <c r="A374" s="18">
        <v>90053456</v>
      </c>
      <c r="B374" s="20" t="s">
        <v>470</v>
      </c>
      <c r="C374" s="20">
        <v>791411.7315600001</v>
      </c>
      <c r="D374" s="14">
        <v>0</v>
      </c>
      <c r="E374" s="14">
        <v>0</v>
      </c>
      <c r="F374" s="20">
        <v>791411.7315600001</v>
      </c>
    </row>
    <row r="375" spans="1:6" ht="16.5">
      <c r="A375" s="18">
        <v>90000837</v>
      </c>
      <c r="B375" s="20" t="s">
        <v>471</v>
      </c>
      <c r="C375" s="20">
        <v>12641729.760234002</v>
      </c>
      <c r="D375" s="14">
        <v>494291.63362514949</v>
      </c>
      <c r="E375" s="14">
        <v>0</v>
      </c>
      <c r="F375" s="20">
        <v>13136021.393859152</v>
      </c>
    </row>
    <row r="376" spans="1:6" ht="16.5">
      <c r="A376" s="18">
        <v>90002047</v>
      </c>
      <c r="B376" s="20" t="s">
        <v>472</v>
      </c>
      <c r="C376" s="20">
        <v>7140308.0691600014</v>
      </c>
      <c r="D376" s="14">
        <v>279186.04550415609</v>
      </c>
      <c r="E376" s="14">
        <v>0</v>
      </c>
      <c r="F376" s="20">
        <v>7419494.1146641579</v>
      </c>
    </row>
    <row r="377" spans="1:6" ht="16.5">
      <c r="A377" s="18">
        <v>90005997</v>
      </c>
      <c r="B377" s="20" t="s">
        <v>473</v>
      </c>
      <c r="C377" s="20">
        <v>7763929.4453999987</v>
      </c>
      <c r="D377" s="14">
        <v>303569.64131513995</v>
      </c>
      <c r="E377" s="14">
        <v>0</v>
      </c>
      <c r="F377" s="20">
        <v>8067499.0867151385</v>
      </c>
    </row>
    <row r="378" spans="1:6" ht="16.5">
      <c r="A378" s="18">
        <v>90008177</v>
      </c>
      <c r="B378" s="20" t="s">
        <v>474</v>
      </c>
      <c r="C378" s="20">
        <v>6372533.0079600019</v>
      </c>
      <c r="D378" s="14">
        <v>249166.04061123607</v>
      </c>
      <c r="E378" s="14">
        <v>0</v>
      </c>
      <c r="F378" s="20">
        <v>6621699.0485712383</v>
      </c>
    </row>
    <row r="379" spans="1:6" ht="16.5">
      <c r="A379" s="18">
        <v>90008367</v>
      </c>
      <c r="B379" s="20" t="s">
        <v>475</v>
      </c>
      <c r="C379" s="20">
        <v>8890521.8311200012</v>
      </c>
      <c r="D379" s="14">
        <v>347619.40359679208</v>
      </c>
      <c r="E379" s="14">
        <v>0</v>
      </c>
      <c r="F379" s="20">
        <v>9238141.2347167935</v>
      </c>
    </row>
    <row r="380" spans="1:6" ht="16.5">
      <c r="A380" s="18">
        <v>90008987</v>
      </c>
      <c r="B380" s="20" t="s">
        <v>476</v>
      </c>
      <c r="C380" s="20">
        <v>4996805.4493199997</v>
      </c>
      <c r="D380" s="14">
        <v>195375.09306841198</v>
      </c>
      <c r="E380" s="14">
        <v>0</v>
      </c>
      <c r="F380" s="20">
        <v>5192180.5423884112</v>
      </c>
    </row>
    <row r="381" spans="1:6" ht="16.5">
      <c r="A381" s="18">
        <v>90038737</v>
      </c>
      <c r="B381" s="20" t="s">
        <v>477</v>
      </c>
      <c r="C381" s="20">
        <v>9271275.5859599989</v>
      </c>
      <c r="D381" s="14">
        <v>362506.87541103596</v>
      </c>
      <c r="E381" s="14">
        <v>0</v>
      </c>
      <c r="F381" s="20">
        <v>9633782.4613710344</v>
      </c>
    </row>
    <row r="382" spans="1:6" ht="16.5">
      <c r="A382" s="18">
        <v>90042287</v>
      </c>
      <c r="B382" s="20" t="s">
        <v>478</v>
      </c>
      <c r="C382" s="20">
        <v>4971735.2432399997</v>
      </c>
      <c r="D382" s="14">
        <v>194394.84801068399</v>
      </c>
      <c r="E382" s="14">
        <v>0</v>
      </c>
      <c r="F382" s="20">
        <v>5166130.0912506841</v>
      </c>
    </row>
    <row r="383" spans="1:6" s="173" customFormat="1" ht="16.5">
      <c r="A383" s="11"/>
      <c r="B383" s="182" t="s">
        <v>484</v>
      </c>
      <c r="C383" s="16">
        <f>SUM(C308:C382)</f>
        <v>247799310.26865682</v>
      </c>
      <c r="D383" s="16">
        <f t="shared" ref="D383:F383" si="1">SUM(D308:D382)</f>
        <v>8998683.141256256</v>
      </c>
      <c r="E383" s="16">
        <f t="shared" si="1"/>
        <v>0</v>
      </c>
      <c r="F383" s="16">
        <f t="shared" si="1"/>
        <v>256797993.40991312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documentManagement/types"/>
    <ds:schemaRef ds:uri="http://purl.org/dc/elements/1.1/"/>
    <ds:schemaRef ds:uri="http://purl.org/dc/terms/"/>
    <ds:schemaRef ds:uri="55a2cc34-794c-4dc7-898e-8fa2029c8187"/>
    <ds:schemaRef ds:uri="http://www.w3.org/XML/1998/namespace"/>
    <ds:schemaRef ds:uri="http://purl.org/dc/dcmitype/"/>
    <ds:schemaRef ds:uri="ab5ad7e9-ff32-4915-8f05-2a6d5c54542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11</vt:i4>
      </vt:variant>
    </vt:vector>
  </HeadingPairs>
  <TitlesOfParts>
    <vt:vector size="11" baseType="lpstr">
      <vt:lpstr>Tietoa aineistosta</vt:lpstr>
      <vt:lpstr>1. Vos-laskelma</vt:lpstr>
      <vt:lpstr>2.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 VM-laskelma€as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2025-06-16T08:23:09Z</dcterms:modified>
  <cp:category/>
  <cp:contentStatus/>
</cp:coreProperties>
</file>