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https://kuntaliittofi-my.sharepoint.com/personal/olli_riikonen_kuntaliitto_fi/Documents/VOS-laskelmat 2022/"/>
    </mc:Choice>
  </mc:AlternateContent>
  <xr:revisionPtr revIDLastSave="57" documentId="8_{09352C49-86C0-4C58-9783-BD8D10504DDB}" xr6:coauthVersionLast="46" xr6:coauthVersionMax="46" xr10:uidLastSave="{4696445D-A817-4D28-A025-5A822D2C1A91}"/>
  <bookViews>
    <workbookView xWindow="-108" yWindow="-108" windowWidth="23256" windowHeight="12576" activeTab="1" xr2:uid="{00000000-000D-0000-FFFF-FFFF00000000}"/>
  </bookViews>
  <sheets>
    <sheet name="Tietoa aineistosta" sheetId="4" r:id="rId1"/>
    <sheet name="Vos-laskelma" sheetId="3" r:id="rId2"/>
    <sheet name="Kotikuntakorvaukset" sheetId="5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B13" i="3" l="1"/>
  <c r="AB14" i="3"/>
  <c r="AB15" i="3"/>
  <c r="AB16" i="3"/>
  <c r="AB17" i="3"/>
  <c r="AB18" i="3"/>
  <c r="AB19" i="3"/>
  <c r="AB20" i="3"/>
  <c r="AB21" i="3"/>
  <c r="AB22" i="3"/>
  <c r="AB23" i="3"/>
  <c r="AB24" i="3"/>
  <c r="AB25" i="3"/>
  <c r="AB26" i="3"/>
  <c r="AB27" i="3"/>
  <c r="AB28" i="3"/>
  <c r="AB29" i="3"/>
  <c r="AB30" i="3"/>
  <c r="AB31" i="3"/>
  <c r="AB32" i="3"/>
  <c r="AB33" i="3"/>
  <c r="AB34" i="3"/>
  <c r="AB35" i="3"/>
  <c r="AB36" i="3"/>
  <c r="AB37" i="3"/>
  <c r="AB38" i="3"/>
  <c r="AB39" i="3"/>
  <c r="AB40" i="3"/>
  <c r="AB41" i="3"/>
  <c r="AB42" i="3"/>
  <c r="AB43" i="3"/>
  <c r="AB44" i="3"/>
  <c r="AB45" i="3"/>
  <c r="AB46" i="3"/>
  <c r="AB47" i="3"/>
  <c r="AB48" i="3"/>
  <c r="AB49" i="3"/>
  <c r="AB50" i="3"/>
  <c r="AB51" i="3"/>
  <c r="AB52" i="3"/>
  <c r="AB53" i="3"/>
  <c r="AB54" i="3"/>
  <c r="AB55" i="3"/>
  <c r="AB56" i="3"/>
  <c r="AB57" i="3"/>
  <c r="AB58" i="3"/>
  <c r="AB59" i="3"/>
  <c r="AB60" i="3"/>
  <c r="AB61" i="3"/>
  <c r="AB62" i="3"/>
  <c r="AB63" i="3"/>
  <c r="AB64" i="3"/>
  <c r="AB65" i="3"/>
  <c r="AB66" i="3"/>
  <c r="AB67" i="3"/>
  <c r="AB68" i="3"/>
  <c r="AB69" i="3"/>
  <c r="AB70" i="3"/>
  <c r="AB71" i="3"/>
  <c r="AB72" i="3"/>
  <c r="AB73" i="3"/>
  <c r="AB74" i="3"/>
  <c r="AB75" i="3"/>
  <c r="AB76" i="3"/>
  <c r="AB77" i="3"/>
  <c r="AB78" i="3"/>
  <c r="AB79" i="3"/>
  <c r="AB80" i="3"/>
  <c r="AB81" i="3"/>
  <c r="AB82" i="3"/>
  <c r="AB83" i="3"/>
  <c r="AB84" i="3"/>
  <c r="AB85" i="3"/>
  <c r="AB86" i="3"/>
  <c r="AB87" i="3"/>
  <c r="AB88" i="3"/>
  <c r="AB89" i="3"/>
  <c r="AB90" i="3"/>
  <c r="AB91" i="3"/>
  <c r="AB92" i="3"/>
  <c r="AB93" i="3"/>
  <c r="AB94" i="3"/>
  <c r="AB95" i="3"/>
  <c r="AB96" i="3"/>
  <c r="AB97" i="3"/>
  <c r="AB98" i="3"/>
  <c r="AB99" i="3"/>
  <c r="AB100" i="3"/>
  <c r="AB101" i="3"/>
  <c r="AB102" i="3"/>
  <c r="AB103" i="3"/>
  <c r="AB104" i="3"/>
  <c r="AB105" i="3"/>
  <c r="AB106" i="3"/>
  <c r="AB107" i="3"/>
  <c r="AB108" i="3"/>
  <c r="AB109" i="3"/>
  <c r="AB110" i="3"/>
  <c r="AB111" i="3"/>
  <c r="AB112" i="3"/>
  <c r="AB113" i="3"/>
  <c r="AB114" i="3"/>
  <c r="AB115" i="3"/>
  <c r="AB116" i="3"/>
  <c r="AB117" i="3"/>
  <c r="AB118" i="3"/>
  <c r="AB119" i="3"/>
  <c r="AB120" i="3"/>
  <c r="AB121" i="3"/>
  <c r="AB122" i="3"/>
  <c r="AB123" i="3"/>
  <c r="AB124" i="3"/>
  <c r="AB125" i="3"/>
  <c r="AB126" i="3"/>
  <c r="AB127" i="3"/>
  <c r="AB128" i="3"/>
  <c r="AB129" i="3"/>
  <c r="AB130" i="3"/>
  <c r="AB131" i="3"/>
  <c r="AB132" i="3"/>
  <c r="AB133" i="3"/>
  <c r="AB134" i="3"/>
  <c r="AB135" i="3"/>
  <c r="AB136" i="3"/>
  <c r="AB137" i="3"/>
  <c r="AB138" i="3"/>
  <c r="AB139" i="3"/>
  <c r="AB140" i="3"/>
  <c r="AB141" i="3"/>
  <c r="AB142" i="3"/>
  <c r="AB143" i="3"/>
  <c r="AB144" i="3"/>
  <c r="AB145" i="3"/>
  <c r="AB146" i="3"/>
  <c r="AB147" i="3"/>
  <c r="AB148" i="3"/>
  <c r="AB149" i="3"/>
  <c r="AB150" i="3"/>
  <c r="AB151" i="3"/>
  <c r="AB152" i="3"/>
  <c r="AB153" i="3"/>
  <c r="AB154" i="3"/>
  <c r="AB155" i="3"/>
  <c r="AB156" i="3"/>
  <c r="AB157" i="3"/>
  <c r="AB158" i="3"/>
  <c r="AB159" i="3"/>
  <c r="AB160" i="3"/>
  <c r="AB161" i="3"/>
  <c r="AB162" i="3"/>
  <c r="AB163" i="3"/>
  <c r="AB164" i="3"/>
  <c r="AB165" i="3"/>
  <c r="AB166" i="3"/>
  <c r="AB167" i="3"/>
  <c r="AB168" i="3"/>
  <c r="AB169" i="3"/>
  <c r="AB170" i="3"/>
  <c r="AB171" i="3"/>
  <c r="AB172" i="3"/>
  <c r="AB173" i="3"/>
  <c r="AB174" i="3"/>
  <c r="AB175" i="3"/>
  <c r="AB176" i="3"/>
  <c r="AB177" i="3"/>
  <c r="AB178" i="3"/>
  <c r="AB179" i="3"/>
  <c r="AB180" i="3"/>
  <c r="AB181" i="3"/>
  <c r="AB182" i="3"/>
  <c r="AB183" i="3"/>
  <c r="AB184" i="3"/>
  <c r="AB185" i="3"/>
  <c r="AB186" i="3"/>
  <c r="AB187" i="3"/>
  <c r="AB188" i="3"/>
  <c r="AB189" i="3"/>
  <c r="AB190" i="3"/>
  <c r="AB191" i="3"/>
  <c r="AB192" i="3"/>
  <c r="AB193" i="3"/>
  <c r="AB194" i="3"/>
  <c r="AB195" i="3"/>
  <c r="AB196" i="3"/>
  <c r="AB197" i="3"/>
  <c r="AB198" i="3"/>
  <c r="AB199" i="3"/>
  <c r="AB200" i="3"/>
  <c r="AB201" i="3"/>
  <c r="AB202" i="3"/>
  <c r="AB203" i="3"/>
  <c r="AB204" i="3"/>
  <c r="AB205" i="3"/>
  <c r="AB206" i="3"/>
  <c r="AB207" i="3"/>
  <c r="AB208" i="3"/>
  <c r="AB209" i="3"/>
  <c r="AB210" i="3"/>
  <c r="AB211" i="3"/>
  <c r="AB212" i="3"/>
  <c r="AB213" i="3"/>
  <c r="AB214" i="3"/>
  <c r="AB215" i="3"/>
  <c r="AB216" i="3"/>
  <c r="AB217" i="3"/>
  <c r="AB218" i="3"/>
  <c r="AB219" i="3"/>
  <c r="AB220" i="3"/>
  <c r="AB221" i="3"/>
  <c r="AB222" i="3"/>
  <c r="AB223" i="3"/>
  <c r="AB224" i="3"/>
  <c r="AB225" i="3"/>
  <c r="AB226" i="3"/>
  <c r="AB227" i="3"/>
  <c r="AB228" i="3"/>
  <c r="AB229" i="3"/>
  <c r="AB230" i="3"/>
  <c r="AB231" i="3"/>
  <c r="AB232" i="3"/>
  <c r="AB233" i="3"/>
  <c r="AB234" i="3"/>
  <c r="AB235" i="3"/>
  <c r="AB236" i="3"/>
  <c r="AB237" i="3"/>
  <c r="AB238" i="3"/>
  <c r="AB239" i="3"/>
  <c r="AB240" i="3"/>
  <c r="AB241" i="3"/>
  <c r="AB242" i="3"/>
  <c r="AB243" i="3"/>
  <c r="AB244" i="3"/>
  <c r="AB245" i="3"/>
  <c r="AB246" i="3"/>
  <c r="AB247" i="3"/>
  <c r="AB248" i="3"/>
  <c r="AB249" i="3"/>
  <c r="AB250" i="3"/>
  <c r="AB251" i="3"/>
  <c r="AB252" i="3"/>
  <c r="AB253" i="3"/>
  <c r="AB254" i="3"/>
  <c r="AB255" i="3"/>
  <c r="AB256" i="3"/>
  <c r="AB257" i="3"/>
  <c r="AB258" i="3"/>
  <c r="AB259" i="3"/>
  <c r="AB260" i="3"/>
  <c r="AB261" i="3"/>
  <c r="AB262" i="3"/>
  <c r="AB263" i="3"/>
  <c r="AB264" i="3"/>
  <c r="AB265" i="3"/>
  <c r="AB266" i="3"/>
  <c r="AB267" i="3"/>
  <c r="AB268" i="3"/>
  <c r="AB269" i="3"/>
  <c r="AB270" i="3"/>
  <c r="AB271" i="3"/>
  <c r="AB272" i="3"/>
  <c r="AB273" i="3"/>
  <c r="AB274" i="3"/>
  <c r="AB275" i="3"/>
  <c r="AB276" i="3"/>
  <c r="AB277" i="3"/>
  <c r="AB278" i="3"/>
  <c r="AB279" i="3"/>
  <c r="AB280" i="3"/>
  <c r="AB281" i="3"/>
  <c r="AB282" i="3"/>
  <c r="AB283" i="3"/>
  <c r="AB284" i="3"/>
  <c r="AB285" i="3"/>
  <c r="AB286" i="3"/>
  <c r="AB287" i="3"/>
  <c r="AB288" i="3"/>
  <c r="AB289" i="3"/>
  <c r="AB290" i="3"/>
  <c r="AB291" i="3"/>
  <c r="AB292" i="3"/>
  <c r="AB293" i="3"/>
  <c r="AB294" i="3"/>
  <c r="AB295" i="3"/>
  <c r="AB296" i="3"/>
  <c r="AB297" i="3"/>
  <c r="AB298" i="3"/>
  <c r="AB299" i="3"/>
  <c r="AB300" i="3"/>
  <c r="AB301" i="3"/>
  <c r="AB302" i="3"/>
  <c r="AB303" i="3"/>
  <c r="C10" i="5" l="1"/>
  <c r="M11" i="5"/>
  <c r="M12" i="5"/>
  <c r="M13" i="5"/>
  <c r="M14" i="5"/>
  <c r="M15" i="5"/>
  <c r="M16" i="5"/>
  <c r="M17" i="5"/>
  <c r="M18" i="5"/>
  <c r="M19" i="5"/>
  <c r="M20" i="5"/>
  <c r="M21" i="5"/>
  <c r="M22" i="5"/>
  <c r="M23" i="5"/>
  <c r="M24" i="5"/>
  <c r="M25" i="5"/>
  <c r="M26" i="5"/>
  <c r="M27" i="5"/>
  <c r="M28" i="5"/>
  <c r="M29" i="5"/>
  <c r="M30" i="5"/>
  <c r="M31" i="5"/>
  <c r="M32" i="5"/>
  <c r="M33" i="5"/>
  <c r="M34" i="5"/>
  <c r="M35" i="5"/>
  <c r="M36" i="5"/>
  <c r="M37" i="5"/>
  <c r="M38" i="5"/>
  <c r="M39" i="5"/>
  <c r="M40" i="5"/>
  <c r="M41" i="5"/>
  <c r="M42" i="5"/>
  <c r="M43" i="5"/>
  <c r="M44" i="5"/>
  <c r="M45" i="5"/>
  <c r="M46" i="5"/>
  <c r="M47" i="5"/>
  <c r="M48" i="5"/>
  <c r="M49" i="5"/>
  <c r="M50" i="5"/>
  <c r="M51" i="5"/>
  <c r="M52" i="5"/>
  <c r="M53" i="5"/>
  <c r="M54" i="5"/>
  <c r="M55" i="5"/>
  <c r="M56" i="5"/>
  <c r="M57" i="5"/>
  <c r="M58" i="5"/>
  <c r="M59" i="5"/>
  <c r="M60" i="5"/>
  <c r="M61" i="5"/>
  <c r="M62" i="5"/>
  <c r="M63" i="5"/>
  <c r="M64" i="5"/>
  <c r="M65" i="5"/>
  <c r="M66" i="5"/>
  <c r="M67" i="5"/>
  <c r="M68" i="5"/>
  <c r="M69" i="5"/>
  <c r="M70" i="5"/>
  <c r="M71" i="5"/>
  <c r="M72" i="5"/>
  <c r="M73" i="5"/>
  <c r="M74" i="5"/>
  <c r="M75" i="5"/>
  <c r="M76" i="5"/>
  <c r="M77" i="5"/>
  <c r="M78" i="5"/>
  <c r="M79" i="5"/>
  <c r="M80" i="5"/>
  <c r="M81" i="5"/>
  <c r="M82" i="5"/>
  <c r="M83" i="5"/>
  <c r="M84" i="5"/>
  <c r="M85" i="5"/>
  <c r="M86" i="5"/>
  <c r="M87" i="5"/>
  <c r="M88" i="5"/>
  <c r="M89" i="5"/>
  <c r="M90" i="5"/>
  <c r="M91" i="5"/>
  <c r="M92" i="5"/>
  <c r="M93" i="5"/>
  <c r="M94" i="5"/>
  <c r="M95" i="5"/>
  <c r="M96" i="5"/>
  <c r="M97" i="5"/>
  <c r="M98" i="5"/>
  <c r="M99" i="5"/>
  <c r="M100" i="5"/>
  <c r="M101" i="5"/>
  <c r="M102" i="5"/>
  <c r="M103" i="5"/>
  <c r="M104" i="5"/>
  <c r="M105" i="5"/>
  <c r="M106" i="5"/>
  <c r="M107" i="5"/>
  <c r="M108" i="5"/>
  <c r="M109" i="5"/>
  <c r="M110" i="5"/>
  <c r="M111" i="5"/>
  <c r="M112" i="5"/>
  <c r="M113" i="5"/>
  <c r="M114" i="5"/>
  <c r="M115" i="5"/>
  <c r="M116" i="5"/>
  <c r="M117" i="5"/>
  <c r="M118" i="5"/>
  <c r="M119" i="5"/>
  <c r="M120" i="5"/>
  <c r="M121" i="5"/>
  <c r="M122" i="5"/>
  <c r="M123" i="5"/>
  <c r="M124" i="5"/>
  <c r="M125" i="5"/>
  <c r="M126" i="5"/>
  <c r="M127" i="5"/>
  <c r="M128" i="5"/>
  <c r="M129" i="5"/>
  <c r="M130" i="5"/>
  <c r="M131" i="5"/>
  <c r="M132" i="5"/>
  <c r="M133" i="5"/>
  <c r="M134" i="5"/>
  <c r="M135" i="5"/>
  <c r="M136" i="5"/>
  <c r="M137" i="5"/>
  <c r="M138" i="5"/>
  <c r="M139" i="5"/>
  <c r="M140" i="5"/>
  <c r="M141" i="5"/>
  <c r="M142" i="5"/>
  <c r="M143" i="5"/>
  <c r="M144" i="5"/>
  <c r="M145" i="5"/>
  <c r="M146" i="5"/>
  <c r="M147" i="5"/>
  <c r="M148" i="5"/>
  <c r="M149" i="5"/>
  <c r="M150" i="5"/>
  <c r="M151" i="5"/>
  <c r="M152" i="5"/>
  <c r="M153" i="5"/>
  <c r="M154" i="5"/>
  <c r="M155" i="5"/>
  <c r="M156" i="5"/>
  <c r="M157" i="5"/>
  <c r="M158" i="5"/>
  <c r="M159" i="5"/>
  <c r="M160" i="5"/>
  <c r="M161" i="5"/>
  <c r="M162" i="5"/>
  <c r="M163" i="5"/>
  <c r="M164" i="5"/>
  <c r="M165" i="5"/>
  <c r="M166" i="5"/>
  <c r="M167" i="5"/>
  <c r="M168" i="5"/>
  <c r="M169" i="5"/>
  <c r="M170" i="5"/>
  <c r="M171" i="5"/>
  <c r="M172" i="5"/>
  <c r="M173" i="5"/>
  <c r="M174" i="5"/>
  <c r="M175" i="5"/>
  <c r="M176" i="5"/>
  <c r="M177" i="5"/>
  <c r="M178" i="5"/>
  <c r="M179" i="5"/>
  <c r="M180" i="5"/>
  <c r="M181" i="5"/>
  <c r="M182" i="5"/>
  <c r="M183" i="5"/>
  <c r="M184" i="5"/>
  <c r="M185" i="5"/>
  <c r="M186" i="5"/>
  <c r="M187" i="5"/>
  <c r="M188" i="5"/>
  <c r="M189" i="5"/>
  <c r="M190" i="5"/>
  <c r="M191" i="5"/>
  <c r="M192" i="5"/>
  <c r="M193" i="5"/>
  <c r="M194" i="5"/>
  <c r="M195" i="5"/>
  <c r="M196" i="5"/>
  <c r="M197" i="5"/>
  <c r="M198" i="5"/>
  <c r="M199" i="5"/>
  <c r="M200" i="5"/>
  <c r="M201" i="5"/>
  <c r="M202" i="5"/>
  <c r="M203" i="5"/>
  <c r="M204" i="5"/>
  <c r="M205" i="5"/>
  <c r="M206" i="5"/>
  <c r="M207" i="5"/>
  <c r="M208" i="5"/>
  <c r="M209" i="5"/>
  <c r="M210" i="5"/>
  <c r="M211" i="5"/>
  <c r="M212" i="5"/>
  <c r="M213" i="5"/>
  <c r="M214" i="5"/>
  <c r="M215" i="5"/>
  <c r="M216" i="5"/>
  <c r="M217" i="5"/>
  <c r="M218" i="5"/>
  <c r="M219" i="5"/>
  <c r="M220" i="5"/>
  <c r="M221" i="5"/>
  <c r="M222" i="5"/>
  <c r="M223" i="5"/>
  <c r="M224" i="5"/>
  <c r="M225" i="5"/>
  <c r="M226" i="5"/>
  <c r="M227" i="5"/>
  <c r="M228" i="5"/>
  <c r="M229" i="5"/>
  <c r="M230" i="5"/>
  <c r="M231" i="5"/>
  <c r="M232" i="5"/>
  <c r="M233" i="5"/>
  <c r="M234" i="5"/>
  <c r="M235" i="5"/>
  <c r="M236" i="5"/>
  <c r="M237" i="5"/>
  <c r="M238" i="5"/>
  <c r="M239" i="5"/>
  <c r="M240" i="5"/>
  <c r="M241" i="5"/>
  <c r="M242" i="5"/>
  <c r="M243" i="5"/>
  <c r="M244" i="5"/>
  <c r="M245" i="5"/>
  <c r="M246" i="5"/>
  <c r="M247" i="5"/>
  <c r="M248" i="5"/>
  <c r="M249" i="5"/>
  <c r="M250" i="5"/>
  <c r="M251" i="5"/>
  <c r="M252" i="5"/>
  <c r="M253" i="5"/>
  <c r="M254" i="5"/>
  <c r="M255" i="5"/>
  <c r="M256" i="5"/>
  <c r="M257" i="5"/>
  <c r="M258" i="5"/>
  <c r="M259" i="5"/>
  <c r="M260" i="5"/>
  <c r="M261" i="5"/>
  <c r="M262" i="5"/>
  <c r="M263" i="5"/>
  <c r="M264" i="5"/>
  <c r="M265" i="5"/>
  <c r="M266" i="5"/>
  <c r="M267" i="5"/>
  <c r="M268" i="5"/>
  <c r="M269" i="5"/>
  <c r="M270" i="5"/>
  <c r="M271" i="5"/>
  <c r="M272" i="5"/>
  <c r="M273" i="5"/>
  <c r="M274" i="5"/>
  <c r="M275" i="5"/>
  <c r="M276" i="5"/>
  <c r="M277" i="5"/>
  <c r="M278" i="5"/>
  <c r="M279" i="5"/>
  <c r="M280" i="5"/>
  <c r="M281" i="5"/>
  <c r="M282" i="5"/>
  <c r="M283" i="5"/>
  <c r="M284" i="5"/>
  <c r="M285" i="5"/>
  <c r="M286" i="5"/>
  <c r="M287" i="5"/>
  <c r="M288" i="5"/>
  <c r="M289" i="5"/>
  <c r="M290" i="5"/>
  <c r="M291" i="5"/>
  <c r="M292" i="5"/>
  <c r="M293" i="5"/>
  <c r="M294" i="5"/>
  <c r="M295" i="5"/>
  <c r="M296" i="5"/>
  <c r="M297" i="5"/>
  <c r="M298" i="5"/>
  <c r="M299" i="5"/>
  <c r="M300" i="5"/>
  <c r="M301" i="5"/>
  <c r="M302" i="5"/>
  <c r="M303" i="5"/>
  <c r="L10" i="5"/>
  <c r="K10" i="5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Q48" i="3"/>
  <c r="Q49" i="3"/>
  <c r="Q50" i="3"/>
  <c r="Q51" i="3"/>
  <c r="Q52" i="3"/>
  <c r="Q53" i="3"/>
  <c r="Q54" i="3"/>
  <c r="Q55" i="3"/>
  <c r="Q56" i="3"/>
  <c r="Q57" i="3"/>
  <c r="Q58" i="3"/>
  <c r="Q59" i="3"/>
  <c r="Q60" i="3"/>
  <c r="Q61" i="3"/>
  <c r="Q62" i="3"/>
  <c r="Q63" i="3"/>
  <c r="Q64" i="3"/>
  <c r="Q65" i="3"/>
  <c r="Q66" i="3"/>
  <c r="Q67" i="3"/>
  <c r="Q68" i="3"/>
  <c r="Q69" i="3"/>
  <c r="Q70" i="3"/>
  <c r="Q71" i="3"/>
  <c r="Q72" i="3"/>
  <c r="Q73" i="3"/>
  <c r="Q74" i="3"/>
  <c r="Q75" i="3"/>
  <c r="Q76" i="3"/>
  <c r="Q77" i="3"/>
  <c r="Q78" i="3"/>
  <c r="Q79" i="3"/>
  <c r="Q80" i="3"/>
  <c r="Q81" i="3"/>
  <c r="Q82" i="3"/>
  <c r="Q83" i="3"/>
  <c r="Q84" i="3"/>
  <c r="Q85" i="3"/>
  <c r="Q86" i="3"/>
  <c r="Q87" i="3"/>
  <c r="Q88" i="3"/>
  <c r="Q89" i="3"/>
  <c r="Q90" i="3"/>
  <c r="Q91" i="3"/>
  <c r="Q92" i="3"/>
  <c r="Q93" i="3"/>
  <c r="Q94" i="3"/>
  <c r="Q95" i="3"/>
  <c r="Q96" i="3"/>
  <c r="Q97" i="3"/>
  <c r="Q98" i="3"/>
  <c r="Q99" i="3"/>
  <c r="Q100" i="3"/>
  <c r="Q101" i="3"/>
  <c r="Q102" i="3"/>
  <c r="Q103" i="3"/>
  <c r="Q104" i="3"/>
  <c r="Q105" i="3"/>
  <c r="Q106" i="3"/>
  <c r="Q107" i="3"/>
  <c r="Q108" i="3"/>
  <c r="Q109" i="3"/>
  <c r="Q110" i="3"/>
  <c r="Q111" i="3"/>
  <c r="Q112" i="3"/>
  <c r="Q113" i="3"/>
  <c r="Q114" i="3"/>
  <c r="Q115" i="3"/>
  <c r="Q116" i="3"/>
  <c r="Q117" i="3"/>
  <c r="Q118" i="3"/>
  <c r="Q119" i="3"/>
  <c r="Q120" i="3"/>
  <c r="Q121" i="3"/>
  <c r="Q122" i="3"/>
  <c r="Q123" i="3"/>
  <c r="Q124" i="3"/>
  <c r="Q125" i="3"/>
  <c r="Q126" i="3"/>
  <c r="Q127" i="3"/>
  <c r="Q128" i="3"/>
  <c r="Q129" i="3"/>
  <c r="Q130" i="3"/>
  <c r="Q131" i="3"/>
  <c r="Q132" i="3"/>
  <c r="Q133" i="3"/>
  <c r="Q134" i="3"/>
  <c r="Q135" i="3"/>
  <c r="Q136" i="3"/>
  <c r="Q137" i="3"/>
  <c r="Q138" i="3"/>
  <c r="Q139" i="3"/>
  <c r="Q140" i="3"/>
  <c r="Q141" i="3"/>
  <c r="Q142" i="3"/>
  <c r="Q143" i="3"/>
  <c r="Q144" i="3"/>
  <c r="Q145" i="3"/>
  <c r="Q146" i="3"/>
  <c r="Q147" i="3"/>
  <c r="Q148" i="3"/>
  <c r="Q149" i="3"/>
  <c r="Q150" i="3"/>
  <c r="Q151" i="3"/>
  <c r="Q152" i="3"/>
  <c r="Q153" i="3"/>
  <c r="Q154" i="3"/>
  <c r="Q155" i="3"/>
  <c r="Q156" i="3"/>
  <c r="Q157" i="3"/>
  <c r="Q158" i="3"/>
  <c r="Q159" i="3"/>
  <c r="Q160" i="3"/>
  <c r="Q161" i="3"/>
  <c r="Q162" i="3"/>
  <c r="Q163" i="3"/>
  <c r="Q164" i="3"/>
  <c r="Q165" i="3"/>
  <c r="Q166" i="3"/>
  <c r="Q167" i="3"/>
  <c r="Q168" i="3"/>
  <c r="Q169" i="3"/>
  <c r="Q170" i="3"/>
  <c r="Q171" i="3"/>
  <c r="Q172" i="3"/>
  <c r="Q173" i="3"/>
  <c r="Q174" i="3"/>
  <c r="Q175" i="3"/>
  <c r="Q176" i="3"/>
  <c r="Q177" i="3"/>
  <c r="Q178" i="3"/>
  <c r="Q179" i="3"/>
  <c r="Q180" i="3"/>
  <c r="Q181" i="3"/>
  <c r="Q182" i="3"/>
  <c r="Q183" i="3"/>
  <c r="Q184" i="3"/>
  <c r="Q185" i="3"/>
  <c r="Q186" i="3"/>
  <c r="Q187" i="3"/>
  <c r="Q188" i="3"/>
  <c r="Q189" i="3"/>
  <c r="Q190" i="3"/>
  <c r="Q191" i="3"/>
  <c r="Q192" i="3"/>
  <c r="Q193" i="3"/>
  <c r="Q194" i="3"/>
  <c r="Q195" i="3"/>
  <c r="Q196" i="3"/>
  <c r="Q197" i="3"/>
  <c r="Q198" i="3"/>
  <c r="Q199" i="3"/>
  <c r="Q200" i="3"/>
  <c r="Q201" i="3"/>
  <c r="Q202" i="3"/>
  <c r="Q203" i="3"/>
  <c r="Q204" i="3"/>
  <c r="Q205" i="3"/>
  <c r="Q206" i="3"/>
  <c r="Q207" i="3"/>
  <c r="Q208" i="3"/>
  <c r="Q209" i="3"/>
  <c r="Q210" i="3"/>
  <c r="Q211" i="3"/>
  <c r="Q212" i="3"/>
  <c r="Q213" i="3"/>
  <c r="Q214" i="3"/>
  <c r="Q215" i="3"/>
  <c r="Q216" i="3"/>
  <c r="Q217" i="3"/>
  <c r="Q218" i="3"/>
  <c r="Q219" i="3"/>
  <c r="Q220" i="3"/>
  <c r="Q221" i="3"/>
  <c r="Q222" i="3"/>
  <c r="Q223" i="3"/>
  <c r="Q224" i="3"/>
  <c r="Q225" i="3"/>
  <c r="Q226" i="3"/>
  <c r="Q227" i="3"/>
  <c r="Q228" i="3"/>
  <c r="Q229" i="3"/>
  <c r="Q230" i="3"/>
  <c r="Q231" i="3"/>
  <c r="Q232" i="3"/>
  <c r="Q233" i="3"/>
  <c r="Q234" i="3"/>
  <c r="Q235" i="3"/>
  <c r="Q236" i="3"/>
  <c r="Q237" i="3"/>
  <c r="Q238" i="3"/>
  <c r="Q239" i="3"/>
  <c r="Q240" i="3"/>
  <c r="Q241" i="3"/>
  <c r="Q242" i="3"/>
  <c r="Q243" i="3"/>
  <c r="Q244" i="3"/>
  <c r="Q245" i="3"/>
  <c r="Q246" i="3"/>
  <c r="Q247" i="3"/>
  <c r="Q248" i="3"/>
  <c r="Q249" i="3"/>
  <c r="Q250" i="3"/>
  <c r="Q251" i="3"/>
  <c r="Q252" i="3"/>
  <c r="Q253" i="3"/>
  <c r="Q254" i="3"/>
  <c r="Q255" i="3"/>
  <c r="Q256" i="3"/>
  <c r="Q257" i="3"/>
  <c r="Q258" i="3"/>
  <c r="Q259" i="3"/>
  <c r="Q260" i="3"/>
  <c r="Q261" i="3"/>
  <c r="Q262" i="3"/>
  <c r="Q263" i="3"/>
  <c r="Q264" i="3"/>
  <c r="Q265" i="3"/>
  <c r="Q266" i="3"/>
  <c r="Q267" i="3"/>
  <c r="Q268" i="3"/>
  <c r="Q269" i="3"/>
  <c r="Q270" i="3"/>
  <c r="Q271" i="3"/>
  <c r="Q272" i="3"/>
  <c r="Q273" i="3"/>
  <c r="Q274" i="3"/>
  <c r="Q275" i="3"/>
  <c r="Q276" i="3"/>
  <c r="Q277" i="3"/>
  <c r="Q278" i="3"/>
  <c r="Q279" i="3"/>
  <c r="Q280" i="3"/>
  <c r="Q281" i="3"/>
  <c r="Q282" i="3"/>
  <c r="Q283" i="3"/>
  <c r="Q284" i="3"/>
  <c r="Q285" i="3"/>
  <c r="Q286" i="3"/>
  <c r="Q287" i="3"/>
  <c r="Q288" i="3"/>
  <c r="Q289" i="3"/>
  <c r="Q290" i="3"/>
  <c r="Q291" i="3"/>
  <c r="Q292" i="3"/>
  <c r="Q293" i="3"/>
  <c r="Q294" i="3"/>
  <c r="Q295" i="3"/>
  <c r="Q296" i="3"/>
  <c r="Q297" i="3"/>
  <c r="Q298" i="3"/>
  <c r="Q299" i="3"/>
  <c r="Q300" i="3"/>
  <c r="Q301" i="3"/>
  <c r="Q302" i="3"/>
  <c r="Q303" i="3"/>
  <c r="AB12" i="3"/>
  <c r="AC12" i="3" s="1"/>
  <c r="AC13" i="3"/>
  <c r="AC14" i="3"/>
  <c r="AC15" i="3"/>
  <c r="AC17" i="3"/>
  <c r="AC18" i="3"/>
  <c r="AC19" i="3"/>
  <c r="N13" i="5"/>
  <c r="AC21" i="3"/>
  <c r="AC22" i="3"/>
  <c r="AC23" i="3"/>
  <c r="AC24" i="3"/>
  <c r="AC27" i="3"/>
  <c r="AC29" i="3"/>
  <c r="AC30" i="3"/>
  <c r="AC31" i="3"/>
  <c r="AC32" i="3"/>
  <c r="AC34" i="3"/>
  <c r="AC35" i="3"/>
  <c r="AC37" i="3"/>
  <c r="AC38" i="3"/>
  <c r="AC39" i="3"/>
  <c r="AC40" i="3"/>
  <c r="AC43" i="3"/>
  <c r="N39" i="5"/>
  <c r="AC47" i="3"/>
  <c r="AC51" i="3"/>
  <c r="AC52" i="3"/>
  <c r="AC53" i="3"/>
  <c r="AC54" i="3"/>
  <c r="AC55" i="3"/>
  <c r="N61" i="5"/>
  <c r="AC59" i="3"/>
  <c r="AC60" i="3"/>
  <c r="AC61" i="3"/>
  <c r="AC62" i="3"/>
  <c r="AC63" i="3"/>
  <c r="AC64" i="3"/>
  <c r="AC67" i="3"/>
  <c r="AC68" i="3"/>
  <c r="AC69" i="3"/>
  <c r="AC70" i="3"/>
  <c r="N26" i="5"/>
  <c r="AC74" i="3"/>
  <c r="AC75" i="3"/>
  <c r="AC76" i="3"/>
  <c r="AC78" i="3"/>
  <c r="AC83" i="3"/>
  <c r="AC84" i="3"/>
  <c r="AC86" i="3"/>
  <c r="AC87" i="3"/>
  <c r="AC90" i="3"/>
  <c r="AC91" i="3"/>
  <c r="AC94" i="3"/>
  <c r="AC95" i="3"/>
  <c r="N34" i="5"/>
  <c r="AC98" i="3"/>
  <c r="AC99" i="3"/>
  <c r="AC102" i="3"/>
  <c r="AC103" i="3"/>
  <c r="AC107" i="3"/>
  <c r="AC110" i="3"/>
  <c r="AC111" i="3"/>
  <c r="AC114" i="3"/>
  <c r="AC115" i="3"/>
  <c r="AC116" i="3"/>
  <c r="AC118" i="3"/>
  <c r="N74" i="5"/>
  <c r="AC122" i="3"/>
  <c r="AC123" i="3"/>
  <c r="AC125" i="3"/>
  <c r="AC126" i="3"/>
  <c r="AC127" i="3"/>
  <c r="AC129" i="3"/>
  <c r="AC130" i="3"/>
  <c r="AC131" i="3"/>
  <c r="AC132" i="3"/>
  <c r="AC134" i="3"/>
  <c r="AC135" i="3"/>
  <c r="N85" i="5"/>
  <c r="AC138" i="3"/>
  <c r="AC139" i="3"/>
  <c r="AC141" i="3"/>
  <c r="AC142" i="3"/>
  <c r="N98" i="5"/>
  <c r="AC147" i="3"/>
  <c r="N68" i="5"/>
  <c r="AC150" i="3"/>
  <c r="AC151" i="3"/>
  <c r="AC154" i="3"/>
  <c r="AC155" i="3"/>
  <c r="AC158" i="3"/>
  <c r="AC159" i="3"/>
  <c r="AC162" i="3"/>
  <c r="AC163" i="3"/>
  <c r="AC166" i="3"/>
  <c r="AC167" i="3"/>
  <c r="AC171" i="3"/>
  <c r="N37" i="5"/>
  <c r="AC174" i="3"/>
  <c r="AC175" i="3"/>
  <c r="N45" i="5"/>
  <c r="AC178" i="3"/>
  <c r="AC179" i="3"/>
  <c r="AC180" i="3"/>
  <c r="AC181" i="3"/>
  <c r="AC182" i="3"/>
  <c r="AC186" i="3"/>
  <c r="AC187" i="3"/>
  <c r="AC188" i="3"/>
  <c r="N165" i="5"/>
  <c r="AC190" i="3"/>
  <c r="AC191" i="3"/>
  <c r="AC193" i="3"/>
  <c r="AC194" i="3"/>
  <c r="AC195" i="3"/>
  <c r="AC196" i="3"/>
  <c r="AC197" i="3"/>
  <c r="AC198" i="3"/>
  <c r="AC199" i="3"/>
  <c r="AC202" i="3"/>
  <c r="AC203" i="3"/>
  <c r="AC206" i="3"/>
  <c r="N173" i="5"/>
  <c r="AC211" i="3"/>
  <c r="AC212" i="3"/>
  <c r="N114" i="5"/>
  <c r="AC214" i="3"/>
  <c r="AC215" i="3"/>
  <c r="AC218" i="3"/>
  <c r="AC219" i="3"/>
  <c r="AC221" i="3"/>
  <c r="AC222" i="3"/>
  <c r="AC223" i="3"/>
  <c r="N93" i="5"/>
  <c r="AC226" i="3"/>
  <c r="AC227" i="3"/>
  <c r="AC228" i="3"/>
  <c r="N77" i="5"/>
  <c r="AC230" i="3"/>
  <c r="AC231" i="3"/>
  <c r="AC235" i="3"/>
  <c r="AC236" i="3"/>
  <c r="AC238" i="3"/>
  <c r="AC239" i="3"/>
  <c r="AC242" i="3"/>
  <c r="AC243" i="3"/>
  <c r="AC244" i="3"/>
  <c r="AC246" i="3"/>
  <c r="AC249" i="3"/>
  <c r="AC250" i="3"/>
  <c r="AC251" i="3"/>
  <c r="AC253" i="3"/>
  <c r="AC254" i="3"/>
  <c r="AC255" i="3"/>
  <c r="AC257" i="3"/>
  <c r="AC258" i="3"/>
  <c r="AC259" i="3"/>
  <c r="AC260" i="3"/>
  <c r="AC262" i="3"/>
  <c r="AC263" i="3"/>
  <c r="N162" i="5"/>
  <c r="AC266" i="3"/>
  <c r="AC267" i="3"/>
  <c r="AC268" i="3"/>
  <c r="AC269" i="3"/>
  <c r="AC270" i="3"/>
  <c r="AC271" i="3"/>
  <c r="AC273" i="3"/>
  <c r="AC275" i="3"/>
  <c r="AC278" i="3"/>
  <c r="AC279" i="3"/>
  <c r="AC282" i="3"/>
  <c r="AC283" i="3"/>
  <c r="AC286" i="3"/>
  <c r="AC287" i="3"/>
  <c r="AC290" i="3"/>
  <c r="AC291" i="3"/>
  <c r="AC293" i="3"/>
  <c r="AC294" i="3"/>
  <c r="AC295" i="3"/>
  <c r="AC298" i="3"/>
  <c r="AC299" i="3"/>
  <c r="AC300" i="3"/>
  <c r="AC302" i="3"/>
  <c r="AC303" i="3"/>
  <c r="Y10" i="3"/>
  <c r="AC16" i="3"/>
  <c r="AC45" i="3"/>
  <c r="AC48" i="3"/>
  <c r="AC56" i="3"/>
  <c r="AC58" i="3"/>
  <c r="AC71" i="3"/>
  <c r="AC72" i="3"/>
  <c r="AC77" i="3"/>
  <c r="AC79" i="3"/>
  <c r="AC80" i="3"/>
  <c r="AC82" i="3"/>
  <c r="AC85" i="3"/>
  <c r="AC88" i="3"/>
  <c r="AC89" i="3"/>
  <c r="AC93" i="3"/>
  <c r="AC96" i="3"/>
  <c r="AC101" i="3"/>
  <c r="AC104" i="3"/>
  <c r="AC105" i="3"/>
  <c r="AC106" i="3"/>
  <c r="AC112" i="3"/>
  <c r="AC117" i="3"/>
  <c r="AC119" i="3"/>
  <c r="AC120" i="3"/>
  <c r="AC128" i="3"/>
  <c r="AC133" i="3"/>
  <c r="AC136" i="3"/>
  <c r="AC143" i="3"/>
  <c r="AC144" i="3"/>
  <c r="AC145" i="3"/>
  <c r="AC146" i="3"/>
  <c r="AC149" i="3"/>
  <c r="AC152" i="3"/>
  <c r="AC157" i="3"/>
  <c r="AC160" i="3"/>
  <c r="AC165" i="3"/>
  <c r="AC168" i="3"/>
  <c r="AC169" i="3"/>
  <c r="AC170" i="3"/>
  <c r="AC173" i="3"/>
  <c r="AC176" i="3"/>
  <c r="AC183" i="3"/>
  <c r="AC184" i="3"/>
  <c r="AC185" i="3"/>
  <c r="AC189" i="3"/>
  <c r="AC192" i="3"/>
  <c r="AC200" i="3"/>
  <c r="AC205" i="3"/>
  <c r="AC207" i="3"/>
  <c r="AC208" i="3"/>
  <c r="AC210" i="3"/>
  <c r="AC213" i="3"/>
  <c r="AC216" i="3"/>
  <c r="AC224" i="3"/>
  <c r="AC229" i="3"/>
  <c r="AC232" i="3"/>
  <c r="AC234" i="3"/>
  <c r="AC240" i="3"/>
  <c r="AC245" i="3"/>
  <c r="AC247" i="3"/>
  <c r="AC248" i="3"/>
  <c r="AC256" i="3"/>
  <c r="AC261" i="3"/>
  <c r="AC264" i="3"/>
  <c r="AC272" i="3"/>
  <c r="AC274" i="3"/>
  <c r="AC280" i="3"/>
  <c r="AC285" i="3"/>
  <c r="AC288" i="3"/>
  <c r="AC296" i="3"/>
  <c r="AC301" i="3"/>
  <c r="AB11" i="3"/>
  <c r="AC11" i="3" s="1"/>
  <c r="V10" i="3"/>
  <c r="Z10" i="3"/>
  <c r="X10" i="3"/>
  <c r="W10" i="3"/>
  <c r="AC172" i="3" l="1"/>
  <c r="N92" i="5"/>
  <c r="N188" i="5"/>
  <c r="N212" i="5"/>
  <c r="N164" i="5"/>
  <c r="N12" i="5"/>
  <c r="N36" i="5"/>
  <c r="N60" i="5"/>
  <c r="N206" i="5"/>
  <c r="N158" i="5"/>
  <c r="N22" i="5"/>
  <c r="N94" i="5"/>
  <c r="N270" i="5"/>
  <c r="N230" i="5"/>
  <c r="N271" i="5"/>
  <c r="N266" i="5"/>
  <c r="N254" i="5"/>
  <c r="N78" i="5"/>
  <c r="N170" i="5"/>
  <c r="N238" i="5"/>
  <c r="N150" i="5"/>
  <c r="N126" i="5"/>
  <c r="N300" i="5"/>
  <c r="N253" i="5"/>
  <c r="N286" i="5"/>
  <c r="N116" i="5"/>
  <c r="N302" i="5"/>
  <c r="N70" i="5"/>
  <c r="N86" i="5"/>
  <c r="N149" i="5"/>
  <c r="N214" i="5"/>
  <c r="N191" i="5"/>
  <c r="N217" i="5"/>
  <c r="N153" i="5"/>
  <c r="N129" i="5"/>
  <c r="N193" i="5"/>
  <c r="N105" i="5"/>
  <c r="N255" i="5"/>
  <c r="N79" i="5"/>
  <c r="N127" i="5"/>
  <c r="N183" i="5"/>
  <c r="N24" i="5"/>
  <c r="N240" i="5"/>
  <c r="N64" i="5"/>
  <c r="N152" i="5"/>
  <c r="N136" i="5"/>
  <c r="N32" i="5"/>
  <c r="N280" i="5"/>
  <c r="N232" i="5"/>
  <c r="N40" i="5"/>
  <c r="N112" i="5"/>
  <c r="M10" i="5"/>
  <c r="AC289" i="3"/>
  <c r="N207" i="5"/>
  <c r="AC46" i="3"/>
  <c r="N143" i="5"/>
  <c r="N247" i="5"/>
  <c r="N63" i="5"/>
  <c r="AC265" i="3"/>
  <c r="AC225" i="3"/>
  <c r="AC33" i="3"/>
  <c r="N208" i="5"/>
  <c r="N211" i="5"/>
  <c r="N250" i="5"/>
  <c r="N118" i="5"/>
  <c r="N122" i="5"/>
  <c r="N263" i="5"/>
  <c r="N199" i="5"/>
  <c r="N135" i="5"/>
  <c r="N71" i="5"/>
  <c r="AC241" i="3"/>
  <c r="AC217" i="3"/>
  <c r="AC177" i="3"/>
  <c r="AC121" i="3"/>
  <c r="N259" i="5"/>
  <c r="N251" i="5"/>
  <c r="N282" i="5"/>
  <c r="N237" i="5"/>
  <c r="N256" i="5"/>
  <c r="N258" i="5"/>
  <c r="N205" i="5"/>
  <c r="N292" i="5"/>
  <c r="N107" i="5"/>
  <c r="N248" i="5"/>
  <c r="N203" i="5"/>
  <c r="N272" i="5"/>
  <c r="N289" i="5"/>
  <c r="N179" i="5"/>
  <c r="N138" i="5"/>
  <c r="N225" i="5"/>
  <c r="N234" i="5"/>
  <c r="N119" i="5"/>
  <c r="N55" i="5"/>
  <c r="AC281" i="3"/>
  <c r="AC201" i="3"/>
  <c r="AC81" i="3"/>
  <c r="AC57" i="3"/>
  <c r="N89" i="5"/>
  <c r="N260" i="5"/>
  <c r="N244" i="5"/>
  <c r="N239" i="5"/>
  <c r="N175" i="5"/>
  <c r="N111" i="5"/>
  <c r="N47" i="5"/>
  <c r="N195" i="5"/>
  <c r="N163" i="5"/>
  <c r="AC137" i="3"/>
  <c r="AC97" i="3"/>
  <c r="N303" i="5"/>
  <c r="N231" i="5"/>
  <c r="N167" i="5"/>
  <c r="N103" i="5"/>
  <c r="N31" i="5"/>
  <c r="N275" i="5"/>
  <c r="AC161" i="3"/>
  <c r="AC297" i="3"/>
  <c r="AC233" i="3"/>
  <c r="AC153" i="3"/>
  <c r="N291" i="5"/>
  <c r="N131" i="5"/>
  <c r="N219" i="5"/>
  <c r="N35" i="5"/>
  <c r="N51" i="5"/>
  <c r="N285" i="5"/>
  <c r="N146" i="5"/>
  <c r="N123" i="5"/>
  <c r="N83" i="5"/>
  <c r="N185" i="5"/>
  <c r="N128" i="5"/>
  <c r="N73" i="5"/>
  <c r="N295" i="5"/>
  <c r="N223" i="5"/>
  <c r="N159" i="5"/>
  <c r="N95" i="5"/>
  <c r="N23" i="5"/>
  <c r="AC209" i="3"/>
  <c r="AC113" i="3"/>
  <c r="N299" i="5"/>
  <c r="N276" i="5"/>
  <c r="N264" i="5"/>
  <c r="N221" i="5"/>
  <c r="N261" i="5"/>
  <c r="N59" i="5"/>
  <c r="N113" i="5"/>
  <c r="N147" i="5"/>
  <c r="N287" i="5"/>
  <c r="N181" i="5"/>
  <c r="N171" i="5"/>
  <c r="N148" i="5"/>
  <c r="N218" i="5"/>
  <c r="N180" i="5"/>
  <c r="N279" i="5"/>
  <c r="N215" i="5"/>
  <c r="N151" i="5"/>
  <c r="N87" i="5"/>
  <c r="N15" i="5"/>
  <c r="AC292" i="3"/>
  <c r="AC276" i="3"/>
  <c r="AC220" i="3"/>
  <c r="AC108" i="3"/>
  <c r="N298" i="5"/>
  <c r="N290" i="5"/>
  <c r="N274" i="5"/>
  <c r="N242" i="5"/>
  <c r="N226" i="5"/>
  <c r="N210" i="5"/>
  <c r="N202" i="5"/>
  <c r="N194" i="5"/>
  <c r="N186" i="5"/>
  <c r="N178" i="5"/>
  <c r="N154" i="5"/>
  <c r="N130" i="5"/>
  <c r="N106" i="5"/>
  <c r="N90" i="5"/>
  <c r="N82" i="5"/>
  <c r="N66" i="5"/>
  <c r="N58" i="5"/>
  <c r="N50" i="5"/>
  <c r="N42" i="5"/>
  <c r="N18" i="5"/>
  <c r="AC92" i="3"/>
  <c r="N297" i="5"/>
  <c r="N281" i="5"/>
  <c r="N273" i="5"/>
  <c r="N265" i="5"/>
  <c r="N257" i="5"/>
  <c r="N249" i="5"/>
  <c r="N241" i="5"/>
  <c r="N233" i="5"/>
  <c r="N209" i="5"/>
  <c r="N201" i="5"/>
  <c r="N177" i="5"/>
  <c r="N169" i="5"/>
  <c r="N161" i="5"/>
  <c r="N145" i="5"/>
  <c r="N137" i="5"/>
  <c r="N121" i="5"/>
  <c r="N97" i="5"/>
  <c r="N81" i="5"/>
  <c r="N65" i="5"/>
  <c r="N57" i="5"/>
  <c r="N49" i="5"/>
  <c r="N41" i="5"/>
  <c r="N33" i="5"/>
  <c r="N25" i="5"/>
  <c r="N17" i="5"/>
  <c r="AC164" i="3"/>
  <c r="AC148" i="3"/>
  <c r="AC204" i="3"/>
  <c r="N296" i="5"/>
  <c r="N288" i="5"/>
  <c r="N224" i="5"/>
  <c r="N216" i="5"/>
  <c r="N200" i="5"/>
  <c r="N192" i="5"/>
  <c r="N184" i="5"/>
  <c r="N176" i="5"/>
  <c r="N168" i="5"/>
  <c r="N160" i="5"/>
  <c r="N144" i="5"/>
  <c r="N120" i="5"/>
  <c r="N104" i="5"/>
  <c r="N96" i="5"/>
  <c r="N88" i="5"/>
  <c r="N80" i="5"/>
  <c r="N72" i="5"/>
  <c r="N56" i="5"/>
  <c r="N48" i="5"/>
  <c r="N16" i="5"/>
  <c r="AC284" i="3"/>
  <c r="N294" i="5"/>
  <c r="N278" i="5"/>
  <c r="N262" i="5"/>
  <c r="N246" i="5"/>
  <c r="N222" i="5"/>
  <c r="N198" i="5"/>
  <c r="N190" i="5"/>
  <c r="N182" i="5"/>
  <c r="N174" i="5"/>
  <c r="N166" i="5"/>
  <c r="N142" i="5"/>
  <c r="N134" i="5"/>
  <c r="N110" i="5"/>
  <c r="N102" i="5"/>
  <c r="N62" i="5"/>
  <c r="N54" i="5"/>
  <c r="N46" i="5"/>
  <c r="N38" i="5"/>
  <c r="N30" i="5"/>
  <c r="N14" i="5"/>
  <c r="AC156" i="3"/>
  <c r="AC100" i="3"/>
  <c r="AC28" i="3"/>
  <c r="N301" i="5"/>
  <c r="N293" i="5"/>
  <c r="N277" i="5"/>
  <c r="N269" i="5"/>
  <c r="N245" i="5"/>
  <c r="N229" i="5"/>
  <c r="N213" i="5"/>
  <c r="N197" i="5"/>
  <c r="N189" i="5"/>
  <c r="N157" i="5"/>
  <c r="N141" i="5"/>
  <c r="N133" i="5"/>
  <c r="N125" i="5"/>
  <c r="N117" i="5"/>
  <c r="N109" i="5"/>
  <c r="N101" i="5"/>
  <c r="N69" i="5"/>
  <c r="N53" i="5"/>
  <c r="N29" i="5"/>
  <c r="N21" i="5"/>
  <c r="AC252" i="3"/>
  <c r="AC237" i="3"/>
  <c r="N284" i="5"/>
  <c r="N268" i="5"/>
  <c r="N252" i="5"/>
  <c r="N236" i="5"/>
  <c r="N228" i="5"/>
  <c r="N220" i="5"/>
  <c r="N204" i="5"/>
  <c r="N196" i="5"/>
  <c r="N172" i="5"/>
  <c r="N156" i="5"/>
  <c r="N140" i="5"/>
  <c r="N132" i="5"/>
  <c r="N124" i="5"/>
  <c r="N108" i="5"/>
  <c r="N100" i="5"/>
  <c r="N84" i="5"/>
  <c r="N76" i="5"/>
  <c r="N52" i="5"/>
  <c r="N44" i="5"/>
  <c r="N28" i="5"/>
  <c r="N20" i="5"/>
  <c r="AC277" i="3"/>
  <c r="AC140" i="3"/>
  <c r="AC124" i="3"/>
  <c r="AC109" i="3"/>
  <c r="N283" i="5"/>
  <c r="N267" i="5"/>
  <c r="N243" i="5"/>
  <c r="N235" i="5"/>
  <c r="N227" i="5"/>
  <c r="N187" i="5"/>
  <c r="N155" i="5"/>
  <c r="N139" i="5"/>
  <c r="N115" i="5"/>
  <c r="N99" i="5"/>
  <c r="N91" i="5"/>
  <c r="N75" i="5"/>
  <c r="N67" i="5"/>
  <c r="N43" i="5"/>
  <c r="N27" i="5"/>
  <c r="N19" i="5"/>
  <c r="N11" i="5"/>
  <c r="AC20" i="3"/>
  <c r="AC36" i="3"/>
  <c r="AC73" i="3"/>
  <c r="AC66" i="3"/>
  <c r="AC44" i="3"/>
  <c r="AC26" i="3"/>
  <c r="AC65" i="3"/>
  <c r="AC42" i="3"/>
  <c r="AC25" i="3"/>
  <c r="AC50" i="3"/>
  <c r="AC41" i="3"/>
  <c r="AC49" i="3"/>
  <c r="AB10" i="3"/>
  <c r="N10" i="5" l="1"/>
  <c r="AC10" i="3"/>
  <c r="E303" i="5" l="1"/>
  <c r="E302" i="5"/>
  <c r="E301" i="5"/>
  <c r="E300" i="5"/>
  <c r="E299" i="5"/>
  <c r="E298" i="5"/>
  <c r="E297" i="5"/>
  <c r="E296" i="5"/>
  <c r="E295" i="5"/>
  <c r="E294" i="5"/>
  <c r="E293" i="5"/>
  <c r="E292" i="5"/>
  <c r="E291" i="5"/>
  <c r="E290" i="5"/>
  <c r="E289" i="5"/>
  <c r="E288" i="5"/>
  <c r="E287" i="5"/>
  <c r="E286" i="5"/>
  <c r="E285" i="5"/>
  <c r="E284" i="5"/>
  <c r="E283" i="5"/>
  <c r="E282" i="5"/>
  <c r="E281" i="5"/>
  <c r="E280" i="5"/>
  <c r="E279" i="5"/>
  <c r="E278" i="5"/>
  <c r="E277" i="5"/>
  <c r="E276" i="5"/>
  <c r="E275" i="5"/>
  <c r="E274" i="5"/>
  <c r="E273" i="5"/>
  <c r="E272" i="5"/>
  <c r="E271" i="5"/>
  <c r="E270" i="5"/>
  <c r="E269" i="5"/>
  <c r="E268" i="5"/>
  <c r="E267" i="5"/>
  <c r="E266" i="5"/>
  <c r="E265" i="5"/>
  <c r="E264" i="5"/>
  <c r="E263" i="5"/>
  <c r="E262" i="5"/>
  <c r="E261" i="5"/>
  <c r="E260" i="5"/>
  <c r="E259" i="5"/>
  <c r="E258" i="5"/>
  <c r="E257" i="5"/>
  <c r="E256" i="5"/>
  <c r="E255" i="5"/>
  <c r="E254" i="5"/>
  <c r="E253" i="5"/>
  <c r="E252" i="5"/>
  <c r="E251" i="5"/>
  <c r="E250" i="5"/>
  <c r="E249" i="5"/>
  <c r="E248" i="5"/>
  <c r="E247" i="5"/>
  <c r="E246" i="5"/>
  <c r="E245" i="5"/>
  <c r="E244" i="5"/>
  <c r="E243" i="5"/>
  <c r="E242" i="5"/>
  <c r="E241" i="5"/>
  <c r="E240" i="5"/>
  <c r="E239" i="5"/>
  <c r="E238" i="5"/>
  <c r="E237" i="5"/>
  <c r="E236" i="5"/>
  <c r="E235" i="5"/>
  <c r="E234" i="5"/>
  <c r="E233" i="5"/>
  <c r="E232" i="5"/>
  <c r="E231" i="5"/>
  <c r="E230" i="5"/>
  <c r="E229" i="5"/>
  <c r="E228" i="5"/>
  <c r="E227" i="5"/>
  <c r="E226" i="5"/>
  <c r="E225" i="5"/>
  <c r="E224" i="5"/>
  <c r="E223" i="5"/>
  <c r="E222" i="5"/>
  <c r="E221" i="5"/>
  <c r="E220" i="5"/>
  <c r="E219" i="5"/>
  <c r="E218" i="5"/>
  <c r="E217" i="5"/>
  <c r="E216" i="5"/>
  <c r="E215" i="5"/>
  <c r="E214" i="5"/>
  <c r="E213" i="5"/>
  <c r="E212" i="5"/>
  <c r="E211" i="5"/>
  <c r="E210" i="5"/>
  <c r="E209" i="5"/>
  <c r="E208" i="5"/>
  <c r="E207" i="5"/>
  <c r="E206" i="5"/>
  <c r="E205" i="5"/>
  <c r="E204" i="5"/>
  <c r="E203" i="5"/>
  <c r="E202" i="5"/>
  <c r="E201" i="5"/>
  <c r="E200" i="5"/>
  <c r="E199" i="5"/>
  <c r="E198" i="5"/>
  <c r="E197" i="5"/>
  <c r="E196" i="5"/>
  <c r="E195" i="5"/>
  <c r="E194" i="5"/>
  <c r="E193" i="5"/>
  <c r="E192" i="5"/>
  <c r="E191" i="5"/>
  <c r="E190" i="5"/>
  <c r="E189" i="5"/>
  <c r="E188" i="5"/>
  <c r="E187" i="5"/>
  <c r="E186" i="5"/>
  <c r="E185" i="5"/>
  <c r="E184" i="5"/>
  <c r="E183" i="5"/>
  <c r="E182" i="5"/>
  <c r="E181" i="5"/>
  <c r="E180" i="5"/>
  <c r="E179" i="5"/>
  <c r="E178" i="5"/>
  <c r="E177" i="5"/>
  <c r="E176" i="5"/>
  <c r="E175" i="5"/>
  <c r="E174" i="5"/>
  <c r="E173" i="5"/>
  <c r="E172" i="5"/>
  <c r="E171" i="5"/>
  <c r="E170" i="5"/>
  <c r="E169" i="5"/>
  <c r="E168" i="5"/>
  <c r="E167" i="5"/>
  <c r="E166" i="5"/>
  <c r="E165" i="5"/>
  <c r="E164" i="5"/>
  <c r="E163" i="5"/>
  <c r="E162" i="5"/>
  <c r="E161" i="5"/>
  <c r="E160" i="5"/>
  <c r="E159" i="5"/>
  <c r="E158" i="5"/>
  <c r="E157" i="5"/>
  <c r="E156" i="5"/>
  <c r="E155" i="5"/>
  <c r="E154" i="5"/>
  <c r="E153" i="5"/>
  <c r="E152" i="5"/>
  <c r="E151" i="5"/>
  <c r="E150" i="5"/>
  <c r="E149" i="5"/>
  <c r="E148" i="5"/>
  <c r="E147" i="5"/>
  <c r="E146" i="5"/>
  <c r="E145" i="5"/>
  <c r="E144" i="5"/>
  <c r="E143" i="5"/>
  <c r="E142" i="5"/>
  <c r="E141" i="5"/>
  <c r="E140" i="5"/>
  <c r="E139" i="5"/>
  <c r="E138" i="5"/>
  <c r="E137" i="5"/>
  <c r="E136" i="5"/>
  <c r="E135" i="5"/>
  <c r="E134" i="5"/>
  <c r="E133" i="5"/>
  <c r="E132" i="5"/>
  <c r="E131" i="5"/>
  <c r="E130" i="5"/>
  <c r="E129" i="5"/>
  <c r="E128" i="5"/>
  <c r="E127" i="5"/>
  <c r="E126" i="5"/>
  <c r="E125" i="5"/>
  <c r="E124" i="5"/>
  <c r="E123" i="5"/>
  <c r="E122" i="5"/>
  <c r="E121" i="5"/>
  <c r="E120" i="5"/>
  <c r="E119" i="5"/>
  <c r="E118" i="5"/>
  <c r="E117" i="5"/>
  <c r="E116" i="5"/>
  <c r="E115" i="5"/>
  <c r="E114" i="5"/>
  <c r="E113" i="5"/>
  <c r="E112" i="5"/>
  <c r="E111" i="5"/>
  <c r="E110" i="5"/>
  <c r="E109" i="5"/>
  <c r="E108" i="5"/>
  <c r="E107" i="5"/>
  <c r="E106" i="5"/>
  <c r="E105" i="5"/>
  <c r="E104" i="5"/>
  <c r="E103" i="5"/>
  <c r="E102" i="5"/>
  <c r="E101" i="5"/>
  <c r="E100" i="5"/>
  <c r="E99" i="5"/>
  <c r="E98" i="5"/>
  <c r="E97" i="5"/>
  <c r="E96" i="5"/>
  <c r="E95" i="5"/>
  <c r="E94" i="5"/>
  <c r="E93" i="5"/>
  <c r="E92" i="5"/>
  <c r="E91" i="5"/>
  <c r="E90" i="5"/>
  <c r="E89" i="5"/>
  <c r="E88" i="5"/>
  <c r="E87" i="5"/>
  <c r="E86" i="5"/>
  <c r="E85" i="5"/>
  <c r="E84" i="5"/>
  <c r="E83" i="5"/>
  <c r="E82" i="5"/>
  <c r="E81" i="5"/>
  <c r="E80" i="5"/>
  <c r="E79" i="5"/>
  <c r="E78" i="5"/>
  <c r="E77" i="5"/>
  <c r="E76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D10" i="5"/>
  <c r="H10" i="3"/>
  <c r="Q10" i="3" s="1"/>
  <c r="G10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1" i="3"/>
  <c r="F242" i="3"/>
  <c r="F243" i="3"/>
  <c r="F244" i="3"/>
  <c r="F245" i="3"/>
  <c r="F246" i="3"/>
  <c r="F247" i="3"/>
  <c r="F248" i="3"/>
  <c r="F249" i="3"/>
  <c r="F250" i="3"/>
  <c r="F251" i="3"/>
  <c r="F252" i="3"/>
  <c r="F253" i="3"/>
  <c r="F254" i="3"/>
  <c r="F255" i="3"/>
  <c r="F256" i="3"/>
  <c r="F257" i="3"/>
  <c r="F258" i="3"/>
  <c r="F259" i="3"/>
  <c r="F260" i="3"/>
  <c r="F261" i="3"/>
  <c r="F262" i="3"/>
  <c r="F263" i="3"/>
  <c r="F264" i="3"/>
  <c r="F265" i="3"/>
  <c r="F266" i="3"/>
  <c r="F267" i="3"/>
  <c r="F268" i="3"/>
  <c r="F269" i="3"/>
  <c r="F270" i="3"/>
  <c r="F271" i="3"/>
  <c r="F272" i="3"/>
  <c r="F273" i="3"/>
  <c r="F274" i="3"/>
  <c r="F275" i="3"/>
  <c r="F276" i="3"/>
  <c r="F277" i="3"/>
  <c r="F278" i="3"/>
  <c r="F279" i="3"/>
  <c r="F280" i="3"/>
  <c r="F281" i="3"/>
  <c r="F282" i="3"/>
  <c r="F283" i="3"/>
  <c r="F284" i="3"/>
  <c r="F285" i="3"/>
  <c r="F286" i="3"/>
  <c r="F287" i="3"/>
  <c r="F288" i="3"/>
  <c r="F289" i="3"/>
  <c r="F290" i="3"/>
  <c r="F291" i="3"/>
  <c r="F292" i="3"/>
  <c r="F293" i="3"/>
  <c r="F294" i="3"/>
  <c r="F295" i="3"/>
  <c r="F296" i="3"/>
  <c r="F297" i="3"/>
  <c r="F298" i="3"/>
  <c r="F299" i="3"/>
  <c r="F300" i="3"/>
  <c r="F301" i="3"/>
  <c r="F302" i="3"/>
  <c r="F303" i="3"/>
  <c r="F11" i="3"/>
  <c r="E10" i="3"/>
  <c r="D10" i="3"/>
  <c r="C10" i="3"/>
  <c r="F10" i="3" l="1"/>
  <c r="I10" i="3" s="1"/>
  <c r="I303" i="3"/>
  <c r="L303" i="3" s="1"/>
  <c r="M303" i="3" s="1"/>
  <c r="P303" i="3"/>
  <c r="I295" i="3"/>
  <c r="L295" i="3" s="1"/>
  <c r="M295" i="3" s="1"/>
  <c r="P295" i="3"/>
  <c r="I287" i="3"/>
  <c r="L287" i="3" s="1"/>
  <c r="M287" i="3" s="1"/>
  <c r="P287" i="3"/>
  <c r="I279" i="3"/>
  <c r="L279" i="3" s="1"/>
  <c r="M279" i="3" s="1"/>
  <c r="P279" i="3"/>
  <c r="I271" i="3"/>
  <c r="L271" i="3" s="1"/>
  <c r="M271" i="3" s="1"/>
  <c r="P271" i="3"/>
  <c r="I263" i="3"/>
  <c r="L263" i="3" s="1"/>
  <c r="M263" i="3" s="1"/>
  <c r="P263" i="3"/>
  <c r="I255" i="3"/>
  <c r="L255" i="3" s="1"/>
  <c r="M255" i="3" s="1"/>
  <c r="P255" i="3"/>
  <c r="I247" i="3"/>
  <c r="L247" i="3" s="1"/>
  <c r="M247" i="3" s="1"/>
  <c r="P247" i="3"/>
  <c r="I239" i="3"/>
  <c r="L239" i="3" s="1"/>
  <c r="M239" i="3" s="1"/>
  <c r="P239" i="3"/>
  <c r="I231" i="3"/>
  <c r="L231" i="3" s="1"/>
  <c r="M231" i="3" s="1"/>
  <c r="P231" i="3"/>
  <c r="I223" i="3"/>
  <c r="L223" i="3" s="1"/>
  <c r="M223" i="3" s="1"/>
  <c r="P223" i="3"/>
  <c r="I215" i="3"/>
  <c r="L215" i="3" s="1"/>
  <c r="M215" i="3" s="1"/>
  <c r="P215" i="3"/>
  <c r="I207" i="3"/>
  <c r="L207" i="3" s="1"/>
  <c r="M207" i="3" s="1"/>
  <c r="P207" i="3"/>
  <c r="I199" i="3"/>
  <c r="L199" i="3" s="1"/>
  <c r="M199" i="3" s="1"/>
  <c r="P199" i="3"/>
  <c r="I191" i="3"/>
  <c r="L191" i="3" s="1"/>
  <c r="M191" i="3" s="1"/>
  <c r="P191" i="3"/>
  <c r="I183" i="3"/>
  <c r="L183" i="3" s="1"/>
  <c r="M183" i="3" s="1"/>
  <c r="P183" i="3"/>
  <c r="I175" i="3"/>
  <c r="L175" i="3" s="1"/>
  <c r="M175" i="3" s="1"/>
  <c r="P175" i="3"/>
  <c r="I167" i="3"/>
  <c r="L167" i="3" s="1"/>
  <c r="M167" i="3" s="1"/>
  <c r="P167" i="3"/>
  <c r="I159" i="3"/>
  <c r="L159" i="3" s="1"/>
  <c r="M159" i="3" s="1"/>
  <c r="P159" i="3"/>
  <c r="I151" i="3"/>
  <c r="L151" i="3" s="1"/>
  <c r="M151" i="3" s="1"/>
  <c r="P151" i="3"/>
  <c r="I143" i="3"/>
  <c r="L143" i="3" s="1"/>
  <c r="M143" i="3" s="1"/>
  <c r="P143" i="3"/>
  <c r="I135" i="3"/>
  <c r="L135" i="3" s="1"/>
  <c r="M135" i="3" s="1"/>
  <c r="P135" i="3"/>
  <c r="I127" i="3"/>
  <c r="L127" i="3" s="1"/>
  <c r="M127" i="3" s="1"/>
  <c r="P127" i="3"/>
  <c r="I119" i="3"/>
  <c r="L119" i="3" s="1"/>
  <c r="M119" i="3" s="1"/>
  <c r="P119" i="3"/>
  <c r="I111" i="3"/>
  <c r="L111" i="3" s="1"/>
  <c r="M111" i="3" s="1"/>
  <c r="P111" i="3"/>
  <c r="I103" i="3"/>
  <c r="L103" i="3" s="1"/>
  <c r="M103" i="3" s="1"/>
  <c r="P103" i="3"/>
  <c r="I95" i="3"/>
  <c r="L95" i="3" s="1"/>
  <c r="M95" i="3" s="1"/>
  <c r="P95" i="3"/>
  <c r="I87" i="3"/>
  <c r="L87" i="3" s="1"/>
  <c r="M87" i="3" s="1"/>
  <c r="P87" i="3"/>
  <c r="I79" i="3"/>
  <c r="L79" i="3" s="1"/>
  <c r="M79" i="3" s="1"/>
  <c r="P79" i="3"/>
  <c r="I71" i="3"/>
  <c r="L71" i="3" s="1"/>
  <c r="M71" i="3" s="1"/>
  <c r="P71" i="3"/>
  <c r="I63" i="3"/>
  <c r="L63" i="3" s="1"/>
  <c r="M63" i="3" s="1"/>
  <c r="P63" i="3"/>
  <c r="I55" i="3"/>
  <c r="L55" i="3" s="1"/>
  <c r="M55" i="3" s="1"/>
  <c r="P55" i="3"/>
  <c r="I47" i="3"/>
  <c r="L47" i="3" s="1"/>
  <c r="M47" i="3" s="1"/>
  <c r="P47" i="3"/>
  <c r="I39" i="3"/>
  <c r="L39" i="3" s="1"/>
  <c r="M39" i="3" s="1"/>
  <c r="P39" i="3"/>
  <c r="I31" i="3"/>
  <c r="L31" i="3" s="1"/>
  <c r="M31" i="3" s="1"/>
  <c r="P31" i="3"/>
  <c r="I23" i="3"/>
  <c r="L23" i="3" s="1"/>
  <c r="M23" i="3" s="1"/>
  <c r="P23" i="3"/>
  <c r="I15" i="3"/>
  <c r="L15" i="3" s="1"/>
  <c r="M15" i="3" s="1"/>
  <c r="P15" i="3"/>
  <c r="I302" i="3"/>
  <c r="L302" i="3" s="1"/>
  <c r="M302" i="3" s="1"/>
  <c r="P302" i="3"/>
  <c r="I294" i="3"/>
  <c r="L294" i="3" s="1"/>
  <c r="M294" i="3" s="1"/>
  <c r="P294" i="3"/>
  <c r="I286" i="3"/>
  <c r="L286" i="3" s="1"/>
  <c r="M286" i="3" s="1"/>
  <c r="P286" i="3"/>
  <c r="I278" i="3"/>
  <c r="L278" i="3" s="1"/>
  <c r="M278" i="3" s="1"/>
  <c r="P278" i="3"/>
  <c r="I270" i="3"/>
  <c r="L270" i="3" s="1"/>
  <c r="M270" i="3" s="1"/>
  <c r="P270" i="3"/>
  <c r="I262" i="3"/>
  <c r="L262" i="3" s="1"/>
  <c r="M262" i="3" s="1"/>
  <c r="P262" i="3"/>
  <c r="I254" i="3"/>
  <c r="L254" i="3" s="1"/>
  <c r="M254" i="3" s="1"/>
  <c r="P254" i="3"/>
  <c r="I246" i="3"/>
  <c r="L246" i="3" s="1"/>
  <c r="M246" i="3" s="1"/>
  <c r="P246" i="3"/>
  <c r="I238" i="3"/>
  <c r="L238" i="3" s="1"/>
  <c r="M238" i="3" s="1"/>
  <c r="P238" i="3"/>
  <c r="I230" i="3"/>
  <c r="L230" i="3" s="1"/>
  <c r="M230" i="3" s="1"/>
  <c r="P230" i="3"/>
  <c r="I222" i="3"/>
  <c r="L222" i="3" s="1"/>
  <c r="M222" i="3" s="1"/>
  <c r="P222" i="3"/>
  <c r="I214" i="3"/>
  <c r="L214" i="3" s="1"/>
  <c r="M214" i="3" s="1"/>
  <c r="P214" i="3"/>
  <c r="I206" i="3"/>
  <c r="L206" i="3" s="1"/>
  <c r="M206" i="3" s="1"/>
  <c r="P206" i="3"/>
  <c r="I198" i="3"/>
  <c r="L198" i="3" s="1"/>
  <c r="M198" i="3" s="1"/>
  <c r="P198" i="3"/>
  <c r="I190" i="3"/>
  <c r="L190" i="3" s="1"/>
  <c r="M190" i="3" s="1"/>
  <c r="P190" i="3"/>
  <c r="I182" i="3"/>
  <c r="L182" i="3" s="1"/>
  <c r="M182" i="3" s="1"/>
  <c r="P182" i="3"/>
  <c r="I174" i="3"/>
  <c r="L174" i="3" s="1"/>
  <c r="M174" i="3" s="1"/>
  <c r="P174" i="3"/>
  <c r="I166" i="3"/>
  <c r="L166" i="3" s="1"/>
  <c r="M166" i="3" s="1"/>
  <c r="P166" i="3"/>
  <c r="I158" i="3"/>
  <c r="L158" i="3" s="1"/>
  <c r="M158" i="3" s="1"/>
  <c r="P158" i="3"/>
  <c r="I150" i="3"/>
  <c r="L150" i="3" s="1"/>
  <c r="M150" i="3" s="1"/>
  <c r="P150" i="3"/>
  <c r="I142" i="3"/>
  <c r="L142" i="3" s="1"/>
  <c r="M142" i="3" s="1"/>
  <c r="P142" i="3"/>
  <c r="I134" i="3"/>
  <c r="L134" i="3" s="1"/>
  <c r="M134" i="3" s="1"/>
  <c r="P134" i="3"/>
  <c r="I126" i="3"/>
  <c r="L126" i="3" s="1"/>
  <c r="M126" i="3" s="1"/>
  <c r="P126" i="3"/>
  <c r="I118" i="3"/>
  <c r="L118" i="3" s="1"/>
  <c r="M118" i="3" s="1"/>
  <c r="P118" i="3"/>
  <c r="I110" i="3"/>
  <c r="L110" i="3" s="1"/>
  <c r="M110" i="3" s="1"/>
  <c r="P110" i="3"/>
  <c r="I102" i="3"/>
  <c r="L102" i="3" s="1"/>
  <c r="M102" i="3" s="1"/>
  <c r="P102" i="3"/>
  <c r="I94" i="3"/>
  <c r="L94" i="3" s="1"/>
  <c r="M94" i="3" s="1"/>
  <c r="P94" i="3"/>
  <c r="I86" i="3"/>
  <c r="L86" i="3" s="1"/>
  <c r="M86" i="3" s="1"/>
  <c r="P86" i="3"/>
  <c r="I78" i="3"/>
  <c r="L78" i="3" s="1"/>
  <c r="M78" i="3" s="1"/>
  <c r="P78" i="3"/>
  <c r="I70" i="3"/>
  <c r="L70" i="3" s="1"/>
  <c r="M70" i="3" s="1"/>
  <c r="P70" i="3"/>
  <c r="I62" i="3"/>
  <c r="L62" i="3" s="1"/>
  <c r="M62" i="3" s="1"/>
  <c r="P62" i="3"/>
  <c r="I54" i="3"/>
  <c r="L54" i="3" s="1"/>
  <c r="M54" i="3" s="1"/>
  <c r="P54" i="3"/>
  <c r="I46" i="3"/>
  <c r="L46" i="3" s="1"/>
  <c r="M46" i="3" s="1"/>
  <c r="P46" i="3"/>
  <c r="I38" i="3"/>
  <c r="L38" i="3" s="1"/>
  <c r="M38" i="3" s="1"/>
  <c r="P38" i="3"/>
  <c r="I30" i="3"/>
  <c r="L30" i="3" s="1"/>
  <c r="M30" i="3" s="1"/>
  <c r="P30" i="3"/>
  <c r="I22" i="3"/>
  <c r="L22" i="3" s="1"/>
  <c r="M22" i="3" s="1"/>
  <c r="P22" i="3"/>
  <c r="I14" i="3"/>
  <c r="L14" i="3" s="1"/>
  <c r="M14" i="3" s="1"/>
  <c r="P14" i="3"/>
  <c r="I301" i="3"/>
  <c r="L301" i="3" s="1"/>
  <c r="M301" i="3" s="1"/>
  <c r="P301" i="3"/>
  <c r="I293" i="3"/>
  <c r="L293" i="3" s="1"/>
  <c r="M293" i="3" s="1"/>
  <c r="P293" i="3"/>
  <c r="I285" i="3"/>
  <c r="L285" i="3" s="1"/>
  <c r="M285" i="3" s="1"/>
  <c r="P285" i="3"/>
  <c r="I277" i="3"/>
  <c r="L277" i="3" s="1"/>
  <c r="M277" i="3" s="1"/>
  <c r="P277" i="3"/>
  <c r="I269" i="3"/>
  <c r="L269" i="3" s="1"/>
  <c r="M269" i="3" s="1"/>
  <c r="P269" i="3"/>
  <c r="I261" i="3"/>
  <c r="L261" i="3" s="1"/>
  <c r="M261" i="3" s="1"/>
  <c r="P261" i="3"/>
  <c r="I253" i="3"/>
  <c r="L253" i="3" s="1"/>
  <c r="M253" i="3" s="1"/>
  <c r="P253" i="3"/>
  <c r="I245" i="3"/>
  <c r="L245" i="3" s="1"/>
  <c r="M245" i="3" s="1"/>
  <c r="P245" i="3"/>
  <c r="I237" i="3"/>
  <c r="L237" i="3" s="1"/>
  <c r="M237" i="3" s="1"/>
  <c r="P237" i="3"/>
  <c r="I229" i="3"/>
  <c r="L229" i="3" s="1"/>
  <c r="M229" i="3" s="1"/>
  <c r="P229" i="3"/>
  <c r="I221" i="3"/>
  <c r="L221" i="3" s="1"/>
  <c r="M221" i="3" s="1"/>
  <c r="P221" i="3"/>
  <c r="I213" i="3"/>
  <c r="L213" i="3" s="1"/>
  <c r="M213" i="3" s="1"/>
  <c r="P213" i="3"/>
  <c r="I205" i="3"/>
  <c r="L205" i="3" s="1"/>
  <c r="M205" i="3" s="1"/>
  <c r="P205" i="3"/>
  <c r="I197" i="3"/>
  <c r="L197" i="3" s="1"/>
  <c r="M197" i="3" s="1"/>
  <c r="P197" i="3"/>
  <c r="I189" i="3"/>
  <c r="L189" i="3" s="1"/>
  <c r="M189" i="3" s="1"/>
  <c r="P189" i="3"/>
  <c r="I181" i="3"/>
  <c r="L181" i="3" s="1"/>
  <c r="M181" i="3" s="1"/>
  <c r="P181" i="3"/>
  <c r="I173" i="3"/>
  <c r="L173" i="3" s="1"/>
  <c r="M173" i="3" s="1"/>
  <c r="P173" i="3"/>
  <c r="I165" i="3"/>
  <c r="L165" i="3" s="1"/>
  <c r="M165" i="3" s="1"/>
  <c r="P165" i="3"/>
  <c r="I157" i="3"/>
  <c r="L157" i="3" s="1"/>
  <c r="M157" i="3" s="1"/>
  <c r="P157" i="3"/>
  <c r="I149" i="3"/>
  <c r="L149" i="3" s="1"/>
  <c r="M149" i="3" s="1"/>
  <c r="P149" i="3"/>
  <c r="I141" i="3"/>
  <c r="L141" i="3" s="1"/>
  <c r="M141" i="3" s="1"/>
  <c r="P141" i="3"/>
  <c r="I133" i="3"/>
  <c r="L133" i="3" s="1"/>
  <c r="M133" i="3" s="1"/>
  <c r="P133" i="3"/>
  <c r="I125" i="3"/>
  <c r="L125" i="3" s="1"/>
  <c r="M125" i="3" s="1"/>
  <c r="P125" i="3"/>
  <c r="I117" i="3"/>
  <c r="L117" i="3" s="1"/>
  <c r="M117" i="3" s="1"/>
  <c r="P117" i="3"/>
  <c r="I109" i="3"/>
  <c r="L109" i="3" s="1"/>
  <c r="M109" i="3" s="1"/>
  <c r="P109" i="3"/>
  <c r="I101" i="3"/>
  <c r="L101" i="3" s="1"/>
  <c r="M101" i="3" s="1"/>
  <c r="P101" i="3"/>
  <c r="I93" i="3"/>
  <c r="L93" i="3" s="1"/>
  <c r="M93" i="3" s="1"/>
  <c r="P93" i="3"/>
  <c r="I85" i="3"/>
  <c r="L85" i="3" s="1"/>
  <c r="M85" i="3" s="1"/>
  <c r="P85" i="3"/>
  <c r="I77" i="3"/>
  <c r="L77" i="3" s="1"/>
  <c r="M77" i="3" s="1"/>
  <c r="P77" i="3"/>
  <c r="I69" i="3"/>
  <c r="L69" i="3" s="1"/>
  <c r="M69" i="3" s="1"/>
  <c r="P69" i="3"/>
  <c r="I61" i="3"/>
  <c r="L61" i="3" s="1"/>
  <c r="M61" i="3" s="1"/>
  <c r="P61" i="3"/>
  <c r="I53" i="3"/>
  <c r="L53" i="3" s="1"/>
  <c r="M53" i="3" s="1"/>
  <c r="P53" i="3"/>
  <c r="I45" i="3"/>
  <c r="L45" i="3" s="1"/>
  <c r="M45" i="3" s="1"/>
  <c r="P45" i="3"/>
  <c r="I37" i="3"/>
  <c r="L37" i="3" s="1"/>
  <c r="M37" i="3" s="1"/>
  <c r="P37" i="3"/>
  <c r="I29" i="3"/>
  <c r="L29" i="3" s="1"/>
  <c r="M29" i="3" s="1"/>
  <c r="P29" i="3"/>
  <c r="I21" i="3"/>
  <c r="L21" i="3" s="1"/>
  <c r="M21" i="3" s="1"/>
  <c r="P21" i="3"/>
  <c r="I13" i="3"/>
  <c r="L13" i="3" s="1"/>
  <c r="M13" i="3" s="1"/>
  <c r="P13" i="3"/>
  <c r="I300" i="3"/>
  <c r="L300" i="3" s="1"/>
  <c r="M300" i="3" s="1"/>
  <c r="P300" i="3"/>
  <c r="I292" i="3"/>
  <c r="L292" i="3" s="1"/>
  <c r="M292" i="3" s="1"/>
  <c r="P292" i="3"/>
  <c r="I284" i="3"/>
  <c r="L284" i="3" s="1"/>
  <c r="M284" i="3" s="1"/>
  <c r="P284" i="3"/>
  <c r="I276" i="3"/>
  <c r="L276" i="3" s="1"/>
  <c r="M276" i="3" s="1"/>
  <c r="P276" i="3"/>
  <c r="I268" i="3"/>
  <c r="L268" i="3" s="1"/>
  <c r="M268" i="3" s="1"/>
  <c r="P268" i="3"/>
  <c r="I260" i="3"/>
  <c r="L260" i="3" s="1"/>
  <c r="M260" i="3" s="1"/>
  <c r="P260" i="3"/>
  <c r="I252" i="3"/>
  <c r="L252" i="3" s="1"/>
  <c r="M252" i="3" s="1"/>
  <c r="P252" i="3"/>
  <c r="I244" i="3"/>
  <c r="L244" i="3" s="1"/>
  <c r="M244" i="3" s="1"/>
  <c r="P244" i="3"/>
  <c r="I236" i="3"/>
  <c r="L236" i="3" s="1"/>
  <c r="M236" i="3" s="1"/>
  <c r="P236" i="3"/>
  <c r="I228" i="3"/>
  <c r="L228" i="3" s="1"/>
  <c r="M228" i="3" s="1"/>
  <c r="P228" i="3"/>
  <c r="I220" i="3"/>
  <c r="L220" i="3" s="1"/>
  <c r="M220" i="3" s="1"/>
  <c r="P220" i="3"/>
  <c r="I212" i="3"/>
  <c r="L212" i="3" s="1"/>
  <c r="M212" i="3" s="1"/>
  <c r="P212" i="3"/>
  <c r="I204" i="3"/>
  <c r="L204" i="3" s="1"/>
  <c r="M204" i="3" s="1"/>
  <c r="P204" i="3"/>
  <c r="I196" i="3"/>
  <c r="L196" i="3" s="1"/>
  <c r="M196" i="3" s="1"/>
  <c r="P196" i="3"/>
  <c r="I188" i="3"/>
  <c r="L188" i="3" s="1"/>
  <c r="M188" i="3" s="1"/>
  <c r="P188" i="3"/>
  <c r="I180" i="3"/>
  <c r="L180" i="3" s="1"/>
  <c r="M180" i="3" s="1"/>
  <c r="P180" i="3"/>
  <c r="I172" i="3"/>
  <c r="L172" i="3" s="1"/>
  <c r="M172" i="3" s="1"/>
  <c r="P172" i="3"/>
  <c r="I164" i="3"/>
  <c r="L164" i="3" s="1"/>
  <c r="M164" i="3" s="1"/>
  <c r="P164" i="3"/>
  <c r="I156" i="3"/>
  <c r="L156" i="3" s="1"/>
  <c r="M156" i="3" s="1"/>
  <c r="P156" i="3"/>
  <c r="I148" i="3"/>
  <c r="L148" i="3" s="1"/>
  <c r="M148" i="3" s="1"/>
  <c r="P148" i="3"/>
  <c r="I140" i="3"/>
  <c r="L140" i="3" s="1"/>
  <c r="M140" i="3" s="1"/>
  <c r="P140" i="3"/>
  <c r="I132" i="3"/>
  <c r="L132" i="3" s="1"/>
  <c r="M132" i="3" s="1"/>
  <c r="P132" i="3"/>
  <c r="I124" i="3"/>
  <c r="L124" i="3" s="1"/>
  <c r="M124" i="3" s="1"/>
  <c r="P124" i="3"/>
  <c r="I116" i="3"/>
  <c r="L116" i="3" s="1"/>
  <c r="M116" i="3" s="1"/>
  <c r="P116" i="3"/>
  <c r="I108" i="3"/>
  <c r="L108" i="3" s="1"/>
  <c r="M108" i="3" s="1"/>
  <c r="P108" i="3"/>
  <c r="I100" i="3"/>
  <c r="L100" i="3" s="1"/>
  <c r="M100" i="3" s="1"/>
  <c r="P100" i="3"/>
  <c r="I92" i="3"/>
  <c r="L92" i="3" s="1"/>
  <c r="M92" i="3" s="1"/>
  <c r="P92" i="3"/>
  <c r="I84" i="3"/>
  <c r="L84" i="3" s="1"/>
  <c r="M84" i="3" s="1"/>
  <c r="P84" i="3"/>
  <c r="I76" i="3"/>
  <c r="L76" i="3" s="1"/>
  <c r="M76" i="3" s="1"/>
  <c r="P76" i="3"/>
  <c r="I68" i="3"/>
  <c r="L68" i="3" s="1"/>
  <c r="M68" i="3" s="1"/>
  <c r="P68" i="3"/>
  <c r="I60" i="3"/>
  <c r="L60" i="3" s="1"/>
  <c r="M60" i="3" s="1"/>
  <c r="P60" i="3"/>
  <c r="I52" i="3"/>
  <c r="L52" i="3" s="1"/>
  <c r="M52" i="3" s="1"/>
  <c r="P52" i="3"/>
  <c r="I44" i="3"/>
  <c r="L44" i="3" s="1"/>
  <c r="M44" i="3" s="1"/>
  <c r="P44" i="3"/>
  <c r="I36" i="3"/>
  <c r="L36" i="3" s="1"/>
  <c r="M36" i="3" s="1"/>
  <c r="P36" i="3"/>
  <c r="I28" i="3"/>
  <c r="L28" i="3" s="1"/>
  <c r="M28" i="3" s="1"/>
  <c r="P28" i="3"/>
  <c r="I20" i="3"/>
  <c r="L20" i="3" s="1"/>
  <c r="M20" i="3" s="1"/>
  <c r="P20" i="3"/>
  <c r="I12" i="3"/>
  <c r="L12" i="3" s="1"/>
  <c r="M12" i="3" s="1"/>
  <c r="P12" i="3"/>
  <c r="I299" i="3"/>
  <c r="L299" i="3" s="1"/>
  <c r="M299" i="3" s="1"/>
  <c r="P299" i="3"/>
  <c r="I291" i="3"/>
  <c r="L291" i="3" s="1"/>
  <c r="M291" i="3" s="1"/>
  <c r="P291" i="3"/>
  <c r="I283" i="3"/>
  <c r="L283" i="3" s="1"/>
  <c r="M283" i="3" s="1"/>
  <c r="P283" i="3"/>
  <c r="I275" i="3"/>
  <c r="L275" i="3" s="1"/>
  <c r="M275" i="3" s="1"/>
  <c r="P275" i="3"/>
  <c r="I267" i="3"/>
  <c r="L267" i="3" s="1"/>
  <c r="M267" i="3" s="1"/>
  <c r="P267" i="3"/>
  <c r="I259" i="3"/>
  <c r="L259" i="3" s="1"/>
  <c r="M259" i="3" s="1"/>
  <c r="P259" i="3"/>
  <c r="I251" i="3"/>
  <c r="L251" i="3" s="1"/>
  <c r="M251" i="3" s="1"/>
  <c r="P251" i="3"/>
  <c r="I243" i="3"/>
  <c r="L243" i="3" s="1"/>
  <c r="M243" i="3" s="1"/>
  <c r="P243" i="3"/>
  <c r="I235" i="3"/>
  <c r="L235" i="3" s="1"/>
  <c r="M235" i="3" s="1"/>
  <c r="P235" i="3"/>
  <c r="I227" i="3"/>
  <c r="L227" i="3" s="1"/>
  <c r="M227" i="3" s="1"/>
  <c r="P227" i="3"/>
  <c r="I219" i="3"/>
  <c r="L219" i="3" s="1"/>
  <c r="M219" i="3" s="1"/>
  <c r="P219" i="3"/>
  <c r="I211" i="3"/>
  <c r="L211" i="3" s="1"/>
  <c r="M211" i="3" s="1"/>
  <c r="P211" i="3"/>
  <c r="I203" i="3"/>
  <c r="L203" i="3" s="1"/>
  <c r="M203" i="3" s="1"/>
  <c r="P203" i="3"/>
  <c r="I195" i="3"/>
  <c r="L195" i="3" s="1"/>
  <c r="M195" i="3" s="1"/>
  <c r="P195" i="3"/>
  <c r="I187" i="3"/>
  <c r="L187" i="3" s="1"/>
  <c r="M187" i="3" s="1"/>
  <c r="P187" i="3"/>
  <c r="I179" i="3"/>
  <c r="L179" i="3" s="1"/>
  <c r="M179" i="3" s="1"/>
  <c r="P179" i="3"/>
  <c r="I171" i="3"/>
  <c r="L171" i="3" s="1"/>
  <c r="M171" i="3" s="1"/>
  <c r="P171" i="3"/>
  <c r="I163" i="3"/>
  <c r="L163" i="3" s="1"/>
  <c r="M163" i="3" s="1"/>
  <c r="P163" i="3"/>
  <c r="I155" i="3"/>
  <c r="L155" i="3" s="1"/>
  <c r="M155" i="3" s="1"/>
  <c r="P155" i="3"/>
  <c r="I147" i="3"/>
  <c r="L147" i="3" s="1"/>
  <c r="M147" i="3" s="1"/>
  <c r="P147" i="3"/>
  <c r="I139" i="3"/>
  <c r="L139" i="3" s="1"/>
  <c r="M139" i="3" s="1"/>
  <c r="P139" i="3"/>
  <c r="I131" i="3"/>
  <c r="L131" i="3" s="1"/>
  <c r="M131" i="3" s="1"/>
  <c r="P131" i="3"/>
  <c r="I123" i="3"/>
  <c r="L123" i="3" s="1"/>
  <c r="M123" i="3" s="1"/>
  <c r="P123" i="3"/>
  <c r="I115" i="3"/>
  <c r="L115" i="3" s="1"/>
  <c r="M115" i="3" s="1"/>
  <c r="P115" i="3"/>
  <c r="I107" i="3"/>
  <c r="L107" i="3" s="1"/>
  <c r="M107" i="3" s="1"/>
  <c r="P107" i="3"/>
  <c r="I99" i="3"/>
  <c r="L99" i="3" s="1"/>
  <c r="M99" i="3" s="1"/>
  <c r="P99" i="3"/>
  <c r="I91" i="3"/>
  <c r="L91" i="3" s="1"/>
  <c r="M91" i="3" s="1"/>
  <c r="P91" i="3"/>
  <c r="I83" i="3"/>
  <c r="L83" i="3" s="1"/>
  <c r="M83" i="3" s="1"/>
  <c r="P83" i="3"/>
  <c r="I75" i="3"/>
  <c r="L75" i="3" s="1"/>
  <c r="M75" i="3" s="1"/>
  <c r="P75" i="3"/>
  <c r="I67" i="3"/>
  <c r="L67" i="3" s="1"/>
  <c r="M67" i="3" s="1"/>
  <c r="P67" i="3"/>
  <c r="I59" i="3"/>
  <c r="L59" i="3" s="1"/>
  <c r="M59" i="3" s="1"/>
  <c r="P59" i="3"/>
  <c r="I51" i="3"/>
  <c r="L51" i="3" s="1"/>
  <c r="M51" i="3" s="1"/>
  <c r="P51" i="3"/>
  <c r="I43" i="3"/>
  <c r="L43" i="3" s="1"/>
  <c r="M43" i="3" s="1"/>
  <c r="P43" i="3"/>
  <c r="I35" i="3"/>
  <c r="L35" i="3" s="1"/>
  <c r="M35" i="3" s="1"/>
  <c r="P35" i="3"/>
  <c r="I27" i="3"/>
  <c r="L27" i="3" s="1"/>
  <c r="M27" i="3" s="1"/>
  <c r="P27" i="3"/>
  <c r="I19" i="3"/>
  <c r="L19" i="3" s="1"/>
  <c r="M19" i="3" s="1"/>
  <c r="P19" i="3"/>
  <c r="I298" i="3"/>
  <c r="L298" i="3" s="1"/>
  <c r="M298" i="3" s="1"/>
  <c r="P298" i="3"/>
  <c r="I290" i="3"/>
  <c r="L290" i="3" s="1"/>
  <c r="M290" i="3" s="1"/>
  <c r="P290" i="3"/>
  <c r="I282" i="3"/>
  <c r="L282" i="3" s="1"/>
  <c r="M282" i="3" s="1"/>
  <c r="P282" i="3"/>
  <c r="I274" i="3"/>
  <c r="L274" i="3" s="1"/>
  <c r="M274" i="3" s="1"/>
  <c r="P274" i="3"/>
  <c r="I266" i="3"/>
  <c r="L266" i="3" s="1"/>
  <c r="M266" i="3" s="1"/>
  <c r="P266" i="3"/>
  <c r="I258" i="3"/>
  <c r="L258" i="3" s="1"/>
  <c r="M258" i="3" s="1"/>
  <c r="P258" i="3"/>
  <c r="I250" i="3"/>
  <c r="L250" i="3" s="1"/>
  <c r="M250" i="3" s="1"/>
  <c r="P250" i="3"/>
  <c r="I242" i="3"/>
  <c r="L242" i="3" s="1"/>
  <c r="M242" i="3" s="1"/>
  <c r="P242" i="3"/>
  <c r="I234" i="3"/>
  <c r="L234" i="3" s="1"/>
  <c r="M234" i="3" s="1"/>
  <c r="P234" i="3"/>
  <c r="I226" i="3"/>
  <c r="L226" i="3" s="1"/>
  <c r="M226" i="3" s="1"/>
  <c r="P226" i="3"/>
  <c r="I218" i="3"/>
  <c r="L218" i="3" s="1"/>
  <c r="M218" i="3" s="1"/>
  <c r="P218" i="3"/>
  <c r="I210" i="3"/>
  <c r="L210" i="3" s="1"/>
  <c r="M210" i="3" s="1"/>
  <c r="P210" i="3"/>
  <c r="I202" i="3"/>
  <c r="L202" i="3" s="1"/>
  <c r="M202" i="3" s="1"/>
  <c r="P202" i="3"/>
  <c r="I194" i="3"/>
  <c r="L194" i="3" s="1"/>
  <c r="M194" i="3" s="1"/>
  <c r="P194" i="3"/>
  <c r="I186" i="3"/>
  <c r="L186" i="3" s="1"/>
  <c r="M186" i="3" s="1"/>
  <c r="P186" i="3"/>
  <c r="I178" i="3"/>
  <c r="L178" i="3" s="1"/>
  <c r="M178" i="3" s="1"/>
  <c r="P178" i="3"/>
  <c r="I170" i="3"/>
  <c r="L170" i="3" s="1"/>
  <c r="M170" i="3" s="1"/>
  <c r="P170" i="3"/>
  <c r="I162" i="3"/>
  <c r="L162" i="3" s="1"/>
  <c r="M162" i="3" s="1"/>
  <c r="P162" i="3"/>
  <c r="I154" i="3"/>
  <c r="L154" i="3" s="1"/>
  <c r="M154" i="3" s="1"/>
  <c r="P154" i="3"/>
  <c r="I146" i="3"/>
  <c r="L146" i="3" s="1"/>
  <c r="M146" i="3" s="1"/>
  <c r="P146" i="3"/>
  <c r="I138" i="3"/>
  <c r="L138" i="3" s="1"/>
  <c r="M138" i="3" s="1"/>
  <c r="P138" i="3"/>
  <c r="I130" i="3"/>
  <c r="L130" i="3" s="1"/>
  <c r="M130" i="3" s="1"/>
  <c r="P130" i="3"/>
  <c r="I122" i="3"/>
  <c r="L122" i="3" s="1"/>
  <c r="M122" i="3" s="1"/>
  <c r="P122" i="3"/>
  <c r="I114" i="3"/>
  <c r="L114" i="3" s="1"/>
  <c r="M114" i="3" s="1"/>
  <c r="P114" i="3"/>
  <c r="I106" i="3"/>
  <c r="L106" i="3" s="1"/>
  <c r="M106" i="3" s="1"/>
  <c r="P106" i="3"/>
  <c r="I98" i="3"/>
  <c r="L98" i="3" s="1"/>
  <c r="M98" i="3" s="1"/>
  <c r="P98" i="3"/>
  <c r="I90" i="3"/>
  <c r="L90" i="3" s="1"/>
  <c r="M90" i="3" s="1"/>
  <c r="P90" i="3"/>
  <c r="I82" i="3"/>
  <c r="J82" i="3" s="1"/>
  <c r="N82" i="3" s="1"/>
  <c r="P82" i="3"/>
  <c r="I74" i="3"/>
  <c r="L74" i="3" s="1"/>
  <c r="M74" i="3" s="1"/>
  <c r="P74" i="3"/>
  <c r="I66" i="3"/>
  <c r="F66" i="5" s="1"/>
  <c r="P66" i="3"/>
  <c r="I58" i="3"/>
  <c r="P58" i="3"/>
  <c r="I50" i="3"/>
  <c r="F50" i="5" s="1"/>
  <c r="P50" i="3"/>
  <c r="I42" i="3"/>
  <c r="J42" i="3" s="1"/>
  <c r="N42" i="3" s="1"/>
  <c r="P42" i="3"/>
  <c r="I34" i="3"/>
  <c r="L34" i="3" s="1"/>
  <c r="M34" i="3" s="1"/>
  <c r="P34" i="3"/>
  <c r="I26" i="3"/>
  <c r="F26" i="5" s="1"/>
  <c r="P26" i="3"/>
  <c r="I18" i="3"/>
  <c r="J18" i="3" s="1"/>
  <c r="N18" i="3" s="1"/>
  <c r="P18" i="3"/>
  <c r="I297" i="3"/>
  <c r="L297" i="3" s="1"/>
  <c r="M297" i="3" s="1"/>
  <c r="P297" i="3"/>
  <c r="I289" i="3"/>
  <c r="L289" i="3" s="1"/>
  <c r="M289" i="3" s="1"/>
  <c r="P289" i="3"/>
  <c r="I281" i="3"/>
  <c r="L281" i="3" s="1"/>
  <c r="M281" i="3" s="1"/>
  <c r="P281" i="3"/>
  <c r="I273" i="3"/>
  <c r="L273" i="3" s="1"/>
  <c r="M273" i="3" s="1"/>
  <c r="P273" i="3"/>
  <c r="I265" i="3"/>
  <c r="L265" i="3" s="1"/>
  <c r="M265" i="3" s="1"/>
  <c r="P265" i="3"/>
  <c r="I257" i="3"/>
  <c r="L257" i="3" s="1"/>
  <c r="M257" i="3" s="1"/>
  <c r="P257" i="3"/>
  <c r="I249" i="3"/>
  <c r="L249" i="3" s="1"/>
  <c r="M249" i="3" s="1"/>
  <c r="P249" i="3"/>
  <c r="I241" i="3"/>
  <c r="L241" i="3" s="1"/>
  <c r="M241" i="3" s="1"/>
  <c r="P241" i="3"/>
  <c r="I233" i="3"/>
  <c r="L233" i="3" s="1"/>
  <c r="M233" i="3" s="1"/>
  <c r="P233" i="3"/>
  <c r="I225" i="3"/>
  <c r="L225" i="3" s="1"/>
  <c r="M225" i="3" s="1"/>
  <c r="P225" i="3"/>
  <c r="I217" i="3"/>
  <c r="L217" i="3" s="1"/>
  <c r="M217" i="3" s="1"/>
  <c r="P217" i="3"/>
  <c r="I209" i="3"/>
  <c r="L209" i="3" s="1"/>
  <c r="M209" i="3" s="1"/>
  <c r="P209" i="3"/>
  <c r="I201" i="3"/>
  <c r="L201" i="3" s="1"/>
  <c r="M201" i="3" s="1"/>
  <c r="P201" i="3"/>
  <c r="I193" i="3"/>
  <c r="L193" i="3" s="1"/>
  <c r="M193" i="3" s="1"/>
  <c r="P193" i="3"/>
  <c r="I185" i="3"/>
  <c r="L185" i="3" s="1"/>
  <c r="M185" i="3" s="1"/>
  <c r="P185" i="3"/>
  <c r="I177" i="3"/>
  <c r="L177" i="3" s="1"/>
  <c r="M177" i="3" s="1"/>
  <c r="P177" i="3"/>
  <c r="I169" i="3"/>
  <c r="L169" i="3" s="1"/>
  <c r="M169" i="3" s="1"/>
  <c r="P169" i="3"/>
  <c r="I161" i="3"/>
  <c r="L161" i="3" s="1"/>
  <c r="M161" i="3" s="1"/>
  <c r="P161" i="3"/>
  <c r="I153" i="3"/>
  <c r="L153" i="3" s="1"/>
  <c r="M153" i="3" s="1"/>
  <c r="P153" i="3"/>
  <c r="I145" i="3"/>
  <c r="L145" i="3" s="1"/>
  <c r="M145" i="3" s="1"/>
  <c r="P145" i="3"/>
  <c r="I137" i="3"/>
  <c r="L137" i="3" s="1"/>
  <c r="M137" i="3" s="1"/>
  <c r="P137" i="3"/>
  <c r="I129" i="3"/>
  <c r="L129" i="3" s="1"/>
  <c r="M129" i="3" s="1"/>
  <c r="P129" i="3"/>
  <c r="I121" i="3"/>
  <c r="L121" i="3" s="1"/>
  <c r="M121" i="3" s="1"/>
  <c r="P121" i="3"/>
  <c r="I113" i="3"/>
  <c r="L113" i="3" s="1"/>
  <c r="M113" i="3" s="1"/>
  <c r="P113" i="3"/>
  <c r="I105" i="3"/>
  <c r="L105" i="3" s="1"/>
  <c r="M105" i="3" s="1"/>
  <c r="P105" i="3"/>
  <c r="I97" i="3"/>
  <c r="L97" i="3" s="1"/>
  <c r="M97" i="3" s="1"/>
  <c r="P97" i="3"/>
  <c r="I89" i="3"/>
  <c r="L89" i="3" s="1"/>
  <c r="M89" i="3" s="1"/>
  <c r="P89" i="3"/>
  <c r="I81" i="3"/>
  <c r="L81" i="3" s="1"/>
  <c r="M81" i="3" s="1"/>
  <c r="P81" i="3"/>
  <c r="I73" i="3"/>
  <c r="L73" i="3" s="1"/>
  <c r="M73" i="3" s="1"/>
  <c r="P73" i="3"/>
  <c r="I65" i="3"/>
  <c r="L65" i="3" s="1"/>
  <c r="M65" i="3" s="1"/>
  <c r="P65" i="3"/>
  <c r="I57" i="3"/>
  <c r="L57" i="3" s="1"/>
  <c r="M57" i="3" s="1"/>
  <c r="P57" i="3"/>
  <c r="I49" i="3"/>
  <c r="L49" i="3" s="1"/>
  <c r="M49" i="3" s="1"/>
  <c r="P49" i="3"/>
  <c r="I41" i="3"/>
  <c r="L41" i="3" s="1"/>
  <c r="M41" i="3" s="1"/>
  <c r="P41" i="3"/>
  <c r="I33" i="3"/>
  <c r="L33" i="3" s="1"/>
  <c r="M33" i="3" s="1"/>
  <c r="P33" i="3"/>
  <c r="I25" i="3"/>
  <c r="L25" i="3" s="1"/>
  <c r="M25" i="3" s="1"/>
  <c r="P25" i="3"/>
  <c r="I17" i="3"/>
  <c r="L17" i="3" s="1"/>
  <c r="M17" i="3" s="1"/>
  <c r="P17" i="3"/>
  <c r="I11" i="3"/>
  <c r="L11" i="3" s="1"/>
  <c r="M11" i="3" s="1"/>
  <c r="P11" i="3"/>
  <c r="I296" i="3"/>
  <c r="L296" i="3" s="1"/>
  <c r="M296" i="3" s="1"/>
  <c r="P296" i="3"/>
  <c r="I288" i="3"/>
  <c r="L288" i="3" s="1"/>
  <c r="M288" i="3" s="1"/>
  <c r="P288" i="3"/>
  <c r="I280" i="3"/>
  <c r="L280" i="3" s="1"/>
  <c r="M280" i="3" s="1"/>
  <c r="P280" i="3"/>
  <c r="I272" i="3"/>
  <c r="L272" i="3" s="1"/>
  <c r="M272" i="3" s="1"/>
  <c r="P272" i="3"/>
  <c r="I264" i="3"/>
  <c r="L264" i="3" s="1"/>
  <c r="M264" i="3" s="1"/>
  <c r="P264" i="3"/>
  <c r="I256" i="3"/>
  <c r="L256" i="3" s="1"/>
  <c r="M256" i="3" s="1"/>
  <c r="P256" i="3"/>
  <c r="I248" i="3"/>
  <c r="L248" i="3" s="1"/>
  <c r="M248" i="3" s="1"/>
  <c r="P248" i="3"/>
  <c r="I240" i="3"/>
  <c r="L240" i="3" s="1"/>
  <c r="M240" i="3" s="1"/>
  <c r="P240" i="3"/>
  <c r="I232" i="3"/>
  <c r="L232" i="3" s="1"/>
  <c r="M232" i="3" s="1"/>
  <c r="P232" i="3"/>
  <c r="I224" i="3"/>
  <c r="L224" i="3" s="1"/>
  <c r="M224" i="3" s="1"/>
  <c r="P224" i="3"/>
  <c r="I216" i="3"/>
  <c r="L216" i="3" s="1"/>
  <c r="M216" i="3" s="1"/>
  <c r="P216" i="3"/>
  <c r="I208" i="3"/>
  <c r="L208" i="3" s="1"/>
  <c r="M208" i="3" s="1"/>
  <c r="P208" i="3"/>
  <c r="I200" i="3"/>
  <c r="L200" i="3" s="1"/>
  <c r="M200" i="3" s="1"/>
  <c r="P200" i="3"/>
  <c r="I192" i="3"/>
  <c r="L192" i="3" s="1"/>
  <c r="M192" i="3" s="1"/>
  <c r="P192" i="3"/>
  <c r="I184" i="3"/>
  <c r="L184" i="3" s="1"/>
  <c r="M184" i="3" s="1"/>
  <c r="P184" i="3"/>
  <c r="I176" i="3"/>
  <c r="L176" i="3" s="1"/>
  <c r="M176" i="3" s="1"/>
  <c r="P176" i="3"/>
  <c r="I168" i="3"/>
  <c r="L168" i="3" s="1"/>
  <c r="M168" i="3" s="1"/>
  <c r="P168" i="3"/>
  <c r="I160" i="3"/>
  <c r="L160" i="3" s="1"/>
  <c r="M160" i="3" s="1"/>
  <c r="P160" i="3"/>
  <c r="I152" i="3"/>
  <c r="L152" i="3" s="1"/>
  <c r="M152" i="3" s="1"/>
  <c r="P152" i="3"/>
  <c r="I144" i="3"/>
  <c r="L144" i="3" s="1"/>
  <c r="M144" i="3" s="1"/>
  <c r="P144" i="3"/>
  <c r="I136" i="3"/>
  <c r="L136" i="3" s="1"/>
  <c r="M136" i="3" s="1"/>
  <c r="P136" i="3"/>
  <c r="I128" i="3"/>
  <c r="L128" i="3" s="1"/>
  <c r="M128" i="3" s="1"/>
  <c r="P128" i="3"/>
  <c r="I120" i="3"/>
  <c r="L120" i="3" s="1"/>
  <c r="M120" i="3" s="1"/>
  <c r="P120" i="3"/>
  <c r="I112" i="3"/>
  <c r="L112" i="3" s="1"/>
  <c r="M112" i="3" s="1"/>
  <c r="P112" i="3"/>
  <c r="I104" i="3"/>
  <c r="L104" i="3" s="1"/>
  <c r="M104" i="3" s="1"/>
  <c r="P104" i="3"/>
  <c r="I96" i="3"/>
  <c r="F96" i="5" s="1"/>
  <c r="P96" i="3"/>
  <c r="I88" i="3"/>
  <c r="F88" i="5" s="1"/>
  <c r="P88" i="3"/>
  <c r="I80" i="3"/>
  <c r="L80" i="3" s="1"/>
  <c r="M80" i="3" s="1"/>
  <c r="P80" i="3"/>
  <c r="I72" i="3"/>
  <c r="L72" i="3" s="1"/>
  <c r="M72" i="3" s="1"/>
  <c r="P72" i="3"/>
  <c r="I64" i="3"/>
  <c r="L64" i="3" s="1"/>
  <c r="M64" i="3" s="1"/>
  <c r="P64" i="3"/>
  <c r="I56" i="3"/>
  <c r="L56" i="3" s="1"/>
  <c r="M56" i="3" s="1"/>
  <c r="P56" i="3"/>
  <c r="I48" i="3"/>
  <c r="L48" i="3" s="1"/>
  <c r="M48" i="3" s="1"/>
  <c r="P48" i="3"/>
  <c r="I40" i="3"/>
  <c r="L40" i="3" s="1"/>
  <c r="M40" i="3" s="1"/>
  <c r="P40" i="3"/>
  <c r="I32" i="3"/>
  <c r="F32" i="5" s="1"/>
  <c r="P32" i="3"/>
  <c r="I24" i="3"/>
  <c r="L24" i="3" s="1"/>
  <c r="M24" i="3" s="1"/>
  <c r="P24" i="3"/>
  <c r="I16" i="3"/>
  <c r="L16" i="3" s="1"/>
  <c r="M16" i="3" s="1"/>
  <c r="P16" i="3"/>
  <c r="J40" i="3"/>
  <c r="N40" i="3" s="1"/>
  <c r="J303" i="3"/>
  <c r="N303" i="3" s="1"/>
  <c r="F287" i="5"/>
  <c r="J271" i="3"/>
  <c r="N271" i="3" s="1"/>
  <c r="J263" i="3"/>
  <c r="N263" i="3" s="1"/>
  <c r="J255" i="3"/>
  <c r="N255" i="3" s="1"/>
  <c r="J239" i="3"/>
  <c r="N239" i="3" s="1"/>
  <c r="J231" i="3"/>
  <c r="N231" i="3" s="1"/>
  <c r="J207" i="3"/>
  <c r="N207" i="3" s="1"/>
  <c r="J199" i="3"/>
  <c r="N199" i="3" s="1"/>
  <c r="J191" i="3"/>
  <c r="N191" i="3" s="1"/>
  <c r="J175" i="3"/>
  <c r="N175" i="3" s="1"/>
  <c r="F167" i="5"/>
  <c r="F159" i="5"/>
  <c r="J143" i="3"/>
  <c r="N143" i="3" s="1"/>
  <c r="J127" i="3"/>
  <c r="N127" i="3" s="1"/>
  <c r="F127" i="5"/>
  <c r="J111" i="3"/>
  <c r="N111" i="3" s="1"/>
  <c r="F103" i="5"/>
  <c r="J302" i="3"/>
  <c r="N302" i="3" s="1"/>
  <c r="F302" i="5"/>
  <c r="J278" i="3"/>
  <c r="N278" i="3" s="1"/>
  <c r="J246" i="3"/>
  <c r="N246" i="3" s="1"/>
  <c r="F246" i="5"/>
  <c r="F238" i="5"/>
  <c r="F230" i="5"/>
  <c r="J214" i="3"/>
  <c r="N214" i="3" s="1"/>
  <c r="F214" i="5"/>
  <c r="F182" i="5"/>
  <c r="F174" i="5"/>
  <c r="J150" i="3"/>
  <c r="N150" i="3" s="1"/>
  <c r="J118" i="3"/>
  <c r="N118" i="3" s="1"/>
  <c r="J260" i="3"/>
  <c r="N260" i="3" s="1"/>
  <c r="F132" i="5"/>
  <c r="F291" i="5"/>
  <c r="J53" i="3"/>
  <c r="N53" i="3" s="1"/>
  <c r="J285" i="3"/>
  <c r="N285" i="3" s="1"/>
  <c r="J38" i="3"/>
  <c r="N38" i="3" s="1"/>
  <c r="J86" i="3"/>
  <c r="N86" i="3" s="1"/>
  <c r="J22" i="3"/>
  <c r="N22" i="3" s="1"/>
  <c r="J189" i="3"/>
  <c r="N189" i="3" s="1"/>
  <c r="F78" i="5"/>
  <c r="J54" i="3"/>
  <c r="N54" i="3" s="1"/>
  <c r="F54" i="5"/>
  <c r="F277" i="5"/>
  <c r="J125" i="3"/>
  <c r="N125" i="3" s="1"/>
  <c r="F95" i="5"/>
  <c r="J79" i="3"/>
  <c r="N79" i="3" s="1"/>
  <c r="F71" i="5"/>
  <c r="J63" i="3"/>
  <c r="N63" i="3" s="1"/>
  <c r="F63" i="5"/>
  <c r="J47" i="3"/>
  <c r="N47" i="3" s="1"/>
  <c r="F47" i="5"/>
  <c r="J39" i="3"/>
  <c r="N39" i="3" s="1"/>
  <c r="F31" i="5"/>
  <c r="J15" i="3"/>
  <c r="N15" i="3" s="1"/>
  <c r="E10" i="5"/>
  <c r="J107" i="3" l="1"/>
  <c r="N107" i="3" s="1"/>
  <c r="F23" i="5"/>
  <c r="F151" i="5"/>
  <c r="F109" i="5"/>
  <c r="F40" i="5"/>
  <c r="J196" i="3"/>
  <c r="N196" i="3" s="1"/>
  <c r="F101" i="5"/>
  <c r="J117" i="3"/>
  <c r="N117" i="3" s="1"/>
  <c r="J171" i="3"/>
  <c r="N171" i="3" s="1"/>
  <c r="F102" i="5"/>
  <c r="J75" i="3"/>
  <c r="N75" i="3" s="1"/>
  <c r="J68" i="3"/>
  <c r="N68" i="3" s="1"/>
  <c r="F198" i="5"/>
  <c r="J157" i="3"/>
  <c r="N157" i="3" s="1"/>
  <c r="F189" i="5"/>
  <c r="J35" i="3"/>
  <c r="N35" i="3" s="1"/>
  <c r="F85" i="5"/>
  <c r="F20" i="5"/>
  <c r="F300" i="5"/>
  <c r="F245" i="5"/>
  <c r="J99" i="3"/>
  <c r="N99" i="3" s="1"/>
  <c r="F242" i="5"/>
  <c r="J100" i="3"/>
  <c r="N100" i="3" s="1"/>
  <c r="J46" i="3"/>
  <c r="N46" i="3" s="1"/>
  <c r="F139" i="5"/>
  <c r="J164" i="3"/>
  <c r="N164" i="3" s="1"/>
  <c r="J262" i="3"/>
  <c r="N262" i="3" s="1"/>
  <c r="F125" i="5"/>
  <c r="F221" i="5"/>
  <c r="F29" i="5"/>
  <c r="F235" i="5"/>
  <c r="F228" i="5"/>
  <c r="J197" i="3"/>
  <c r="N197" i="3" s="1"/>
  <c r="F213" i="5"/>
  <c r="J301" i="3"/>
  <c r="N301" i="3" s="1"/>
  <c r="F61" i="5"/>
  <c r="J298" i="3"/>
  <c r="N298" i="3" s="1"/>
  <c r="J243" i="3"/>
  <c r="N243" i="3" s="1"/>
  <c r="J124" i="3"/>
  <c r="N124" i="3" s="1"/>
  <c r="F252" i="5"/>
  <c r="F166" i="5"/>
  <c r="J78" i="3"/>
  <c r="N78" i="3" s="1"/>
  <c r="J70" i="3"/>
  <c r="N70" i="3" s="1"/>
  <c r="F94" i="5"/>
  <c r="F93" i="5"/>
  <c r="F131" i="5"/>
  <c r="F299" i="5"/>
  <c r="J132" i="3"/>
  <c r="N132" i="3" s="1"/>
  <c r="J292" i="3"/>
  <c r="N292" i="3" s="1"/>
  <c r="F14" i="5"/>
  <c r="F73" i="5"/>
  <c r="F117" i="5"/>
  <c r="F75" i="5"/>
  <c r="F21" i="5"/>
  <c r="J138" i="3"/>
  <c r="N138" i="3" s="1"/>
  <c r="J139" i="3"/>
  <c r="N139" i="3" s="1"/>
  <c r="J36" i="3"/>
  <c r="N36" i="3" s="1"/>
  <c r="J188" i="3"/>
  <c r="N188" i="3" s="1"/>
  <c r="F110" i="5"/>
  <c r="J206" i="3"/>
  <c r="N206" i="3" s="1"/>
  <c r="J270" i="3"/>
  <c r="N270" i="3" s="1"/>
  <c r="J178" i="3"/>
  <c r="N178" i="3" s="1"/>
  <c r="F87" i="5"/>
  <c r="F181" i="5"/>
  <c r="F83" i="5"/>
  <c r="F53" i="5"/>
  <c r="F202" i="5"/>
  <c r="J203" i="3"/>
  <c r="N203" i="3" s="1"/>
  <c r="J92" i="3"/>
  <c r="N92" i="3" s="1"/>
  <c r="J220" i="3"/>
  <c r="N220" i="3" s="1"/>
  <c r="F142" i="5"/>
  <c r="F11" i="5"/>
  <c r="F234" i="5"/>
  <c r="F163" i="5"/>
  <c r="J266" i="3"/>
  <c r="N266" i="3" s="1"/>
  <c r="J259" i="3"/>
  <c r="N259" i="3" s="1"/>
  <c r="F67" i="5"/>
  <c r="J28" i="3"/>
  <c r="N28" i="3" s="1"/>
  <c r="F15" i="5"/>
  <c r="J55" i="3"/>
  <c r="N55" i="3" s="1"/>
  <c r="J95" i="3"/>
  <c r="N95" i="3" s="1"/>
  <c r="J14" i="3"/>
  <c r="N14" i="3" s="1"/>
  <c r="J253" i="3"/>
  <c r="N253" i="3" s="1"/>
  <c r="F141" i="5"/>
  <c r="F62" i="5"/>
  <c r="J221" i="3"/>
  <c r="N221" i="3" s="1"/>
  <c r="J67" i="3"/>
  <c r="N67" i="3" s="1"/>
  <c r="F46" i="5"/>
  <c r="J29" i="3"/>
  <c r="N29" i="3" s="1"/>
  <c r="J93" i="3"/>
  <c r="N93" i="3" s="1"/>
  <c r="J226" i="3"/>
  <c r="N226" i="3" s="1"/>
  <c r="F123" i="5"/>
  <c r="F195" i="5"/>
  <c r="J267" i="3"/>
  <c r="N267" i="3" s="1"/>
  <c r="F36" i="5"/>
  <c r="F124" i="5"/>
  <c r="F196" i="5"/>
  <c r="J284" i="3"/>
  <c r="N284" i="3" s="1"/>
  <c r="J142" i="3"/>
  <c r="N142" i="3" s="1"/>
  <c r="F206" i="5"/>
  <c r="J238" i="3"/>
  <c r="N238" i="3" s="1"/>
  <c r="J294" i="3"/>
  <c r="N294" i="3" s="1"/>
  <c r="J135" i="3"/>
  <c r="N135" i="3" s="1"/>
  <c r="F191" i="5"/>
  <c r="F263" i="5"/>
  <c r="F168" i="5"/>
  <c r="F200" i="5"/>
  <c r="J130" i="3"/>
  <c r="N130" i="3" s="1"/>
  <c r="J227" i="3"/>
  <c r="N227" i="3" s="1"/>
  <c r="J291" i="3"/>
  <c r="N291" i="3" s="1"/>
  <c r="J60" i="3"/>
  <c r="N60" i="3" s="1"/>
  <c r="J105" i="3"/>
  <c r="N105" i="3" s="1"/>
  <c r="J31" i="3"/>
  <c r="N31" i="3" s="1"/>
  <c r="J71" i="3"/>
  <c r="N71" i="3" s="1"/>
  <c r="F173" i="5"/>
  <c r="J98" i="3"/>
  <c r="N98" i="3" s="1"/>
  <c r="F41" i="5"/>
  <c r="J213" i="3"/>
  <c r="N213" i="3" s="1"/>
  <c r="J149" i="3"/>
  <c r="N149" i="3" s="1"/>
  <c r="F35" i="5"/>
  <c r="F99" i="5"/>
  <c r="J74" i="3"/>
  <c r="N74" i="3" s="1"/>
  <c r="J61" i="3"/>
  <c r="N61" i="3" s="1"/>
  <c r="F170" i="5"/>
  <c r="J290" i="3"/>
  <c r="N290" i="3" s="1"/>
  <c r="F155" i="5"/>
  <c r="J235" i="3"/>
  <c r="N235" i="3" s="1"/>
  <c r="J299" i="3"/>
  <c r="N299" i="3" s="1"/>
  <c r="F92" i="5"/>
  <c r="J156" i="3"/>
  <c r="N156" i="3" s="1"/>
  <c r="J228" i="3"/>
  <c r="N228" i="3" s="1"/>
  <c r="J110" i="3"/>
  <c r="N110" i="3" s="1"/>
  <c r="J174" i="3"/>
  <c r="N174" i="3" s="1"/>
  <c r="F222" i="5"/>
  <c r="F270" i="5"/>
  <c r="J103" i="3"/>
  <c r="N103" i="3" s="1"/>
  <c r="J159" i="3"/>
  <c r="N159" i="3" s="1"/>
  <c r="J223" i="3"/>
  <c r="N223" i="3" s="1"/>
  <c r="J287" i="3"/>
  <c r="N287" i="3" s="1"/>
  <c r="F295" i="5"/>
  <c r="J277" i="3"/>
  <c r="N277" i="3" s="1"/>
  <c r="J11" i="3"/>
  <c r="N11" i="3" s="1"/>
  <c r="J97" i="3"/>
  <c r="N97" i="3" s="1"/>
  <c r="J245" i="3"/>
  <c r="N245" i="3" s="1"/>
  <c r="J181" i="3"/>
  <c r="N181" i="3" s="1"/>
  <c r="J43" i="3"/>
  <c r="N43" i="3" s="1"/>
  <c r="F285" i="5"/>
  <c r="J21" i="3"/>
  <c r="N21" i="3" s="1"/>
  <c r="J85" i="3"/>
  <c r="N85" i="3" s="1"/>
  <c r="J202" i="3"/>
  <c r="N202" i="3" s="1"/>
  <c r="F298" i="5"/>
  <c r="F171" i="5"/>
  <c r="F259" i="5"/>
  <c r="F28" i="5"/>
  <c r="F100" i="5"/>
  <c r="F172" i="5"/>
  <c r="J252" i="3"/>
  <c r="N252" i="3" s="1"/>
  <c r="F134" i="5"/>
  <c r="J182" i="3"/>
  <c r="N182" i="3" s="1"/>
  <c r="J230" i="3"/>
  <c r="N230" i="3" s="1"/>
  <c r="F278" i="5"/>
  <c r="J167" i="3"/>
  <c r="N167" i="3" s="1"/>
  <c r="J295" i="3"/>
  <c r="N295" i="3" s="1"/>
  <c r="F49" i="5"/>
  <c r="J297" i="3"/>
  <c r="N297" i="3" s="1"/>
  <c r="F232" i="5"/>
  <c r="F178" i="5"/>
  <c r="J249" i="3"/>
  <c r="N249" i="3" s="1"/>
  <c r="F237" i="5"/>
  <c r="F86" i="5"/>
  <c r="F164" i="5"/>
  <c r="J161" i="3"/>
  <c r="N161" i="3" s="1"/>
  <c r="F255" i="5"/>
  <c r="J201" i="3"/>
  <c r="N201" i="3" s="1"/>
  <c r="J49" i="3"/>
  <c r="N49" i="3" s="1"/>
  <c r="J90" i="3"/>
  <c r="N90" i="3" s="1"/>
  <c r="F179" i="5"/>
  <c r="F112" i="5"/>
  <c r="J265" i="3"/>
  <c r="N265" i="3" s="1"/>
  <c r="F136" i="5"/>
  <c r="F253" i="5"/>
  <c r="F118" i="5"/>
  <c r="F223" i="5"/>
  <c r="F292" i="5"/>
  <c r="F55" i="5"/>
  <c r="J87" i="3"/>
  <c r="N87" i="3" s="1"/>
  <c r="F72" i="5"/>
  <c r="J65" i="3"/>
  <c r="N65" i="3" s="1"/>
  <c r="F24" i="5"/>
  <c r="F261" i="5"/>
  <c r="F51" i="5"/>
  <c r="F48" i="5"/>
  <c r="F106" i="5"/>
  <c r="J194" i="3"/>
  <c r="N194" i="3" s="1"/>
  <c r="F274" i="5"/>
  <c r="F251" i="5"/>
  <c r="J225" i="3"/>
  <c r="N225" i="3" s="1"/>
  <c r="J126" i="3"/>
  <c r="N126" i="3" s="1"/>
  <c r="F120" i="5"/>
  <c r="F240" i="5"/>
  <c r="J289" i="3"/>
  <c r="N289" i="3" s="1"/>
  <c r="F56" i="5"/>
  <c r="F12" i="5"/>
  <c r="J241" i="3"/>
  <c r="N241" i="3" s="1"/>
  <c r="F248" i="5"/>
  <c r="J23" i="3"/>
  <c r="N23" i="3" s="1"/>
  <c r="F80" i="5"/>
  <c r="F147" i="5"/>
  <c r="F211" i="5"/>
  <c r="J76" i="3"/>
  <c r="N76" i="3" s="1"/>
  <c r="J257" i="3"/>
  <c r="N257" i="3" s="1"/>
  <c r="F152" i="5"/>
  <c r="F280" i="5"/>
  <c r="J24" i="3"/>
  <c r="N24" i="3" s="1"/>
  <c r="F133" i="5"/>
  <c r="F114" i="5"/>
  <c r="F76" i="5"/>
  <c r="J211" i="3"/>
  <c r="N211" i="3" s="1"/>
  <c r="F190" i="5"/>
  <c r="J51" i="3"/>
  <c r="N51" i="3" s="1"/>
  <c r="F44" i="5"/>
  <c r="F140" i="5"/>
  <c r="F204" i="5"/>
  <c r="F197" i="5"/>
  <c r="J41" i="3"/>
  <c r="N41" i="3" s="1"/>
  <c r="F19" i="5"/>
  <c r="J162" i="3"/>
  <c r="N162" i="3" s="1"/>
  <c r="J234" i="3"/>
  <c r="N234" i="3" s="1"/>
  <c r="F283" i="5"/>
  <c r="J204" i="3"/>
  <c r="N204" i="3" s="1"/>
  <c r="F176" i="5"/>
  <c r="J169" i="3"/>
  <c r="N169" i="3" s="1"/>
  <c r="F165" i="5"/>
  <c r="F115" i="5"/>
  <c r="F158" i="5"/>
  <c r="F184" i="5"/>
  <c r="F205" i="5"/>
  <c r="J133" i="3"/>
  <c r="N133" i="3" s="1"/>
  <c r="F69" i="5"/>
  <c r="J50" i="3"/>
  <c r="N50" i="3" s="1"/>
  <c r="J179" i="3"/>
  <c r="N179" i="3" s="1"/>
  <c r="J300" i="3"/>
  <c r="N300" i="3" s="1"/>
  <c r="J19" i="3"/>
  <c r="N19" i="3" s="1"/>
  <c r="J94" i="3"/>
  <c r="N94" i="3" s="1"/>
  <c r="J101" i="3"/>
  <c r="N101" i="3" s="1"/>
  <c r="F220" i="5"/>
  <c r="F231" i="5"/>
  <c r="F269" i="5"/>
  <c r="F229" i="5"/>
  <c r="F37" i="5"/>
  <c r="J69" i="3"/>
  <c r="N69" i="3" s="1"/>
  <c r="J146" i="3"/>
  <c r="N146" i="3" s="1"/>
  <c r="F227" i="5"/>
  <c r="J172" i="3"/>
  <c r="N172" i="3" s="1"/>
  <c r="J56" i="3"/>
  <c r="N56" i="3" s="1"/>
  <c r="F58" i="5"/>
  <c r="J44" i="3"/>
  <c r="N44" i="3" s="1"/>
  <c r="J34" i="3"/>
  <c r="N34" i="3" s="1"/>
  <c r="F293" i="5"/>
  <c r="J17" i="3"/>
  <c r="N17" i="3" s="1"/>
  <c r="J73" i="3"/>
  <c r="N73" i="3" s="1"/>
  <c r="J165" i="3"/>
  <c r="N165" i="3" s="1"/>
  <c r="F22" i="5"/>
  <c r="J229" i="3"/>
  <c r="N229" i="3" s="1"/>
  <c r="J37" i="3"/>
  <c r="N37" i="3" s="1"/>
  <c r="F77" i="5"/>
  <c r="J106" i="3"/>
  <c r="N106" i="3" s="1"/>
  <c r="F146" i="5"/>
  <c r="J258" i="3"/>
  <c r="N258" i="3" s="1"/>
  <c r="F107" i="5"/>
  <c r="F187" i="5"/>
  <c r="F267" i="5"/>
  <c r="F60" i="5"/>
  <c r="F188" i="5"/>
  <c r="F268" i="5"/>
  <c r="J113" i="3"/>
  <c r="N113" i="3" s="1"/>
  <c r="F150" i="5"/>
  <c r="F254" i="5"/>
  <c r="F286" i="5"/>
  <c r="F111" i="5"/>
  <c r="F143" i="5"/>
  <c r="F175" i="5"/>
  <c r="F207" i="5"/>
  <c r="F239" i="5"/>
  <c r="F271" i="5"/>
  <c r="F303" i="5"/>
  <c r="F296" i="5"/>
  <c r="J64" i="3"/>
  <c r="N64" i="3" s="1"/>
  <c r="F219" i="5"/>
  <c r="F135" i="5"/>
  <c r="F45" i="5"/>
  <c r="J268" i="3"/>
  <c r="N268" i="3" s="1"/>
  <c r="F98" i="5"/>
  <c r="F34" i="5"/>
  <c r="F138" i="5"/>
  <c r="J242" i="3"/>
  <c r="N242" i="3" s="1"/>
  <c r="F260" i="5"/>
  <c r="F199" i="5"/>
  <c r="F39" i="5"/>
  <c r="F79" i="5"/>
  <c r="J293" i="3"/>
  <c r="N293" i="3" s="1"/>
  <c r="F17" i="5"/>
  <c r="J261" i="3"/>
  <c r="N261" i="3" s="1"/>
  <c r="F43" i="5"/>
  <c r="J210" i="3"/>
  <c r="N210" i="3" s="1"/>
  <c r="J147" i="3"/>
  <c r="N147" i="3" s="1"/>
  <c r="J140" i="3"/>
  <c r="N140" i="3" s="1"/>
  <c r="J222" i="3"/>
  <c r="N222" i="3" s="1"/>
  <c r="J254" i="3"/>
  <c r="N254" i="3" s="1"/>
  <c r="J286" i="3"/>
  <c r="N286" i="3" s="1"/>
  <c r="L50" i="3"/>
  <c r="M50" i="3" s="1"/>
  <c r="F30" i="5"/>
  <c r="J33" i="3"/>
  <c r="N33" i="3" s="1"/>
  <c r="J81" i="3"/>
  <c r="N81" i="3" s="1"/>
  <c r="F149" i="5"/>
  <c r="J83" i="3"/>
  <c r="N83" i="3" s="1"/>
  <c r="F13" i="5"/>
  <c r="J114" i="3"/>
  <c r="N114" i="3" s="1"/>
  <c r="J170" i="3"/>
  <c r="N170" i="3" s="1"/>
  <c r="F210" i="5"/>
  <c r="F266" i="5"/>
  <c r="F203" i="5"/>
  <c r="F275" i="5"/>
  <c r="J12" i="3"/>
  <c r="N12" i="3" s="1"/>
  <c r="F68" i="5"/>
  <c r="F108" i="5"/>
  <c r="F156" i="5"/>
  <c r="F236" i="5"/>
  <c r="F284" i="5"/>
  <c r="J193" i="3"/>
  <c r="N193" i="3" s="1"/>
  <c r="J190" i="3"/>
  <c r="N190" i="3" s="1"/>
  <c r="F262" i="5"/>
  <c r="F294" i="5"/>
  <c r="F119" i="5"/>
  <c r="F183" i="5"/>
  <c r="F215" i="5"/>
  <c r="F247" i="5"/>
  <c r="F279" i="5"/>
  <c r="F104" i="5"/>
  <c r="J129" i="3"/>
  <c r="N129" i="3" s="1"/>
  <c r="F157" i="5"/>
  <c r="J30" i="3"/>
  <c r="N30" i="3" s="1"/>
  <c r="F81" i="5"/>
  <c r="J62" i="3"/>
  <c r="N62" i="3" s="1"/>
  <c r="J274" i="3"/>
  <c r="N274" i="3" s="1"/>
  <c r="J115" i="3"/>
  <c r="N115" i="3" s="1"/>
  <c r="F243" i="5"/>
  <c r="J275" i="3"/>
  <c r="N275" i="3" s="1"/>
  <c r="J108" i="3"/>
  <c r="N108" i="3" s="1"/>
  <c r="J236" i="3"/>
  <c r="N236" i="3" s="1"/>
  <c r="F126" i="5"/>
  <c r="J158" i="3"/>
  <c r="N158" i="3" s="1"/>
  <c r="J119" i="3"/>
  <c r="N119" i="3" s="1"/>
  <c r="J151" i="3"/>
  <c r="N151" i="3" s="1"/>
  <c r="J183" i="3"/>
  <c r="N183" i="3" s="1"/>
  <c r="J215" i="3"/>
  <c r="N215" i="3" s="1"/>
  <c r="J247" i="3"/>
  <c r="N247" i="3" s="1"/>
  <c r="J279" i="3"/>
  <c r="N279" i="3" s="1"/>
  <c r="F216" i="5"/>
  <c r="L82" i="3"/>
  <c r="M82" i="3" s="1"/>
  <c r="F42" i="5"/>
  <c r="F74" i="5"/>
  <c r="J72" i="3"/>
  <c r="N72" i="3" s="1"/>
  <c r="J145" i="3"/>
  <c r="N145" i="3" s="1"/>
  <c r="J273" i="3"/>
  <c r="N273" i="3" s="1"/>
  <c r="F128" i="5"/>
  <c r="F192" i="5"/>
  <c r="F256" i="5"/>
  <c r="J137" i="3"/>
  <c r="N137" i="3" s="1"/>
  <c r="L18" i="3"/>
  <c r="M18" i="3" s="1"/>
  <c r="J16" i="3"/>
  <c r="N16" i="3" s="1"/>
  <c r="J80" i="3"/>
  <c r="N80" i="3" s="1"/>
  <c r="F264" i="5"/>
  <c r="J88" i="3"/>
  <c r="N88" i="3" s="1"/>
  <c r="J177" i="3"/>
  <c r="N177" i="3" s="1"/>
  <c r="F144" i="5"/>
  <c r="F208" i="5"/>
  <c r="F272" i="5"/>
  <c r="J185" i="3"/>
  <c r="N185" i="3" s="1"/>
  <c r="L42" i="3"/>
  <c r="M42" i="3" s="1"/>
  <c r="J32" i="3"/>
  <c r="N32" i="3" s="1"/>
  <c r="J96" i="3"/>
  <c r="N96" i="3" s="1"/>
  <c r="J209" i="3"/>
  <c r="N209" i="3" s="1"/>
  <c r="F160" i="5"/>
  <c r="F224" i="5"/>
  <c r="F288" i="5"/>
  <c r="J233" i="3"/>
  <c r="N233" i="3" s="1"/>
  <c r="L66" i="3"/>
  <c r="M66" i="3" s="1"/>
  <c r="J48" i="3"/>
  <c r="N48" i="3" s="1"/>
  <c r="J10" i="3"/>
  <c r="N10" i="3" s="1"/>
  <c r="P10" i="3"/>
  <c r="J173" i="3"/>
  <c r="N173" i="3" s="1"/>
  <c r="J141" i="3"/>
  <c r="N141" i="3" s="1"/>
  <c r="F38" i="5"/>
  <c r="J66" i="3"/>
  <c r="N66" i="3" s="1"/>
  <c r="F177" i="5"/>
  <c r="F241" i="5"/>
  <c r="J112" i="3"/>
  <c r="N112" i="3" s="1"/>
  <c r="J144" i="3"/>
  <c r="N144" i="3" s="1"/>
  <c r="J176" i="3"/>
  <c r="N176" i="3" s="1"/>
  <c r="J208" i="3"/>
  <c r="N208" i="3" s="1"/>
  <c r="J240" i="3"/>
  <c r="N240" i="3" s="1"/>
  <c r="J272" i="3"/>
  <c r="N272" i="3" s="1"/>
  <c r="F105" i="5"/>
  <c r="F153" i="5"/>
  <c r="F217" i="5"/>
  <c r="F281" i="5"/>
  <c r="L88" i="3"/>
  <c r="M88" i="3" s="1"/>
  <c r="J121" i="3"/>
  <c r="N121" i="3" s="1"/>
  <c r="F64" i="5"/>
  <c r="J25" i="3"/>
  <c r="N25" i="3" s="1"/>
  <c r="J57" i="3"/>
  <c r="N57" i="3" s="1"/>
  <c r="J89" i="3"/>
  <c r="N89" i="3" s="1"/>
  <c r="F27" i="5"/>
  <c r="F59" i="5"/>
  <c r="F91" i="5"/>
  <c r="J122" i="3"/>
  <c r="N122" i="3" s="1"/>
  <c r="J154" i="3"/>
  <c r="N154" i="3" s="1"/>
  <c r="J186" i="3"/>
  <c r="N186" i="3" s="1"/>
  <c r="J218" i="3"/>
  <c r="N218" i="3" s="1"/>
  <c r="J250" i="3"/>
  <c r="N250" i="3" s="1"/>
  <c r="J282" i="3"/>
  <c r="N282" i="3" s="1"/>
  <c r="F52" i="5"/>
  <c r="F84" i="5"/>
  <c r="F116" i="5"/>
  <c r="F148" i="5"/>
  <c r="F180" i="5"/>
  <c r="F212" i="5"/>
  <c r="F244" i="5"/>
  <c r="F276" i="5"/>
  <c r="J26" i="3"/>
  <c r="N26" i="3" s="1"/>
  <c r="J205" i="3"/>
  <c r="N205" i="3" s="1"/>
  <c r="F25" i="5"/>
  <c r="F57" i="5"/>
  <c r="F89" i="5"/>
  <c r="J269" i="3"/>
  <c r="N269" i="3" s="1"/>
  <c r="F70" i="5"/>
  <c r="J27" i="3"/>
  <c r="N27" i="3" s="1"/>
  <c r="J59" i="3"/>
  <c r="N59" i="3" s="1"/>
  <c r="J91" i="3"/>
  <c r="N91" i="3" s="1"/>
  <c r="F122" i="5"/>
  <c r="F154" i="5"/>
  <c r="F186" i="5"/>
  <c r="F218" i="5"/>
  <c r="F250" i="5"/>
  <c r="F282" i="5"/>
  <c r="J52" i="3"/>
  <c r="N52" i="3" s="1"/>
  <c r="J84" i="3"/>
  <c r="N84" i="3" s="1"/>
  <c r="J116" i="3"/>
  <c r="N116" i="3" s="1"/>
  <c r="J148" i="3"/>
  <c r="N148" i="3" s="1"/>
  <c r="J180" i="3"/>
  <c r="N180" i="3" s="1"/>
  <c r="J212" i="3"/>
  <c r="N212" i="3" s="1"/>
  <c r="J244" i="3"/>
  <c r="N244" i="3" s="1"/>
  <c r="J276" i="3"/>
  <c r="N276" i="3" s="1"/>
  <c r="F113" i="5"/>
  <c r="F193" i="5"/>
  <c r="F257" i="5"/>
  <c r="J120" i="3"/>
  <c r="N120" i="3" s="1"/>
  <c r="J152" i="3"/>
  <c r="N152" i="3" s="1"/>
  <c r="J184" i="3"/>
  <c r="N184" i="3" s="1"/>
  <c r="J216" i="3"/>
  <c r="N216" i="3" s="1"/>
  <c r="J248" i="3"/>
  <c r="N248" i="3" s="1"/>
  <c r="J280" i="3"/>
  <c r="N280" i="3" s="1"/>
  <c r="F121" i="5"/>
  <c r="F169" i="5"/>
  <c r="F233" i="5"/>
  <c r="F289" i="5"/>
  <c r="L32" i="3"/>
  <c r="M32" i="3" s="1"/>
  <c r="L96" i="3"/>
  <c r="M96" i="3" s="1"/>
  <c r="J237" i="3"/>
  <c r="N237" i="3" s="1"/>
  <c r="J102" i="3"/>
  <c r="N102" i="3" s="1"/>
  <c r="F16" i="5"/>
  <c r="F33" i="5"/>
  <c r="F65" i="5"/>
  <c r="F97" i="5"/>
  <c r="J13" i="3"/>
  <c r="N13" i="3" s="1"/>
  <c r="J45" i="3"/>
  <c r="N45" i="3" s="1"/>
  <c r="J77" i="3"/>
  <c r="N77" i="3" s="1"/>
  <c r="F90" i="5"/>
  <c r="F130" i="5"/>
  <c r="F162" i="5"/>
  <c r="F194" i="5"/>
  <c r="F226" i="5"/>
  <c r="F258" i="5"/>
  <c r="F290" i="5"/>
  <c r="J123" i="3"/>
  <c r="N123" i="3" s="1"/>
  <c r="J155" i="3"/>
  <c r="N155" i="3" s="1"/>
  <c r="J187" i="3"/>
  <c r="N187" i="3" s="1"/>
  <c r="J219" i="3"/>
  <c r="N219" i="3" s="1"/>
  <c r="J251" i="3"/>
  <c r="N251" i="3" s="1"/>
  <c r="J283" i="3"/>
  <c r="N283" i="3" s="1"/>
  <c r="J20" i="3"/>
  <c r="N20" i="3" s="1"/>
  <c r="F145" i="5"/>
  <c r="F209" i="5"/>
  <c r="F273" i="5"/>
  <c r="J128" i="3"/>
  <c r="N128" i="3" s="1"/>
  <c r="J160" i="3"/>
  <c r="N160" i="3" s="1"/>
  <c r="J192" i="3"/>
  <c r="N192" i="3" s="1"/>
  <c r="J224" i="3"/>
  <c r="N224" i="3" s="1"/>
  <c r="J256" i="3"/>
  <c r="N256" i="3" s="1"/>
  <c r="J288" i="3"/>
  <c r="N288" i="3" s="1"/>
  <c r="F129" i="5"/>
  <c r="F185" i="5"/>
  <c r="F249" i="5"/>
  <c r="F18" i="5"/>
  <c r="F82" i="5"/>
  <c r="L58" i="3"/>
  <c r="M58" i="3" s="1"/>
  <c r="L26" i="3"/>
  <c r="M26" i="3" s="1"/>
  <c r="J109" i="3"/>
  <c r="N109" i="3" s="1"/>
  <c r="F301" i="5"/>
  <c r="J58" i="3"/>
  <c r="N58" i="3" s="1"/>
  <c r="J131" i="3"/>
  <c r="N131" i="3" s="1"/>
  <c r="J163" i="3"/>
  <c r="N163" i="3" s="1"/>
  <c r="J195" i="3"/>
  <c r="N195" i="3" s="1"/>
  <c r="F161" i="5"/>
  <c r="F225" i="5"/>
  <c r="F297" i="5"/>
  <c r="J134" i="3"/>
  <c r="N134" i="3" s="1"/>
  <c r="J166" i="3"/>
  <c r="N166" i="3" s="1"/>
  <c r="J198" i="3"/>
  <c r="N198" i="3" s="1"/>
  <c r="J104" i="3"/>
  <c r="N104" i="3" s="1"/>
  <c r="J136" i="3"/>
  <c r="N136" i="3" s="1"/>
  <c r="J168" i="3"/>
  <c r="N168" i="3" s="1"/>
  <c r="J200" i="3"/>
  <c r="N200" i="3" s="1"/>
  <c r="J232" i="3"/>
  <c r="N232" i="3" s="1"/>
  <c r="J264" i="3"/>
  <c r="N264" i="3" s="1"/>
  <c r="J296" i="3"/>
  <c r="N296" i="3" s="1"/>
  <c r="F137" i="5"/>
  <c r="F201" i="5"/>
  <c r="F265" i="5"/>
  <c r="J153" i="3"/>
  <c r="N153" i="3" s="1"/>
  <c r="J217" i="3"/>
  <c r="N217" i="3" s="1"/>
  <c r="J281" i="3"/>
  <c r="N281" i="3" s="1"/>
  <c r="L10" i="3" l="1"/>
  <c r="M10" i="3" s="1"/>
  <c r="F10" i="5"/>
</calcChain>
</file>

<file path=xl/sharedStrings.xml><?xml version="1.0" encoding="utf-8"?>
<sst xmlns="http://schemas.openxmlformats.org/spreadsheetml/2006/main" count="1244" uniqueCount="345">
  <si>
    <t>missä tahansa tarkoituksessa, myös kaupallisesti.</t>
  </si>
  <si>
    <t>Jakaa </t>
  </si>
  <si>
    <t>kopioida aineistoa ja levittää sitä edelleen missä tahansa välineessä ja muodossa</t>
  </si>
  <si>
    <t>Muunnella</t>
  </si>
  <si>
    <t>remiksata ja muokata aineistoa sekä luoda sen pohjalta uusia aineistoja</t>
  </si>
  <si>
    <t>Voit</t>
  </si>
  <si>
    <t xml:space="preserve">Käyttöehdot: </t>
  </si>
  <si>
    <t>Kunta</t>
  </si>
  <si>
    <t>YHTEENSÄ</t>
  </si>
  <si>
    <t>Alajärvi</t>
  </si>
  <si>
    <t>Alavieska</t>
  </si>
  <si>
    <t>Alavus</t>
  </si>
  <si>
    <t>Asikkala</t>
  </si>
  <si>
    <t>Askola</t>
  </si>
  <si>
    <t>Aura</t>
  </si>
  <si>
    <t>Akaa</t>
  </si>
  <si>
    <t>Enonkoski</t>
  </si>
  <si>
    <t>Enontekiö</t>
  </si>
  <si>
    <t>Espoo</t>
  </si>
  <si>
    <t>Eura</t>
  </si>
  <si>
    <t>Eurajoki</t>
  </si>
  <si>
    <t>Evijärvi</t>
  </si>
  <si>
    <t>Forssa</t>
  </si>
  <si>
    <t>Haapajärvi</t>
  </si>
  <si>
    <t>Haapavesi</t>
  </si>
  <si>
    <t>Hailuoto</t>
  </si>
  <si>
    <t>Halsua</t>
  </si>
  <si>
    <t>Hamina</t>
  </si>
  <si>
    <t>Hankasalmi</t>
  </si>
  <si>
    <t>Hanko</t>
  </si>
  <si>
    <t>Harjavalta</t>
  </si>
  <si>
    <t>Hartola</t>
  </si>
  <si>
    <t>Hattula</t>
  </si>
  <si>
    <t>Hausjärvi</t>
  </si>
  <si>
    <t>Heinävesi</t>
  </si>
  <si>
    <t>Helsinki</t>
  </si>
  <si>
    <t>Vantaa</t>
  </si>
  <si>
    <t>Hirvensalmi</t>
  </si>
  <si>
    <t>Hollola</t>
  </si>
  <si>
    <t>Huittinen</t>
  </si>
  <si>
    <t>Humppila</t>
  </si>
  <si>
    <t>Hyrynsalmi</t>
  </si>
  <si>
    <t>Hyvinkää</t>
  </si>
  <si>
    <t>Hämeenkyrö</t>
  </si>
  <si>
    <t>Hämeenlinna</t>
  </si>
  <si>
    <t>Heinola</t>
  </si>
  <si>
    <t>Ii</t>
  </si>
  <si>
    <t>Iisalmi</t>
  </si>
  <si>
    <t>Iitti</t>
  </si>
  <si>
    <t>Ikaalinen</t>
  </si>
  <si>
    <t>Ilmajoki</t>
  </si>
  <si>
    <t>Ilomantsi</t>
  </si>
  <si>
    <t>Inari</t>
  </si>
  <si>
    <t>Inkoo</t>
  </si>
  <si>
    <t>Isojoki</t>
  </si>
  <si>
    <t>Isokyrö</t>
  </si>
  <si>
    <t>Imatra</t>
  </si>
  <si>
    <t>Janakkala</t>
  </si>
  <si>
    <t>Joensuu</t>
  </si>
  <si>
    <t>Jokioinen</t>
  </si>
  <si>
    <t>Joroinen</t>
  </si>
  <si>
    <t>Joutsa</t>
  </si>
  <si>
    <t>Juuka</t>
  </si>
  <si>
    <t>Juupajoki</t>
  </si>
  <si>
    <t>Juva</t>
  </si>
  <si>
    <t>Jyväskylä</t>
  </si>
  <si>
    <t>Jämijärvi</t>
  </si>
  <si>
    <t>Jämsä</t>
  </si>
  <si>
    <t>Järvenpää</t>
  </si>
  <si>
    <t>Kaarina</t>
  </si>
  <si>
    <t>Kaavi</t>
  </si>
  <si>
    <t>Kajaani</t>
  </si>
  <si>
    <t>Kalajoki</t>
  </si>
  <si>
    <t>Kangasala</t>
  </si>
  <si>
    <t>Kangasniemi</t>
  </si>
  <si>
    <t>Kankaanpää</t>
  </si>
  <si>
    <t>Kannonkoski</t>
  </si>
  <si>
    <t>Kannus</t>
  </si>
  <si>
    <t>Karijoki</t>
  </si>
  <si>
    <t>Karkkila</t>
  </si>
  <si>
    <t>Karstula</t>
  </si>
  <si>
    <t>Karvia</t>
  </si>
  <si>
    <t>Kaskinen</t>
  </si>
  <si>
    <t>Kauhajoki</t>
  </si>
  <si>
    <t>Kauhava</t>
  </si>
  <si>
    <t>Kauniainen</t>
  </si>
  <si>
    <t>Kaustinen</t>
  </si>
  <si>
    <t>Keitele</t>
  </si>
  <si>
    <t>Kemi</t>
  </si>
  <si>
    <t>Keminmaa</t>
  </si>
  <si>
    <t>Kempele</t>
  </si>
  <si>
    <t>Kerava</t>
  </si>
  <si>
    <t>Keuruu</t>
  </si>
  <si>
    <t>Kihniö</t>
  </si>
  <si>
    <t>Kinnula</t>
  </si>
  <si>
    <t>Kirkkonummi</t>
  </si>
  <si>
    <t>Kitee</t>
  </si>
  <si>
    <t>Kittilä</t>
  </si>
  <si>
    <t>Kiuruvesi</t>
  </si>
  <si>
    <t>Kivijärvi</t>
  </si>
  <si>
    <t>Kokemäki</t>
  </si>
  <si>
    <t>Kokkola</t>
  </si>
  <si>
    <t>Kolari</t>
  </si>
  <si>
    <t>Konnevesi</t>
  </si>
  <si>
    <t>Kontiolahti</t>
  </si>
  <si>
    <t>Korsnäs</t>
  </si>
  <si>
    <t>Koski Tl</t>
  </si>
  <si>
    <t>Kotka</t>
  </si>
  <si>
    <t>Kouvola</t>
  </si>
  <si>
    <t>Kristiinankaupunki</t>
  </si>
  <si>
    <t>Kruunupyy</t>
  </si>
  <si>
    <t>Kuhmo</t>
  </si>
  <si>
    <t>Kuhmoinen</t>
  </si>
  <si>
    <t>Kuopio</t>
  </si>
  <si>
    <t>Kuortane</t>
  </si>
  <si>
    <t>Kurikka</t>
  </si>
  <si>
    <t>Kustavi</t>
  </si>
  <si>
    <t>Kuusamo</t>
  </si>
  <si>
    <t>Outokumpu</t>
  </si>
  <si>
    <t>Kyyjärvi</t>
  </si>
  <si>
    <t>Kärkölä</t>
  </si>
  <si>
    <t>Kärsämäki</t>
  </si>
  <si>
    <t>Kemijärvi</t>
  </si>
  <si>
    <t>Kemiönsaari</t>
  </si>
  <si>
    <t>Lahti</t>
  </si>
  <si>
    <t>Laihia</t>
  </si>
  <si>
    <t>Laitila</t>
  </si>
  <si>
    <t>Lapinlahti</t>
  </si>
  <si>
    <t>Lappajärvi</t>
  </si>
  <si>
    <t>Lappeenranta</t>
  </si>
  <si>
    <t>Lapinjärvi</t>
  </si>
  <si>
    <t>Lapua</t>
  </si>
  <si>
    <t>Laukaa</t>
  </si>
  <si>
    <t>Lemi</t>
  </si>
  <si>
    <t>Lempäälä</t>
  </si>
  <si>
    <t>Leppävirta</t>
  </si>
  <si>
    <t>Lestijärvi</t>
  </si>
  <si>
    <t>Lieksa</t>
  </si>
  <si>
    <t>Lieto</t>
  </si>
  <si>
    <t>Liminka</t>
  </si>
  <si>
    <t>Liperi</t>
  </si>
  <si>
    <t>Loimaa</t>
  </si>
  <si>
    <t>Loppi</t>
  </si>
  <si>
    <t>Loviisa</t>
  </si>
  <si>
    <t>Luhanka</t>
  </si>
  <si>
    <t>Lumijoki</t>
  </si>
  <si>
    <t>Luoto</t>
  </si>
  <si>
    <t>Luumäki</t>
  </si>
  <si>
    <t>Lohja</t>
  </si>
  <si>
    <t>Parainen</t>
  </si>
  <si>
    <t>Maalahti</t>
  </si>
  <si>
    <t>Marttila</t>
  </si>
  <si>
    <t>Masku</t>
  </si>
  <si>
    <t>Merijärvi</t>
  </si>
  <si>
    <t>Merikarvia</t>
  </si>
  <si>
    <t>Miehikkälä</t>
  </si>
  <si>
    <t>Mikkeli</t>
  </si>
  <si>
    <t>Muhos</t>
  </si>
  <si>
    <t>Multia</t>
  </si>
  <si>
    <t>Muonio</t>
  </si>
  <si>
    <t>Mustasaari</t>
  </si>
  <si>
    <t>Muurame</t>
  </si>
  <si>
    <t>Mynämäki</t>
  </si>
  <si>
    <t>Myrskylä</t>
  </si>
  <si>
    <t>Mäntsälä</t>
  </si>
  <si>
    <t>Mäntyharju</t>
  </si>
  <si>
    <t>Mänttä-Vilppula</t>
  </si>
  <si>
    <t>Naantali</t>
  </si>
  <si>
    <t>Nakkila</t>
  </si>
  <si>
    <t>Nivala</t>
  </si>
  <si>
    <t>Nokia</t>
  </si>
  <si>
    <t>Nousiainen</t>
  </si>
  <si>
    <t>Nurmes</t>
  </si>
  <si>
    <t>Nurmijärvi</t>
  </si>
  <si>
    <t>Närpiö</t>
  </si>
  <si>
    <t>Orimattila</t>
  </si>
  <si>
    <t>Oripää</t>
  </si>
  <si>
    <t>Orivesi</t>
  </si>
  <si>
    <t>Oulainen</t>
  </si>
  <si>
    <t>Oulu</t>
  </si>
  <si>
    <t>Padasjoki</t>
  </si>
  <si>
    <t>Paimio</t>
  </si>
  <si>
    <t>Paltamo</t>
  </si>
  <si>
    <t>Parikkala</t>
  </si>
  <si>
    <t>Parkano</t>
  </si>
  <si>
    <t>Pelkosenniemi</t>
  </si>
  <si>
    <t>Perho</t>
  </si>
  <si>
    <t>Pertunmaa</t>
  </si>
  <si>
    <t>Petäjävesi</t>
  </si>
  <si>
    <t>Pieksämäki</t>
  </si>
  <si>
    <t>Pielavesi</t>
  </si>
  <si>
    <t>Pietarsaari</t>
  </si>
  <si>
    <t>Pedersöre</t>
  </si>
  <si>
    <t>Pihtipudas</t>
  </si>
  <si>
    <t>Pirkkala</t>
  </si>
  <si>
    <t>Polvijärvi</t>
  </si>
  <si>
    <t>Pomarkku</t>
  </si>
  <si>
    <t>Pori</t>
  </si>
  <si>
    <t>Pornainen</t>
  </si>
  <si>
    <t>Posio</t>
  </si>
  <si>
    <t>Pudasjärvi</t>
  </si>
  <si>
    <t>Pukkila</t>
  </si>
  <si>
    <t>Punkalaidun</t>
  </si>
  <si>
    <t>Puolanka</t>
  </si>
  <si>
    <t>Puumala</t>
  </si>
  <si>
    <t>Pyhtää</t>
  </si>
  <si>
    <t>Pyhäjoki</t>
  </si>
  <si>
    <t>Pyhäjärvi</t>
  </si>
  <si>
    <t>Pyhäntä</t>
  </si>
  <si>
    <t>Pyhäranta</t>
  </si>
  <si>
    <t>Pälkäne</t>
  </si>
  <si>
    <t>Pöytyä</t>
  </si>
  <si>
    <t>Porvoo</t>
  </si>
  <si>
    <t>Raahe</t>
  </si>
  <si>
    <t>Raisio</t>
  </si>
  <si>
    <t>Rantasalmi</t>
  </si>
  <si>
    <t>Ranua</t>
  </si>
  <si>
    <t>Rauma</t>
  </si>
  <si>
    <t>Rautalampi</t>
  </si>
  <si>
    <t>Rautavaara</t>
  </si>
  <si>
    <t>Rautjärvi</t>
  </si>
  <si>
    <t>Reisjärvi</t>
  </si>
  <si>
    <t>Riihimäki</t>
  </si>
  <si>
    <t>Ristijärvi</t>
  </si>
  <si>
    <t>Rovaniemi</t>
  </si>
  <si>
    <t>Ruokolahti</t>
  </si>
  <si>
    <t>Ruovesi</t>
  </si>
  <si>
    <t>Rusko</t>
  </si>
  <si>
    <t>Rääkkylä</t>
  </si>
  <si>
    <t>Raasepori</t>
  </si>
  <si>
    <t>Saarijärvi</t>
  </si>
  <si>
    <t>Salla</t>
  </si>
  <si>
    <t>Salo</t>
  </si>
  <si>
    <t>Sauvo</t>
  </si>
  <si>
    <t>Savitaipale</t>
  </si>
  <si>
    <t>Savonlinna</t>
  </si>
  <si>
    <t>Savukoski</t>
  </si>
  <si>
    <t>Seinäjoki</t>
  </si>
  <si>
    <t>Sievi</t>
  </si>
  <si>
    <t>Siikainen</t>
  </si>
  <si>
    <t>Siikajoki</t>
  </si>
  <si>
    <t>Siilinjärvi</t>
  </si>
  <si>
    <t>Simo</t>
  </si>
  <si>
    <t>Sipoo</t>
  </si>
  <si>
    <t>Siuntio</t>
  </si>
  <si>
    <t>Sodankylä</t>
  </si>
  <si>
    <t>Soini</t>
  </si>
  <si>
    <t>Somero</t>
  </si>
  <si>
    <t>Sonkajärvi</t>
  </si>
  <si>
    <t>Sotkamo</t>
  </si>
  <si>
    <t>Sulkava</t>
  </si>
  <si>
    <t>Suomussalmi</t>
  </si>
  <si>
    <t>Suonenjoki</t>
  </si>
  <si>
    <t>Sysmä</t>
  </si>
  <si>
    <t>Säkylä</t>
  </si>
  <si>
    <t>Vaala</t>
  </si>
  <si>
    <t>Sastamala</t>
  </si>
  <si>
    <t>Siikalatva</t>
  </si>
  <si>
    <t>Taipalsaari</t>
  </si>
  <si>
    <t>Taivalkoski</t>
  </si>
  <si>
    <t>Taivassalo</t>
  </si>
  <si>
    <t>Tammela</t>
  </si>
  <si>
    <t>Tampere</t>
  </si>
  <si>
    <t>Tervo</t>
  </si>
  <si>
    <t>Tervola</t>
  </si>
  <si>
    <t>Teuva</t>
  </si>
  <si>
    <t>Tohmajärvi</t>
  </si>
  <si>
    <t>Toholampi</t>
  </si>
  <si>
    <t>Toivakka</t>
  </si>
  <si>
    <t>Tornio</t>
  </si>
  <si>
    <t>Turku</t>
  </si>
  <si>
    <t>Pello</t>
  </si>
  <si>
    <t>Tuusniemi</t>
  </si>
  <si>
    <t>Tuusula</t>
  </si>
  <si>
    <t>Tyrnävä</t>
  </si>
  <si>
    <t>Ulvila</t>
  </si>
  <si>
    <t>Urjala</t>
  </si>
  <si>
    <t>Utajärvi</t>
  </si>
  <si>
    <t>Utsjoki</t>
  </si>
  <si>
    <t>Uurainen</t>
  </si>
  <si>
    <t>Uusikaarlepyy</t>
  </si>
  <si>
    <t>Uusikaupunki</t>
  </si>
  <si>
    <t>Vaasa</t>
  </si>
  <si>
    <t>Valkeakoski</t>
  </si>
  <si>
    <t>Varkaus</t>
  </si>
  <si>
    <t>Vehmaa</t>
  </si>
  <si>
    <t>Vesanto</t>
  </si>
  <si>
    <t>Vesilahti</t>
  </si>
  <si>
    <t>Veteli</t>
  </si>
  <si>
    <t>Vieremä</t>
  </si>
  <si>
    <t>Vihti</t>
  </si>
  <si>
    <t>Viitasaari</t>
  </si>
  <si>
    <t>Vimpeli</t>
  </si>
  <si>
    <t>Virolahti</t>
  </si>
  <si>
    <t>Virrat</t>
  </si>
  <si>
    <t>Vöyri</t>
  </si>
  <si>
    <t>Ylitornio</t>
  </si>
  <si>
    <t>Ylivieska</t>
  </si>
  <si>
    <t>Ylöjärvi</t>
  </si>
  <si>
    <t>Ypäjä</t>
  </si>
  <si>
    <t>Ähtäri</t>
  </si>
  <si>
    <t>Äänekoski</t>
  </si>
  <si>
    <t>Kuntanro</t>
  </si>
  <si>
    <t>Asukasluku 31.12.2020</t>
  </si>
  <si>
    <t>Kunnan  peruspalvelujen valtionosuus yhteensä (D+E)</t>
  </si>
  <si>
    <t>Valtionosuudet yhteensä</t>
  </si>
  <si>
    <t>Valtionosuus ja kotikuntakorvaukset yhteensä</t>
  </si>
  <si>
    <t>Ennakolliset kuntien valtionosuudet ja veromenetysten korvaukset 2022, yhteenveto</t>
  </si>
  <si>
    <t>Valtionosuudet €/as.</t>
  </si>
  <si>
    <t>https://vm.fi/valtionosuuspaatoksia-ja-laskentatietoja</t>
  </si>
  <si>
    <t>VALTIONOSUUS/RAHOITUSSOVELLUS 2021 OPETUS- JA KULTTUURITOIMI raportti VOP6OS21 (oph.fi)</t>
  </si>
  <si>
    <t>Päivämäärä (milloin aineisto on tuotettu tai tarkistettu): 7.10.2021</t>
  </si>
  <si>
    <t>Aineiston nimi: Kuntien valtionosuudet 2022, ennakkolaskelmat</t>
  </si>
  <si>
    <t>Aineiston alkuperäinen lähde: VM/KAO ja OPH</t>
  </si>
  <si>
    <t>Lähde: Peruspalveluiden valtionosuudet VM/KAO 5.10.2021</t>
  </si>
  <si>
    <t>Valtionosuudet 2021</t>
  </si>
  <si>
    <t>Asukasluku 31.12.2019</t>
  </si>
  <si>
    <t>Valtionosuuspäätöksiä ja niihin liittyviä laskentatietoja - Valtiovarainministeriö (vm.fi)</t>
  </si>
  <si>
    <t>Lähteet:</t>
  </si>
  <si>
    <t>Ennakolliset valtionosuuksien laskentatiedot vuodelle 2022, VM/KAO 5.10.2021</t>
  </si>
  <si>
    <t>Kotikuntakorvaustulot ja -menot vuonna 2022</t>
  </si>
  <si>
    <t>Kotikuntakorvaustulot ja -menot vuonna 2021</t>
  </si>
  <si>
    <t>Lähde: Valtionosuuksien laskentatiedot vuodelle 2021 / VM</t>
  </si>
  <si>
    <t>Kotikunta-korvaukset, tulot</t>
  </si>
  <si>
    <t>Kotikunta-korvaukset, menot</t>
  </si>
  <si>
    <t>Kotikunta-korvaukset, netto</t>
  </si>
  <si>
    <t>Valtionosuuksien muutos yhteensä (ei huomioi OKM-vos-muutosta)</t>
  </si>
  <si>
    <t>Yhteyshenkilö: Olli Riikonen, puh. 050 477 5619, olli.riikonen@kuntaliitto.fi Twitter: @RiikosenOlli</t>
  </si>
  <si>
    <t>Muutoslaskelmat KL/OR</t>
  </si>
  <si>
    <t>Huom! Kotikuntakorvaukset erillisellä välilehdellä</t>
  </si>
  <si>
    <t>Perus-palveluiden valtion-osuuden muutos, %</t>
  </si>
  <si>
    <t>Muutos yhteensä €/as.</t>
  </si>
  <si>
    <t>Muutos yhteensä %</t>
  </si>
  <si>
    <t>5501 Peruspalvelujen valtionosuus</t>
  </si>
  <si>
    <t>5502 Verotuloihin perustuva valtionosuuksien tasaus</t>
  </si>
  <si>
    <t>Sarakeotsikossa oleva numero viittaa kirjanpidon tiliin, johon ko. erä kirjataan.</t>
  </si>
  <si>
    <t>5701           Opetus- ja kulttuuritoimen valtionosuus   (v. 2021)</t>
  </si>
  <si>
    <t>5890 Veromenetysten korvaus                (ml. verolykkäysten takaisinperintä)</t>
  </si>
  <si>
    <t>Kunnan  peruspalvelujen valtionosuus yhteensä (W+X)</t>
  </si>
  <si>
    <t xml:space="preserve">Kuntien valtionosuusmaksatuksen yhteydessä maksettavat esi- ja perusopetuksen kotikuntakorvaukset </t>
  </si>
  <si>
    <t>kotikuntakorvausmenot asiakaspalvelujen ostoihin.</t>
  </si>
  <si>
    <t xml:space="preserve">erotetaan valtionosuustilityksistä. Kotikuntakorvaustulot kirjataan myyntituottoihin ja </t>
  </si>
  <si>
    <t>https://www.kuntaliitto.fi/talous/valtionosuudet/valtionosuuslaskelmat/valtionosuudet-2022</t>
  </si>
  <si>
    <t xml:space="preserve">Opetus- ja kulttuuritoimen valtionosuudet vuoden 2021 päätösten mukaisena. Vuoden 2022 arvioimiseksi käytä Kuntaliiton laskuria: </t>
  </si>
  <si>
    <t>Veromenetysten korvauksen muutos (ml. verolykkäysten takaisinperintä),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</si>
</sst>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8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_ ;[Red]\-#,##0\ "/>
    <numFmt numFmtId="167" formatCode="#,##0_ ;\-#,##0\ "/>
    <numFmt numFmtId="168" formatCode="0.0\ %"/>
    <numFmt numFmtId="169" formatCode="0.0"/>
  </numFmts>
  <fonts count="56" x14ac:knownFonts="1">
    <font>
      <sz val="9"/>
      <name val="Work Sans"/>
      <family val="2"/>
      <scheme val="minor"/>
    </font>
    <font>
      <sz val="11"/>
      <color theme="1"/>
      <name val="Work Sans"/>
      <family val="2"/>
      <scheme val="minor"/>
    </font>
    <font>
      <b/>
      <sz val="9"/>
      <color theme="0"/>
      <name val="Work Sans"/>
      <family val="2"/>
      <scheme val="minor"/>
    </font>
    <font>
      <i/>
      <sz val="9"/>
      <color rgb="FF7F7F7F"/>
      <name val="Work Sans"/>
      <family val="2"/>
      <scheme val="minor"/>
    </font>
    <font>
      <sz val="9"/>
      <color rgb="FFFA7D00"/>
      <name val="Work Sans"/>
      <family val="2"/>
      <scheme val="minor"/>
    </font>
    <font>
      <b/>
      <sz val="9"/>
      <color theme="9"/>
      <name val="Work Sans"/>
      <family val="2"/>
      <scheme val="minor"/>
    </font>
    <font>
      <b/>
      <sz val="10"/>
      <color theme="1"/>
      <name val="Work Sans"/>
      <family val="2"/>
      <scheme val="minor"/>
    </font>
    <font>
      <sz val="9"/>
      <name val="Work Sans"/>
      <family val="2"/>
      <scheme val="minor"/>
    </font>
    <font>
      <b/>
      <sz val="14"/>
      <color theme="4"/>
      <name val="Work Sans"/>
      <family val="2"/>
      <scheme val="minor"/>
    </font>
    <font>
      <sz val="9"/>
      <color theme="0"/>
      <name val="Work Sans"/>
      <family val="2"/>
      <scheme val="minor"/>
    </font>
    <font>
      <b/>
      <sz val="9"/>
      <name val="Work Sans"/>
      <family val="2"/>
      <scheme val="minor"/>
    </font>
    <font>
      <sz val="11"/>
      <name val="Work Sans"/>
      <family val="2"/>
      <scheme val="minor"/>
    </font>
    <font>
      <b/>
      <sz val="16"/>
      <color theme="4"/>
      <name val="Work Sans ExtraBold"/>
      <family val="2"/>
      <scheme val="major"/>
    </font>
    <font>
      <b/>
      <sz val="11"/>
      <color theme="4"/>
      <name val="Work Sans"/>
      <family val="2"/>
      <scheme val="minor"/>
    </font>
    <font>
      <b/>
      <sz val="10"/>
      <color theme="4"/>
      <name val="Work Sans"/>
      <family val="2"/>
      <scheme val="minor"/>
    </font>
    <font>
      <b/>
      <sz val="9"/>
      <color theme="4"/>
      <name val="Work Sans"/>
      <family val="2"/>
      <scheme val="minor"/>
    </font>
    <font>
      <b/>
      <sz val="16"/>
      <color theme="4"/>
      <name val="Work Sans"/>
      <family val="2"/>
      <scheme val="minor"/>
    </font>
    <font>
      <b/>
      <sz val="9"/>
      <color rgb="FFEF6079"/>
      <name val="Work Sans"/>
      <family val="2"/>
      <scheme val="minor"/>
    </font>
    <font>
      <b/>
      <sz val="9"/>
      <color theme="7"/>
      <name val="Work Sans"/>
      <family val="2"/>
      <scheme val="minor"/>
    </font>
    <font>
      <sz val="11"/>
      <color theme="4"/>
      <name val="Work Sans"/>
      <family val="2"/>
      <scheme val="minor"/>
    </font>
    <font>
      <b/>
      <sz val="9"/>
      <color theme="6"/>
      <name val="Work Sans"/>
      <family val="2"/>
      <scheme val="minor"/>
    </font>
    <font>
      <sz val="8"/>
      <name val="Work Sans ExtraBold"/>
      <family val="2"/>
      <scheme val="major"/>
    </font>
    <font>
      <b/>
      <sz val="8"/>
      <name val="Work Sans ExtraBold"/>
      <family val="2"/>
      <scheme val="major"/>
    </font>
    <font>
      <sz val="11"/>
      <name val="Work Sans ExtraBold"/>
      <family val="2"/>
      <scheme val="major"/>
    </font>
    <font>
      <b/>
      <sz val="8"/>
      <color rgb="FF7030A0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11"/>
      <name val="Arial Narrow"/>
      <family val="2"/>
    </font>
    <font>
      <b/>
      <sz val="11"/>
      <color rgb="FFFFFFFF"/>
      <name val="Arial Narrow"/>
      <family val="2"/>
    </font>
    <font>
      <sz val="11"/>
      <name val="Arial Narrow"/>
      <family val="2"/>
    </font>
    <font>
      <b/>
      <u/>
      <sz val="11"/>
      <name val="Arial Narrow"/>
      <family val="2"/>
    </font>
    <font>
      <sz val="11"/>
      <color rgb="FF000000"/>
      <name val="Arial Narrow"/>
      <family val="2"/>
    </font>
    <font>
      <sz val="8"/>
      <color rgb="FF000000"/>
      <name val="Arial Narrow"/>
      <family val="2"/>
    </font>
    <font>
      <b/>
      <sz val="8"/>
      <color rgb="FF000000"/>
      <name val="Arial Narrow"/>
      <family val="2"/>
    </font>
    <font>
      <b/>
      <sz val="12"/>
      <color rgb="FFA34E96"/>
      <name val="Work Sans"/>
      <scheme val="minor"/>
    </font>
    <font>
      <sz val="11"/>
      <name val="Work Sans"/>
      <scheme val="minor"/>
    </font>
    <font>
      <b/>
      <sz val="18"/>
      <color rgb="FF51264A"/>
      <name val="Work Sans"/>
      <scheme val="minor"/>
    </font>
    <font>
      <b/>
      <sz val="11"/>
      <color rgb="FFFF0000"/>
      <name val="Work Sans ExtraBold"/>
      <family val="2"/>
      <scheme val="major"/>
    </font>
    <font>
      <sz val="11"/>
      <color rgb="FFFF0000"/>
      <name val="Arial Narrow"/>
      <family val="2"/>
    </font>
    <font>
      <b/>
      <sz val="11"/>
      <color rgb="FFFF0000"/>
      <name val="Arial Narrow"/>
      <family val="2"/>
    </font>
    <font>
      <sz val="11"/>
      <color rgb="FFFFFFFF"/>
      <name val="Arial Narrow"/>
      <family val="2"/>
    </font>
    <font>
      <u/>
      <sz val="11"/>
      <name val="Arial Narrow"/>
      <family val="2"/>
    </font>
    <font>
      <b/>
      <sz val="11"/>
      <color rgb="FF000000"/>
      <name val="Arial Narrow"/>
      <family val="2"/>
    </font>
    <font>
      <sz val="11"/>
      <color rgb="FF0066CC"/>
      <name val="Arial Narrow"/>
      <family val="2"/>
    </font>
    <font>
      <sz val="10"/>
      <color theme="1"/>
      <name val="Arial Narrow"/>
      <family val="2"/>
    </font>
    <font>
      <sz val="12"/>
      <color theme="0"/>
      <name val="Arial Narrow"/>
      <family val="2"/>
    </font>
    <font>
      <b/>
      <sz val="11"/>
      <color theme="0"/>
      <name val="Arial Narrow"/>
      <family val="2"/>
    </font>
    <font>
      <sz val="11"/>
      <color theme="1"/>
      <name val="Work Sans ExtraBold"/>
      <family val="2"/>
      <scheme val="major"/>
    </font>
    <font>
      <u/>
      <sz val="9"/>
      <color theme="10"/>
      <name val="Work Sans"/>
      <family val="2"/>
      <scheme val="minor"/>
    </font>
    <font>
      <sz val="11"/>
      <color theme="1"/>
      <name val="Arial Narrow"/>
      <family val="2"/>
    </font>
    <font>
      <sz val="9"/>
      <name val="Arial Narrow"/>
      <family val="2"/>
    </font>
    <font>
      <sz val="10"/>
      <name val="Work Sans"/>
      <scheme val="minor"/>
    </font>
    <font>
      <b/>
      <sz val="18"/>
      <color theme="6"/>
      <name val="Work Sans"/>
      <scheme val="minor"/>
    </font>
    <font>
      <sz val="8"/>
      <name val="Work Sans"/>
      <family val="2"/>
      <scheme val="minor"/>
    </font>
    <font>
      <sz val="10"/>
      <color rgb="FFFF0000"/>
      <name val="Arial Narrow"/>
      <family val="2"/>
    </font>
    <font>
      <u/>
      <sz val="10"/>
      <color theme="10"/>
      <name val="Work Sans"/>
      <scheme val="minor"/>
    </font>
  </fonts>
  <fills count="23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rgb="FFEF6079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/>
        <bgColor rgb="FF000000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3"/>
        <bgColor rgb="FF000000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5"/>
      </bottom>
      <diagonal/>
    </border>
    <border>
      <left style="thin">
        <color theme="0"/>
      </left>
      <right style="thin">
        <color theme="0"/>
      </right>
      <top style="thin">
        <color theme="4"/>
      </top>
      <bottom style="thin">
        <color theme="0"/>
      </bottom>
      <diagonal/>
    </border>
    <border>
      <left/>
      <right/>
      <top/>
      <bottom style="medium">
        <color theme="6"/>
      </bottom>
      <diagonal/>
    </border>
    <border>
      <left/>
      <right/>
      <top/>
      <bottom style="medium">
        <color theme="7"/>
      </bottom>
      <diagonal/>
    </border>
    <border>
      <left/>
      <right/>
      <top/>
      <bottom style="medium">
        <color rgb="FFEF6079"/>
      </bottom>
      <diagonal/>
    </border>
    <border>
      <left/>
      <right/>
      <top/>
      <bottom style="medium">
        <color theme="4"/>
      </bottom>
      <diagonal/>
    </border>
    <border>
      <left style="thin">
        <color theme="0"/>
      </left>
      <right style="thin">
        <color theme="0"/>
      </right>
      <top style="thin">
        <color theme="6"/>
      </top>
      <bottom style="thin">
        <color theme="0"/>
      </bottom>
      <diagonal/>
    </border>
    <border>
      <left/>
      <right/>
      <top style="hair">
        <color theme="6"/>
      </top>
      <bottom style="hair">
        <color theme="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</borders>
  <cellStyleXfs count="36">
    <xf numFmtId="0" fontId="0" fillId="0" borderId="0"/>
    <xf numFmtId="0" fontId="12" fillId="0" borderId="0" applyNumberFormat="0" applyFill="0" applyBorder="0" applyAlignment="0" applyProtection="0"/>
    <xf numFmtId="0" fontId="8" fillId="0" borderId="0" applyNumberFormat="0" applyFill="0" applyAlignment="0" applyProtection="0"/>
    <xf numFmtId="0" fontId="13" fillId="0" borderId="0" applyNumberFormat="0" applyFill="0" applyAlignment="0" applyProtection="0"/>
    <xf numFmtId="0" fontId="14" fillId="0" borderId="0" applyNumberFormat="0" applyFill="0" applyAlignment="0" applyProtection="0"/>
    <xf numFmtId="0" fontId="14" fillId="0" borderId="0" applyNumberFormat="0" applyFill="0" applyBorder="0" applyAlignment="0" applyProtection="0"/>
    <xf numFmtId="0" fontId="9" fillId="1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1" applyNumberFormat="0" applyAlignment="0" applyProtection="0"/>
    <xf numFmtId="0" fontId="10" fillId="2" borderId="2" applyNumberFormat="0" applyAlignment="0" applyProtection="0"/>
    <xf numFmtId="0" fontId="5" fillId="6" borderId="1" applyNumberFormat="0" applyAlignment="0" applyProtection="0"/>
    <xf numFmtId="0" fontId="4" fillId="0" borderId="3" applyNumberFormat="0" applyFill="0" applyAlignment="0" applyProtection="0"/>
    <xf numFmtId="0" fontId="2" fillId="7" borderId="4" applyNumberFormat="0" applyBorder="0" applyAlignment="0" applyProtection="0"/>
    <xf numFmtId="0" fontId="7" fillId="3" borderId="5" applyNumberFormat="0" applyAlignment="0" applyProtection="0"/>
    <xf numFmtId="0" fontId="3" fillId="0" borderId="0" applyNumberFormat="0" applyFill="0" applyBorder="0" applyAlignment="0" applyProtection="0"/>
    <xf numFmtId="0" fontId="6" fillId="0" borderId="6" applyNumberFormat="0" applyFill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1" fillId="11" borderId="0" applyNumberFormat="0" applyBorder="0" applyAlignment="0" applyProtection="0"/>
    <xf numFmtId="0" fontId="15" fillId="0" borderId="13"/>
    <xf numFmtId="0" fontId="18" fillId="0" borderId="11"/>
    <xf numFmtId="2" fontId="15" fillId="0" borderId="7"/>
    <xf numFmtId="0" fontId="15" fillId="0" borderId="9"/>
    <xf numFmtId="0" fontId="7" fillId="0" borderId="8"/>
    <xf numFmtId="0" fontId="7" fillId="0" borderId="15"/>
    <xf numFmtId="0" fontId="17" fillId="0" borderId="12"/>
    <xf numFmtId="165" fontId="7" fillId="0" borderId="0" applyFill="0" applyBorder="0" applyAlignment="0" applyProtection="0"/>
    <xf numFmtId="164" fontId="7" fillId="0" borderId="0" applyFill="0" applyBorder="0" applyAlignment="0" applyProtection="0"/>
    <xf numFmtId="44" fontId="7" fillId="0" borderId="0" applyFill="0" applyBorder="0" applyAlignment="0" applyProtection="0"/>
    <xf numFmtId="42" fontId="7" fillId="0" borderId="0" applyFill="0" applyBorder="0" applyAlignment="0" applyProtection="0"/>
    <xf numFmtId="9" fontId="7" fillId="0" borderId="0" applyFill="0" applyBorder="0" applyAlignment="0" applyProtection="0"/>
    <xf numFmtId="0" fontId="11" fillId="12" borderId="0" applyNumberFormat="0" applyBorder="0" applyAlignment="0" applyProtection="0"/>
    <xf numFmtId="0" fontId="20" fillId="0" borderId="10"/>
    <xf numFmtId="0" fontId="20" fillId="0" borderId="14"/>
    <xf numFmtId="0" fontId="48" fillId="0" borderId="0" applyNumberFormat="0" applyFill="0" applyBorder="0" applyAlignment="0" applyProtection="0"/>
  </cellStyleXfs>
  <cellXfs count="135">
    <xf numFmtId="0" fontId="0" fillId="0" borderId="0" xfId="0"/>
    <xf numFmtId="0" fontId="7" fillId="0" borderId="0" xfId="0" applyFont="1"/>
    <xf numFmtId="0" fontId="15" fillId="0" borderId="13" xfId="20"/>
    <xf numFmtId="0" fontId="0" fillId="0" borderId="0" xfId="0" applyFont="1"/>
    <xf numFmtId="0" fontId="13" fillId="0" borderId="0" xfId="3" applyAlignment="1">
      <alignment vertical="top"/>
    </xf>
    <xf numFmtId="0" fontId="13" fillId="0" borderId="0" xfId="3"/>
    <xf numFmtId="0" fontId="16" fillId="0" borderId="13" xfId="20" applyFont="1"/>
    <xf numFmtId="0" fontId="24" fillId="0" borderId="0" xfId="0" applyFont="1"/>
    <xf numFmtId="3" fontId="25" fillId="0" borderId="0" xfId="0" applyNumberFormat="1" applyFont="1" applyAlignment="1">
      <alignment horizontal="right"/>
    </xf>
    <xf numFmtId="0" fontId="26" fillId="0" borderId="0" xfId="0" applyFont="1"/>
    <xf numFmtId="0" fontId="29" fillId="0" borderId="0" xfId="0" applyFont="1"/>
    <xf numFmtId="3" fontId="29" fillId="0" borderId="0" xfId="0" applyNumberFormat="1" applyFont="1" applyAlignment="1">
      <alignment horizontal="right"/>
    </xf>
    <xf numFmtId="3" fontId="32" fillId="0" borderId="0" xfId="0" applyNumberFormat="1" applyFont="1"/>
    <xf numFmtId="1" fontId="33" fillId="0" borderId="0" xfId="0" applyNumberFormat="1" applyFont="1"/>
    <xf numFmtId="0" fontId="25" fillId="0" borderId="0" xfId="0" applyFont="1"/>
    <xf numFmtId="0" fontId="34" fillId="0" borderId="0" xfId="1" applyFont="1" applyFill="1" applyBorder="1" applyAlignment="1">
      <alignment horizontal="left"/>
    </xf>
    <xf numFmtId="0" fontId="36" fillId="0" borderId="0" xfId="1" applyFont="1" applyFill="1" applyBorder="1" applyAlignment="1">
      <alignment horizontal="left"/>
    </xf>
    <xf numFmtId="0" fontId="37" fillId="0" borderId="0" xfId="0" applyFont="1"/>
    <xf numFmtId="166" fontId="23" fillId="0" borderId="0" xfId="0" applyNumberFormat="1" applyFont="1" applyAlignment="1">
      <alignment horizontal="right"/>
    </xf>
    <xf numFmtId="0" fontId="25" fillId="0" borderId="0" xfId="0" applyFont="1" applyAlignment="1">
      <alignment horizontal="right"/>
    </xf>
    <xf numFmtId="3" fontId="38" fillId="0" borderId="0" xfId="0" applyNumberFormat="1" applyFont="1" applyAlignment="1">
      <alignment horizontal="right"/>
    </xf>
    <xf numFmtId="0" fontId="39" fillId="0" borderId="0" xfId="0" applyFont="1"/>
    <xf numFmtId="166" fontId="29" fillId="0" borderId="0" xfId="0" applyNumberFormat="1" applyFont="1" applyAlignment="1">
      <alignment horizontal="right"/>
    </xf>
    <xf numFmtId="166" fontId="41" fillId="0" borderId="0" xfId="0" applyNumberFormat="1" applyFont="1"/>
    <xf numFmtId="0" fontId="25" fillId="0" borderId="16" xfId="0" applyFont="1" applyBorder="1"/>
    <xf numFmtId="0" fontId="11" fillId="0" borderId="0" xfId="0" applyFont="1"/>
    <xf numFmtId="0" fontId="38" fillId="0" borderId="0" xfId="0" applyFont="1"/>
    <xf numFmtId="0" fontId="25" fillId="0" borderId="0" xfId="0" applyFont="1" applyFill="1"/>
    <xf numFmtId="166" fontId="41" fillId="0" borderId="0" xfId="0" applyNumberFormat="1" applyFont="1" applyFill="1"/>
    <xf numFmtId="0" fontId="39" fillId="0" borderId="0" xfId="0" applyFont="1" applyFill="1"/>
    <xf numFmtId="0" fontId="25" fillId="0" borderId="16" xfId="0" applyFont="1" applyFill="1" applyBorder="1"/>
    <xf numFmtId="3" fontId="22" fillId="0" borderId="0" xfId="0" applyNumberFormat="1" applyFont="1" applyAlignment="1">
      <alignment horizontal="right"/>
    </xf>
    <xf numFmtId="0" fontId="22" fillId="0" borderId="16" xfId="0" applyFont="1" applyBorder="1" applyAlignment="1">
      <alignment horizontal="right"/>
    </xf>
    <xf numFmtId="0" fontId="29" fillId="0" borderId="16" xfId="0" applyFont="1" applyBorder="1" applyAlignment="1">
      <alignment horizontal="right"/>
    </xf>
    <xf numFmtId="0" fontId="48" fillId="0" borderId="0" xfId="35"/>
    <xf numFmtId="0" fontId="0" fillId="0" borderId="0" xfId="0" applyFont="1" applyFill="1" applyBorder="1"/>
    <xf numFmtId="0" fontId="27" fillId="0" borderId="0" xfId="0" applyFont="1" applyBorder="1"/>
    <xf numFmtId="166" fontId="27" fillId="0" borderId="0" xfId="0" applyNumberFormat="1" applyFont="1" applyBorder="1"/>
    <xf numFmtId="166" fontId="27" fillId="17" borderId="0" xfId="0" applyNumberFormat="1" applyFont="1" applyFill="1" applyBorder="1"/>
    <xf numFmtId="166" fontId="27" fillId="0" borderId="0" xfId="0" applyNumberFormat="1" applyFont="1" applyFill="1" applyBorder="1"/>
    <xf numFmtId="3" fontId="27" fillId="14" borderId="0" xfId="0" applyNumberFormat="1" applyFont="1" applyFill="1" applyBorder="1" applyAlignment="1">
      <alignment horizontal="right"/>
    </xf>
    <xf numFmtId="166" fontId="29" fillId="0" borderId="0" xfId="0" applyNumberFormat="1" applyFont="1" applyBorder="1" applyAlignment="1">
      <alignment horizontal="right"/>
    </xf>
    <xf numFmtId="3" fontId="31" fillId="0" borderId="0" xfId="0" applyNumberFormat="1" applyFont="1" applyBorder="1"/>
    <xf numFmtId="3" fontId="29" fillId="0" borderId="0" xfId="0" applyNumberFormat="1" applyFont="1" applyBorder="1" applyAlignment="1">
      <alignment horizontal="right"/>
    </xf>
    <xf numFmtId="3" fontId="44" fillId="0" borderId="0" xfId="0" applyNumberFormat="1" applyFont="1" applyFill="1" applyBorder="1" applyAlignment="1">
      <alignment horizontal="right" vertical="top" wrapText="1"/>
    </xf>
    <xf numFmtId="166" fontId="29" fillId="0" borderId="0" xfId="0" applyNumberFormat="1" applyFont="1" applyBorder="1"/>
    <xf numFmtId="1" fontId="29" fillId="0" borderId="0" xfId="0" applyNumberFormat="1" applyFont="1" applyBorder="1"/>
    <xf numFmtId="3" fontId="27" fillId="0" borderId="0" xfId="0" applyNumberFormat="1" applyFont="1" applyBorder="1"/>
    <xf numFmtId="167" fontId="29" fillId="0" borderId="0" xfId="0" applyNumberFormat="1" applyFont="1" applyBorder="1" applyAlignment="1">
      <alignment horizontal="right"/>
    </xf>
    <xf numFmtId="0" fontId="29" fillId="0" borderId="0" xfId="0" applyFont="1" applyBorder="1" applyAlignment="1">
      <alignment horizontal="right"/>
    </xf>
    <xf numFmtId="166" fontId="26" fillId="0" borderId="0" xfId="0" applyNumberFormat="1" applyFont="1" applyFill="1" applyBorder="1"/>
    <xf numFmtId="3" fontId="22" fillId="0" borderId="0" xfId="0" applyNumberFormat="1" applyFont="1" applyBorder="1" applyAlignment="1">
      <alignment horizontal="right"/>
    </xf>
    <xf numFmtId="1" fontId="31" fillId="0" borderId="0" xfId="0" applyNumberFormat="1" applyFont="1" applyBorder="1"/>
    <xf numFmtId="0" fontId="29" fillId="0" borderId="0" xfId="0" applyFont="1" applyBorder="1"/>
    <xf numFmtId="0" fontId="25" fillId="0" borderId="0" xfId="0" applyFont="1" applyFill="1" applyBorder="1"/>
    <xf numFmtId="1" fontId="42" fillId="0" borderId="0" xfId="0" applyNumberFormat="1" applyFont="1" applyBorder="1"/>
    <xf numFmtId="0" fontId="22" fillId="0" borderId="0" xfId="0" applyFont="1" applyBorder="1" applyAlignment="1">
      <alignment horizontal="right"/>
    </xf>
    <xf numFmtId="0" fontId="39" fillId="0" borderId="0" xfId="0" applyFont="1" applyBorder="1"/>
    <xf numFmtId="1" fontId="43" fillId="0" borderId="0" xfId="0" applyNumberFormat="1" applyFont="1" applyBorder="1"/>
    <xf numFmtId="0" fontId="26" fillId="0" borderId="0" xfId="0" applyFont="1" applyBorder="1"/>
    <xf numFmtId="3" fontId="25" fillId="0" borderId="0" xfId="0" applyNumberFormat="1" applyFont="1" applyBorder="1" applyAlignment="1">
      <alignment horizontal="right"/>
    </xf>
    <xf numFmtId="0" fontId="25" fillId="0" borderId="0" xfId="0" applyFont="1" applyBorder="1" applyAlignment="1">
      <alignment horizontal="right"/>
    </xf>
    <xf numFmtId="0" fontId="30" fillId="0" borderId="0" xfId="0" applyFont="1" applyBorder="1" applyAlignment="1">
      <alignment horizontal="center"/>
    </xf>
    <xf numFmtId="0" fontId="50" fillId="0" borderId="0" xfId="0" applyFont="1"/>
    <xf numFmtId="166" fontId="29" fillId="0" borderId="0" xfId="0" applyNumberFormat="1" applyFont="1" applyFill="1" applyBorder="1"/>
    <xf numFmtId="3" fontId="29" fillId="0" borderId="0" xfId="0" applyNumberFormat="1" applyFont="1" applyBorder="1"/>
    <xf numFmtId="168" fontId="29" fillId="0" borderId="0" xfId="0" applyNumberFormat="1" applyFont="1"/>
    <xf numFmtId="10" fontId="28" fillId="0" borderId="0" xfId="0" applyNumberFormat="1" applyFont="1" applyFill="1" applyBorder="1" applyAlignment="1">
      <alignment horizontal="center" vertical="center"/>
    </xf>
    <xf numFmtId="166" fontId="27" fillId="0" borderId="0" xfId="0" applyNumberFormat="1" applyFont="1" applyBorder="1" applyAlignment="1">
      <alignment horizontal="right"/>
    </xf>
    <xf numFmtId="0" fontId="26" fillId="0" borderId="0" xfId="0" applyFont="1" applyFill="1" applyBorder="1"/>
    <xf numFmtId="3" fontId="29" fillId="0" borderId="0" xfId="0" applyNumberFormat="1" applyFont="1" applyFill="1" applyBorder="1" applyAlignment="1">
      <alignment horizontal="right" vertical="top" wrapText="1"/>
    </xf>
    <xf numFmtId="168" fontId="10" fillId="0" borderId="0" xfId="0" applyNumberFormat="1" applyFont="1"/>
    <xf numFmtId="0" fontId="24" fillId="0" borderId="0" xfId="0" applyFont="1" applyBorder="1"/>
    <xf numFmtId="3" fontId="21" fillId="0" borderId="0" xfId="0" applyNumberFormat="1" applyFont="1" applyBorder="1" applyAlignment="1">
      <alignment horizontal="right"/>
    </xf>
    <xf numFmtId="0" fontId="47" fillId="0" borderId="0" xfId="0" applyFont="1" applyBorder="1"/>
    <xf numFmtId="0" fontId="0" fillId="0" borderId="0" xfId="0" applyBorder="1"/>
    <xf numFmtId="0" fontId="40" fillId="15" borderId="0" xfId="0" applyFont="1" applyFill="1" applyBorder="1" applyAlignment="1">
      <alignment horizontal="center" vertical="center" wrapText="1"/>
    </xf>
    <xf numFmtId="166" fontId="49" fillId="0" borderId="0" xfId="0" applyNumberFormat="1" applyFont="1" applyBorder="1"/>
    <xf numFmtId="166" fontId="21" fillId="0" borderId="0" xfId="0" applyNumberFormat="1" applyFont="1" applyBorder="1" applyAlignment="1">
      <alignment horizontal="right"/>
    </xf>
    <xf numFmtId="3" fontId="32" fillId="0" borderId="0" xfId="0" applyNumberFormat="1" applyFont="1" applyBorder="1"/>
    <xf numFmtId="1" fontId="33" fillId="0" borderId="0" xfId="0" applyNumberFormat="1" applyFont="1" applyBorder="1"/>
    <xf numFmtId="0" fontId="25" fillId="0" borderId="0" xfId="0" applyFont="1" applyBorder="1"/>
    <xf numFmtId="0" fontId="51" fillId="0" borderId="0" xfId="1" applyFont="1" applyFill="1" applyBorder="1" applyAlignment="1">
      <alignment horizontal="left"/>
    </xf>
    <xf numFmtId="3" fontId="29" fillId="18" borderId="0" xfId="0" applyNumberFormat="1" applyFont="1" applyFill="1"/>
    <xf numFmtId="168" fontId="29" fillId="18" borderId="0" xfId="0" applyNumberFormat="1" applyFont="1" applyFill="1"/>
    <xf numFmtId="0" fontId="52" fillId="0" borderId="0" xfId="1" applyFont="1" applyFill="1" applyBorder="1" applyAlignment="1">
      <alignment horizontal="left"/>
    </xf>
    <xf numFmtId="0" fontId="7" fillId="0" borderId="0" xfId="0" applyFont="1" applyBorder="1"/>
    <xf numFmtId="0" fontId="52" fillId="0" borderId="17" xfId="0" applyFont="1" applyBorder="1"/>
    <xf numFmtId="0" fontId="48" fillId="0" borderId="17" xfId="35" applyBorder="1"/>
    <xf numFmtId="0" fontId="25" fillId="0" borderId="17" xfId="0" applyFont="1" applyBorder="1"/>
    <xf numFmtId="0" fontId="35" fillId="0" borderId="17" xfId="0" applyFont="1" applyBorder="1"/>
    <xf numFmtId="3" fontId="29" fillId="0" borderId="17" xfId="0" applyNumberFormat="1" applyFont="1" applyBorder="1"/>
    <xf numFmtId="0" fontId="45" fillId="16" borderId="0" xfId="0" applyFont="1" applyFill="1" applyBorder="1" applyAlignment="1">
      <alignment horizontal="center" vertical="center" wrapText="1"/>
    </xf>
    <xf numFmtId="0" fontId="50" fillId="0" borderId="0" xfId="0" applyFont="1" applyBorder="1"/>
    <xf numFmtId="0" fontId="47" fillId="0" borderId="0" xfId="0" applyFont="1" applyFill="1" applyBorder="1"/>
    <xf numFmtId="0" fontId="45" fillId="0" borderId="0" xfId="0" applyFont="1" applyFill="1" applyBorder="1" applyAlignment="1">
      <alignment horizontal="center" vertical="center" wrapText="1"/>
    </xf>
    <xf numFmtId="166" fontId="49" fillId="0" borderId="0" xfId="0" applyNumberFormat="1" applyFont="1" applyFill="1" applyBorder="1"/>
    <xf numFmtId="166" fontId="29" fillId="0" borderId="0" xfId="0" applyNumberFormat="1" applyFont="1" applyFill="1" applyBorder="1" applyAlignment="1">
      <alignment horizontal="right"/>
    </xf>
    <xf numFmtId="0" fontId="40" fillId="20" borderId="0" xfId="0" applyFont="1" applyFill="1" applyBorder="1" applyAlignment="1">
      <alignment horizontal="center" vertical="center" wrapText="1"/>
    </xf>
    <xf numFmtId="0" fontId="45" fillId="21" borderId="0" xfId="0" applyFont="1" applyFill="1" applyBorder="1" applyAlignment="1">
      <alignment horizontal="center" vertical="center" wrapText="1"/>
    </xf>
    <xf numFmtId="0" fontId="28" fillId="15" borderId="18" xfId="0" applyFont="1" applyFill="1" applyBorder="1" applyAlignment="1">
      <alignment horizontal="center" vertical="center" wrapText="1"/>
    </xf>
    <xf numFmtId="3" fontId="28" fillId="15" borderId="18" xfId="0" applyNumberFormat="1" applyFont="1" applyFill="1" applyBorder="1" applyAlignment="1">
      <alignment horizontal="center" vertical="center" wrapText="1"/>
    </xf>
    <xf numFmtId="3" fontId="46" fillId="16" borderId="18" xfId="0" applyNumberFormat="1" applyFont="1" applyFill="1" applyBorder="1" applyAlignment="1">
      <alignment horizontal="center" vertical="center" wrapText="1"/>
    </xf>
    <xf numFmtId="0" fontId="46" fillId="16" borderId="18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wrapText="1"/>
    </xf>
    <xf numFmtId="0" fontId="27" fillId="18" borderId="18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vertical="center"/>
    </xf>
    <xf numFmtId="0" fontId="27" fillId="0" borderId="18" xfId="0" applyFont="1" applyFill="1" applyBorder="1" applyAlignment="1">
      <alignment horizontal="center" vertical="center" wrapText="1"/>
    </xf>
    <xf numFmtId="0" fontId="28" fillId="19" borderId="19" xfId="0" applyFont="1" applyFill="1" applyBorder="1" applyAlignment="1">
      <alignment horizontal="center" vertical="center" wrapText="1"/>
    </xf>
    <xf numFmtId="0" fontId="28" fillId="19" borderId="18" xfId="0" applyFont="1" applyFill="1" applyBorder="1" applyAlignment="1">
      <alignment horizontal="center" vertical="center" wrapText="1"/>
    </xf>
    <xf numFmtId="3" fontId="28" fillId="19" borderId="18" xfId="0" applyNumberFormat="1" applyFont="1" applyFill="1" applyBorder="1" applyAlignment="1">
      <alignment horizontal="center" vertical="center" wrapText="1"/>
    </xf>
    <xf numFmtId="3" fontId="46" fillId="5" borderId="18" xfId="0" applyNumberFormat="1" applyFont="1" applyFill="1" applyBorder="1" applyAlignment="1">
      <alignment horizontal="center" vertical="center" wrapText="1"/>
    </xf>
    <xf numFmtId="0" fontId="46" fillId="5" borderId="18" xfId="0" applyFont="1" applyFill="1" applyBorder="1" applyAlignment="1">
      <alignment horizontal="center" vertical="center" wrapText="1"/>
    </xf>
    <xf numFmtId="0" fontId="7" fillId="0" borderId="18" xfId="0" applyFont="1" applyBorder="1"/>
    <xf numFmtId="3" fontId="27" fillId="18" borderId="0" xfId="0" applyNumberFormat="1" applyFont="1" applyFill="1" applyBorder="1"/>
    <xf numFmtId="168" fontId="27" fillId="18" borderId="0" xfId="0" applyNumberFormat="1" applyFont="1" applyFill="1" applyBorder="1"/>
    <xf numFmtId="0" fontId="10" fillId="0" borderId="0" xfId="0" applyFont="1" applyBorder="1"/>
    <xf numFmtId="168" fontId="27" fillId="0" borderId="0" xfId="0" applyNumberFormat="1" applyFont="1" applyBorder="1"/>
    <xf numFmtId="168" fontId="10" fillId="0" borderId="0" xfId="0" applyNumberFormat="1" applyFont="1" applyBorder="1"/>
    <xf numFmtId="0" fontId="27" fillId="0" borderId="17" xfId="0" applyFont="1" applyBorder="1"/>
    <xf numFmtId="0" fontId="36" fillId="0" borderId="17" xfId="1" applyFont="1" applyFill="1" applyBorder="1" applyAlignment="1">
      <alignment horizontal="left"/>
    </xf>
    <xf numFmtId="0" fontId="34" fillId="0" borderId="17" xfId="1" applyFont="1" applyFill="1" applyBorder="1" applyAlignment="1">
      <alignment horizontal="left"/>
    </xf>
    <xf numFmtId="0" fontId="51" fillId="0" borderId="17" xfId="1" applyFont="1" applyFill="1" applyBorder="1" applyAlignment="1">
      <alignment horizontal="left"/>
    </xf>
    <xf numFmtId="0" fontId="40" fillId="20" borderId="17" xfId="0" applyFont="1" applyFill="1" applyBorder="1" applyAlignment="1">
      <alignment horizontal="center" vertical="center" wrapText="1"/>
    </xf>
    <xf numFmtId="0" fontId="29" fillId="0" borderId="17" xfId="0" applyFont="1" applyBorder="1"/>
    <xf numFmtId="3" fontId="31" fillId="0" borderId="17" xfId="0" applyNumberFormat="1" applyFont="1" applyBorder="1"/>
    <xf numFmtId="3" fontId="54" fillId="0" borderId="0" xfId="0" applyNumberFormat="1" applyFont="1" applyFill="1" applyBorder="1" applyAlignment="1">
      <alignment horizontal="right" vertical="top"/>
    </xf>
    <xf numFmtId="3" fontId="38" fillId="0" borderId="0" xfId="0" applyNumberFormat="1" applyFont="1" applyFill="1" applyBorder="1" applyAlignment="1">
      <alignment horizontal="right" vertical="top"/>
    </xf>
    <xf numFmtId="3" fontId="38" fillId="0" borderId="0" xfId="0" applyNumberFormat="1" applyFont="1" applyBorder="1"/>
    <xf numFmtId="0" fontId="55" fillId="0" borderId="0" xfId="35" applyFont="1" applyBorder="1"/>
    <xf numFmtId="0" fontId="51" fillId="0" borderId="0" xfId="0" applyFont="1" applyBorder="1"/>
    <xf numFmtId="0" fontId="46" fillId="22" borderId="18" xfId="0" applyFont="1" applyFill="1" applyBorder="1" applyAlignment="1">
      <alignment horizontal="center" vertical="center" wrapText="1"/>
    </xf>
    <xf numFmtId="0" fontId="51" fillId="0" borderId="0" xfId="0" applyFont="1" applyAlignment="1">
      <alignment vertical="center"/>
    </xf>
    <xf numFmtId="0" fontId="51" fillId="0" borderId="0" xfId="35" applyFont="1"/>
    <xf numFmtId="169" fontId="10" fillId="0" borderId="0" xfId="0" applyNumberFormat="1" applyFont="1" applyBorder="1"/>
  </cellXfs>
  <cellStyles count="36">
    <cellStyle name="20 % - Aksentti1" xfId="17" builtinId="30" customBuiltin="1"/>
    <cellStyle name="60 % - Aksentti6" xfId="32" builtinId="52" customBuiltin="1"/>
    <cellStyle name="Aksentti5" xfId="18" builtinId="45" customBuiltin="1"/>
    <cellStyle name="Aksentti6" xfId="19" builtinId="49" customBuiltin="1"/>
    <cellStyle name="Huomautus" xfId="14" builtinId="10" customBuiltin="1"/>
    <cellStyle name="Huono" xfId="7" builtinId="27" customBuiltin="1"/>
    <cellStyle name="Hyperlinkki" xfId="35" builtinId="8"/>
    <cellStyle name="Hyvä" xfId="6" builtinId="26" customBuiltin="1"/>
    <cellStyle name="Laskenta" xfId="11" builtinId="22" customBuiltin="1"/>
    <cellStyle name="Linkitetty solu" xfId="12" builtinId="24" customBuiltin="1"/>
    <cellStyle name="Neutraali" xfId="8" builtinId="28" customBuiltin="1"/>
    <cellStyle name="Normaali" xfId="0" builtinId="0" customBuiltin="1"/>
    <cellStyle name="Otsikko" xfId="1" builtinId="15" customBuiltin="1"/>
    <cellStyle name="Otsikko 1" xfId="2" builtinId="16" customBuiltin="1"/>
    <cellStyle name="Otsikko 2" xfId="3" builtinId="17" customBuiltin="1"/>
    <cellStyle name="Otsikko 3" xfId="4" builtinId="18" customBuiltin="1"/>
    <cellStyle name="Otsikko 4" xfId="5" builtinId="19" customBuiltin="1"/>
    <cellStyle name="Pilkku" xfId="27" builtinId="3" customBuiltin="1"/>
    <cellStyle name="Pilkku [0]" xfId="28" builtinId="6" customBuiltin="1"/>
    <cellStyle name="Prosenttia" xfId="31" builtinId="5" customBuiltin="1"/>
    <cellStyle name="Selittävä teksti" xfId="15" builtinId="53" customBuiltin="1"/>
    <cellStyle name="Summa" xfId="16" builtinId="25" hidden="1" customBuiltin="1"/>
    <cellStyle name="Syöttö" xfId="9" builtinId="20" customBuiltin="1"/>
    <cellStyle name="Table Fill" xfId="25" xr:uid="{00000000-0005-0000-0000-00001C000000}"/>
    <cellStyle name="Table Heading" xfId="20" xr:uid="{00000000-0005-0000-0000-00001D000000}"/>
    <cellStyle name="Table Heading 2" xfId="26" xr:uid="{00000000-0005-0000-0000-00001E000000}"/>
    <cellStyle name="Table heading 3" xfId="21" xr:uid="{00000000-0005-0000-0000-00001F000000}"/>
    <cellStyle name="Table heading 4" xfId="33" xr:uid="{00000000-0005-0000-0000-000020000000}"/>
    <cellStyle name="Table Highlight" xfId="22" xr:uid="{00000000-0005-0000-0000-000021000000}"/>
    <cellStyle name="Table Section Break" xfId="24" xr:uid="{00000000-0005-0000-0000-000022000000}"/>
    <cellStyle name="Table Total" xfId="23" xr:uid="{00000000-0005-0000-0000-000023000000}"/>
    <cellStyle name="Table Total 2" xfId="34" xr:uid="{00000000-0005-0000-0000-000024000000}"/>
    <cellStyle name="Tarkistussolu" xfId="13" builtinId="23" customBuiltin="1"/>
    <cellStyle name="Tulostus" xfId="10" builtinId="21" customBuiltin="1"/>
    <cellStyle name="Valuutta" xfId="29" builtinId="4" customBuiltin="1"/>
    <cellStyle name="Valuutta [0]" xfId="30" builtinId="7" customBuiltin="1"/>
  </cellStyles>
  <dxfs count="10">
    <dxf>
      <font>
        <color rgb="FF9C0006"/>
      </font>
    </dxf>
    <dxf>
      <fill>
        <patternFill patternType="none">
          <bgColor auto="1"/>
        </patternFill>
      </fill>
      <border>
        <left style="thin">
          <color theme="0"/>
        </left>
        <right style="thin">
          <color theme="0"/>
        </right>
        <vertical style="thin">
          <color theme="0"/>
        </vertical>
      </border>
    </dxf>
    <dxf>
      <fill>
        <patternFill patternType="none">
          <bgColor auto="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ill>
        <patternFill patternType="none">
          <bgColor auto="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ill>
        <patternFill patternType="none">
          <bgColor auto="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b/>
        <color theme="1"/>
      </font>
      <fill>
        <patternFill patternType="none">
          <bgColor auto="1"/>
        </patternFill>
      </fill>
    </dxf>
    <dxf>
      <font>
        <b/>
        <color theme="1"/>
      </font>
      <fill>
        <patternFill patternType="none">
          <bgColor auto="1"/>
        </patternFill>
      </fill>
    </dxf>
    <dxf>
      <font>
        <b/>
        <i val="0"/>
        <color theme="1"/>
      </font>
      <fill>
        <patternFill patternType="none">
          <bgColor auto="1"/>
        </patternFill>
      </fill>
      <border diagonalUp="0" diagonalDown="0">
        <left/>
        <right/>
        <top style="thin">
          <color theme="6"/>
        </top>
        <bottom/>
        <vertical/>
        <horizontal/>
      </border>
    </dxf>
    <dxf>
      <font>
        <b/>
        <i val="0"/>
        <color theme="6"/>
      </font>
      <fill>
        <patternFill patternType="none">
          <fgColor indexed="64"/>
          <bgColor auto="1"/>
        </patternFill>
      </fill>
      <border diagonalUp="0" diagonalDown="0">
        <left/>
        <right/>
        <top/>
        <bottom style="medium">
          <color theme="6"/>
        </bottom>
        <vertical/>
        <horizontal/>
      </border>
    </dxf>
    <dxf>
      <font>
        <color theme="1"/>
      </font>
      <fill>
        <patternFill patternType="none">
          <fgColor auto="1"/>
          <bgColor auto="1"/>
        </patternFill>
      </fill>
      <border diagonalUp="0" diagonalDown="0">
        <left/>
        <right/>
        <top/>
        <bottom/>
        <vertical style="hair">
          <color theme="0"/>
        </vertical>
        <horizontal style="thin">
          <color theme="6"/>
        </horizontal>
      </border>
    </dxf>
  </dxfs>
  <tableStyles count="1" defaultTableStyle="Kuntaliitto" defaultPivotStyle="PivotStyleLight16">
    <tableStyle name="Kuntaliitto" pivot="0" count="9" xr9:uid="{00000000-0011-0000-FFFF-FFFF00000000}">
      <tableStyleElement type="wholeTable" dxfId="9"/>
      <tableStyleElement type="headerRow" dxfId="8"/>
      <tableStyleElement type="totalRow" dxfId="7"/>
      <tableStyleElement type="firstColumn" dxfId="6"/>
      <tableStyleElement type="lastColumn" dxfId="5"/>
      <tableStyleElement type="firstRowStripe" dxfId="4"/>
      <tableStyleElement type="secondRowStripe" dxfId="3"/>
      <tableStyleElement type="firstColumnStripe" dxfId="2"/>
      <tableStyleElement type="secondColumnStripe" dxfId="1"/>
    </tableStyle>
  </tableStyles>
  <colors>
    <mruColors>
      <color rgb="FFCCD8DB"/>
      <color rgb="FFD9D9D9"/>
      <color rgb="FFF2F2F2"/>
      <color rgb="FFEF6079"/>
      <color rgb="FFE6F7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kuntaliitto.fi/kayttoehdot" TargetMode="Externa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</xdr:row>
      <xdr:rowOff>0</xdr:rowOff>
    </xdr:from>
    <xdr:to>
      <xdr:col>2</xdr:col>
      <xdr:colOff>337500</xdr:colOff>
      <xdr:row>14</xdr:row>
      <xdr:rowOff>89160</xdr:rowOff>
    </xdr:to>
    <xdr:pic>
      <xdr:nvPicPr>
        <xdr:cNvPr id="2" name="Picture 1" descr="Icon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B53270C-43DF-46FE-A4F5-29F29992F4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800" y="2038350"/>
          <a:ext cx="1023300" cy="432060"/>
        </a:xfrm>
        <a:prstGeom prst="rect">
          <a:avLst/>
        </a:prstGeom>
      </xdr:spPr>
    </xdr:pic>
    <xdr:clientData/>
  </xdr:twoCellAnchor>
  <xdr:twoCellAnchor>
    <xdr:from>
      <xdr:col>1</xdr:col>
      <xdr:colOff>22860</xdr:colOff>
      <xdr:row>1</xdr:row>
      <xdr:rowOff>15240</xdr:rowOff>
    </xdr:from>
    <xdr:to>
      <xdr:col>1</xdr:col>
      <xdr:colOff>623583</xdr:colOff>
      <xdr:row>2</xdr:row>
      <xdr:rowOff>42840</xdr:rowOff>
    </xdr:to>
    <xdr:sp macro="" textlink="">
      <xdr:nvSpPr>
        <xdr:cNvPr id="5" name="Freeform 12">
          <a:extLst>
            <a:ext uri="{FF2B5EF4-FFF2-40B4-BE49-F238E27FC236}">
              <a16:creationId xmlns:a16="http://schemas.microsoft.com/office/drawing/2014/main" id="{2757B014-752C-4D36-AA0D-5E3446CCFFA6}"/>
            </a:ext>
          </a:extLst>
        </xdr:cNvPr>
        <xdr:cNvSpPr>
          <a:spLocks noChangeAspect="1" noEditPoints="1"/>
        </xdr:cNvSpPr>
      </xdr:nvSpPr>
      <xdr:spPr bwMode="auto">
        <a:xfrm>
          <a:off x="731520" y="167640"/>
          <a:ext cx="600723" cy="180000"/>
        </a:xfrm>
        <a:custGeom>
          <a:avLst/>
          <a:gdLst>
            <a:gd name="T0" fmla="*/ 9184 w 9693"/>
            <a:gd name="T1" fmla="*/ 1940 h 2907"/>
            <a:gd name="T2" fmla="*/ 8737 w 9693"/>
            <a:gd name="T3" fmla="*/ 1622 h 2907"/>
            <a:gd name="T4" fmla="*/ 8139 w 9693"/>
            <a:gd name="T5" fmla="*/ 1702 h 2907"/>
            <a:gd name="T6" fmla="*/ 8044 w 9693"/>
            <a:gd name="T7" fmla="*/ 2192 h 2907"/>
            <a:gd name="T8" fmla="*/ 8413 w 9693"/>
            <a:gd name="T9" fmla="*/ 2652 h 2907"/>
            <a:gd name="T10" fmla="*/ 8956 w 9693"/>
            <a:gd name="T11" fmla="*/ 2734 h 2907"/>
            <a:gd name="T12" fmla="*/ 9294 w 9693"/>
            <a:gd name="T13" fmla="*/ 2339 h 2907"/>
            <a:gd name="T14" fmla="*/ 7825 w 9693"/>
            <a:gd name="T15" fmla="*/ 1750 h 2907"/>
            <a:gd name="T16" fmla="*/ 8454 w 9693"/>
            <a:gd name="T17" fmla="*/ 1473 h 2907"/>
            <a:gd name="T18" fmla="*/ 9310 w 9693"/>
            <a:gd name="T19" fmla="*/ 1573 h 2907"/>
            <a:gd name="T20" fmla="*/ 9674 w 9693"/>
            <a:gd name="T21" fmla="*/ 1968 h 2907"/>
            <a:gd name="T22" fmla="*/ 9528 w 9693"/>
            <a:gd name="T23" fmla="*/ 2543 h 2907"/>
            <a:gd name="T24" fmla="*/ 8921 w 9693"/>
            <a:gd name="T25" fmla="*/ 2875 h 2907"/>
            <a:gd name="T26" fmla="*/ 8173 w 9693"/>
            <a:gd name="T27" fmla="*/ 2843 h 2907"/>
            <a:gd name="T28" fmla="*/ 7665 w 9693"/>
            <a:gd name="T29" fmla="*/ 2463 h 2907"/>
            <a:gd name="T30" fmla="*/ 7217 w 9693"/>
            <a:gd name="T31" fmla="*/ 1797 h 2907"/>
            <a:gd name="T32" fmla="*/ 6694 w 9693"/>
            <a:gd name="T33" fmla="*/ 1783 h 2907"/>
            <a:gd name="T34" fmla="*/ 6259 w 9693"/>
            <a:gd name="T35" fmla="*/ 2752 h 2907"/>
            <a:gd name="T36" fmla="*/ 5945 w 9693"/>
            <a:gd name="T37" fmla="*/ 1676 h 2907"/>
            <a:gd name="T38" fmla="*/ 6485 w 9693"/>
            <a:gd name="T39" fmla="*/ 1539 h 2907"/>
            <a:gd name="T40" fmla="*/ 5043 w 9693"/>
            <a:gd name="T41" fmla="*/ 1714 h 2907"/>
            <a:gd name="T42" fmla="*/ 4634 w 9693"/>
            <a:gd name="T43" fmla="*/ 2663 h 2907"/>
            <a:gd name="T44" fmla="*/ 4215 w 9693"/>
            <a:gd name="T45" fmla="*/ 1857 h 2907"/>
            <a:gd name="T46" fmla="*/ 3762 w 9693"/>
            <a:gd name="T47" fmla="*/ 1738 h 2907"/>
            <a:gd name="T48" fmla="*/ 3241 w 9693"/>
            <a:gd name="T49" fmla="*/ 1539 h 2907"/>
            <a:gd name="T50" fmla="*/ 3233 w 9693"/>
            <a:gd name="T51" fmla="*/ 2843 h 2907"/>
            <a:gd name="T52" fmla="*/ 2738 w 9693"/>
            <a:gd name="T53" fmla="*/ 1572 h 2907"/>
            <a:gd name="T54" fmla="*/ 2304 w 9693"/>
            <a:gd name="T55" fmla="*/ 2663 h 2907"/>
            <a:gd name="T56" fmla="*/ 1885 w 9693"/>
            <a:gd name="T57" fmla="*/ 1857 h 2907"/>
            <a:gd name="T58" fmla="*/ 16 w 9693"/>
            <a:gd name="T59" fmla="*/ 2824 h 2907"/>
            <a:gd name="T60" fmla="*/ 521 w 9693"/>
            <a:gd name="T61" fmla="*/ 1539 h 2907"/>
            <a:gd name="T62" fmla="*/ 784 w 9693"/>
            <a:gd name="T63" fmla="*/ 2742 h 2907"/>
            <a:gd name="T64" fmla="*/ 1483 w 9693"/>
            <a:gd name="T65" fmla="*/ 2422 h 2907"/>
            <a:gd name="T66" fmla="*/ 8242 w 9693"/>
            <a:gd name="T67" fmla="*/ 100 h 2907"/>
            <a:gd name="T68" fmla="*/ 9595 w 9693"/>
            <a:gd name="T69" fmla="*/ 1261 h 2907"/>
            <a:gd name="T70" fmla="*/ 8940 w 9693"/>
            <a:gd name="T71" fmla="*/ 1099 h 2907"/>
            <a:gd name="T72" fmla="*/ 7676 w 9693"/>
            <a:gd name="T73" fmla="*/ 1188 h 2907"/>
            <a:gd name="T74" fmla="*/ 7503 w 9693"/>
            <a:gd name="T75" fmla="*/ 181 h 2907"/>
            <a:gd name="T76" fmla="*/ 7081 w 9693"/>
            <a:gd name="T77" fmla="*/ 1130 h 2907"/>
            <a:gd name="T78" fmla="*/ 6663 w 9693"/>
            <a:gd name="T79" fmla="*/ 324 h 2907"/>
            <a:gd name="T80" fmla="*/ 6196 w 9693"/>
            <a:gd name="T81" fmla="*/ 204 h 2907"/>
            <a:gd name="T82" fmla="*/ 5797 w 9693"/>
            <a:gd name="T83" fmla="*/ 1323 h 2907"/>
            <a:gd name="T84" fmla="*/ 4154 w 9693"/>
            <a:gd name="T85" fmla="*/ 1290 h 2907"/>
            <a:gd name="T86" fmla="*/ 3984 w 9693"/>
            <a:gd name="T87" fmla="*/ 324 h 2907"/>
            <a:gd name="T88" fmla="*/ 5528 w 9693"/>
            <a:gd name="T89" fmla="*/ 110 h 2907"/>
            <a:gd name="T90" fmla="*/ 5678 w 9693"/>
            <a:gd name="T91" fmla="*/ 279 h 2907"/>
            <a:gd name="T92" fmla="*/ 3574 w 9693"/>
            <a:gd name="T93" fmla="*/ 922 h 2907"/>
            <a:gd name="T94" fmla="*/ 3210 w 9693"/>
            <a:gd name="T95" fmla="*/ 1290 h 2907"/>
            <a:gd name="T96" fmla="*/ 2500 w 9693"/>
            <a:gd name="T97" fmla="*/ 1316 h 2907"/>
            <a:gd name="T98" fmla="*/ 2064 w 9693"/>
            <a:gd name="T99" fmla="*/ 1013 h 2907"/>
            <a:gd name="T100" fmla="*/ 1978 w 9693"/>
            <a:gd name="T101" fmla="*/ 73 h 2907"/>
            <a:gd name="T102" fmla="*/ 2440 w 9693"/>
            <a:gd name="T103" fmla="*/ 801 h 2907"/>
            <a:gd name="T104" fmla="*/ 2715 w 9693"/>
            <a:gd name="T105" fmla="*/ 1200 h 2907"/>
            <a:gd name="T106" fmla="*/ 3209 w 9693"/>
            <a:gd name="T107" fmla="*/ 1162 h 2907"/>
            <a:gd name="T108" fmla="*/ 3488 w 9693"/>
            <a:gd name="T109" fmla="*/ 692 h 2907"/>
            <a:gd name="T110" fmla="*/ 3673 w 9693"/>
            <a:gd name="T111" fmla="*/ 16 h 2907"/>
            <a:gd name="T112" fmla="*/ 1110 w 9693"/>
            <a:gd name="T113" fmla="*/ 1206 h 2907"/>
            <a:gd name="T114" fmla="*/ 470 w 9693"/>
            <a:gd name="T115" fmla="*/ 986 h 2907"/>
            <a:gd name="T116" fmla="*/ 49 w 9693"/>
            <a:gd name="T117" fmla="*/ 1093 h 2907"/>
            <a:gd name="T118" fmla="*/ 486 w 9693"/>
            <a:gd name="T119" fmla="*/ 111 h 2907"/>
            <a:gd name="T120" fmla="*/ 1764 w 9693"/>
            <a:gd name="T121" fmla="*/ 35 h 2907"/>
            <a:gd name="T122" fmla="*/ 1579 w 9693"/>
            <a:gd name="T123" fmla="*/ 1101 h 2907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  <a:cxn ang="0">
              <a:pos x="T104" y="T105"/>
            </a:cxn>
            <a:cxn ang="0">
              <a:pos x="T106" y="T107"/>
            </a:cxn>
            <a:cxn ang="0">
              <a:pos x="T108" y="T109"/>
            </a:cxn>
            <a:cxn ang="0">
              <a:pos x="T110" y="T111"/>
            </a:cxn>
            <a:cxn ang="0">
              <a:pos x="T112" y="T113"/>
            </a:cxn>
            <a:cxn ang="0">
              <a:pos x="T114" y="T115"/>
            </a:cxn>
            <a:cxn ang="0">
              <a:pos x="T116" y="T117"/>
            </a:cxn>
            <a:cxn ang="0">
              <a:pos x="T118" y="T119"/>
            </a:cxn>
            <a:cxn ang="0">
              <a:pos x="T120" y="T121"/>
            </a:cxn>
            <a:cxn ang="0">
              <a:pos x="T122" y="T123"/>
            </a:cxn>
          </a:cxnLst>
          <a:rect l="0" t="0" r="r" b="b"/>
          <a:pathLst>
            <a:path w="9693" h="2907">
              <a:moveTo>
                <a:pt x="9444" y="838"/>
              </a:moveTo>
              <a:lnTo>
                <a:pt x="9690" y="535"/>
              </a:lnTo>
              <a:lnTo>
                <a:pt x="9444" y="203"/>
              </a:lnTo>
              <a:lnTo>
                <a:pt x="9444" y="838"/>
              </a:lnTo>
              <a:close/>
              <a:moveTo>
                <a:pt x="9296" y="2297"/>
              </a:moveTo>
              <a:lnTo>
                <a:pt x="9295" y="2257"/>
              </a:lnTo>
              <a:lnTo>
                <a:pt x="9291" y="2218"/>
              </a:lnTo>
              <a:lnTo>
                <a:pt x="9285" y="2180"/>
              </a:lnTo>
              <a:lnTo>
                <a:pt x="9277" y="2142"/>
              </a:lnTo>
              <a:lnTo>
                <a:pt x="9266" y="2106"/>
              </a:lnTo>
              <a:lnTo>
                <a:pt x="9253" y="2071"/>
              </a:lnTo>
              <a:lnTo>
                <a:pt x="9239" y="2036"/>
              </a:lnTo>
              <a:lnTo>
                <a:pt x="9222" y="2003"/>
              </a:lnTo>
              <a:lnTo>
                <a:pt x="9204" y="1971"/>
              </a:lnTo>
              <a:lnTo>
                <a:pt x="9184" y="1940"/>
              </a:lnTo>
              <a:lnTo>
                <a:pt x="9162" y="1910"/>
              </a:lnTo>
              <a:lnTo>
                <a:pt x="9139" y="1881"/>
              </a:lnTo>
              <a:lnTo>
                <a:pt x="9114" y="1853"/>
              </a:lnTo>
              <a:lnTo>
                <a:pt x="9088" y="1827"/>
              </a:lnTo>
              <a:lnTo>
                <a:pt x="9061" y="1802"/>
              </a:lnTo>
              <a:lnTo>
                <a:pt x="9032" y="1778"/>
              </a:lnTo>
              <a:lnTo>
                <a:pt x="9002" y="1755"/>
              </a:lnTo>
              <a:lnTo>
                <a:pt x="8987" y="1744"/>
              </a:lnTo>
              <a:lnTo>
                <a:pt x="8972" y="1734"/>
              </a:lnTo>
              <a:lnTo>
                <a:pt x="8940" y="1713"/>
              </a:lnTo>
              <a:lnTo>
                <a:pt x="8908" y="1695"/>
              </a:lnTo>
              <a:lnTo>
                <a:pt x="8875" y="1677"/>
              </a:lnTo>
              <a:lnTo>
                <a:pt x="8841" y="1661"/>
              </a:lnTo>
              <a:lnTo>
                <a:pt x="8772" y="1633"/>
              </a:lnTo>
              <a:lnTo>
                <a:pt x="8737" y="1622"/>
              </a:lnTo>
              <a:lnTo>
                <a:pt x="8702" y="1611"/>
              </a:lnTo>
              <a:lnTo>
                <a:pt x="8666" y="1603"/>
              </a:lnTo>
              <a:lnTo>
                <a:pt x="8630" y="1595"/>
              </a:lnTo>
              <a:lnTo>
                <a:pt x="8595" y="1590"/>
              </a:lnTo>
              <a:lnTo>
                <a:pt x="8559" y="1586"/>
              </a:lnTo>
              <a:lnTo>
                <a:pt x="8489" y="1583"/>
              </a:lnTo>
              <a:lnTo>
                <a:pt x="8427" y="1585"/>
              </a:lnTo>
              <a:lnTo>
                <a:pt x="8369" y="1592"/>
              </a:lnTo>
              <a:lnTo>
                <a:pt x="8317" y="1603"/>
              </a:lnTo>
              <a:lnTo>
                <a:pt x="8270" y="1619"/>
              </a:lnTo>
              <a:lnTo>
                <a:pt x="8227" y="1638"/>
              </a:lnTo>
              <a:lnTo>
                <a:pt x="8207" y="1649"/>
              </a:lnTo>
              <a:lnTo>
                <a:pt x="8188" y="1661"/>
              </a:lnTo>
              <a:lnTo>
                <a:pt x="8155" y="1688"/>
              </a:lnTo>
              <a:lnTo>
                <a:pt x="8139" y="1702"/>
              </a:lnTo>
              <a:lnTo>
                <a:pt x="8125" y="1717"/>
              </a:lnTo>
              <a:lnTo>
                <a:pt x="8099" y="1749"/>
              </a:lnTo>
              <a:lnTo>
                <a:pt x="8077" y="1784"/>
              </a:lnTo>
              <a:lnTo>
                <a:pt x="8068" y="1802"/>
              </a:lnTo>
              <a:lnTo>
                <a:pt x="8059" y="1821"/>
              </a:lnTo>
              <a:lnTo>
                <a:pt x="8045" y="1860"/>
              </a:lnTo>
              <a:lnTo>
                <a:pt x="8034" y="1901"/>
              </a:lnTo>
              <a:lnTo>
                <a:pt x="8026" y="1944"/>
              </a:lnTo>
              <a:lnTo>
                <a:pt x="8022" y="1987"/>
              </a:lnTo>
              <a:lnTo>
                <a:pt x="8020" y="2032"/>
              </a:lnTo>
              <a:lnTo>
                <a:pt x="8023" y="2082"/>
              </a:lnTo>
              <a:lnTo>
                <a:pt x="8026" y="2108"/>
              </a:lnTo>
              <a:lnTo>
                <a:pt x="8031" y="2135"/>
              </a:lnTo>
              <a:lnTo>
                <a:pt x="8037" y="2163"/>
              </a:lnTo>
              <a:lnTo>
                <a:pt x="8044" y="2192"/>
              </a:lnTo>
              <a:lnTo>
                <a:pt x="8053" y="2221"/>
              </a:lnTo>
              <a:lnTo>
                <a:pt x="8063" y="2250"/>
              </a:lnTo>
              <a:lnTo>
                <a:pt x="8075" y="2280"/>
              </a:lnTo>
              <a:lnTo>
                <a:pt x="8088" y="2310"/>
              </a:lnTo>
              <a:lnTo>
                <a:pt x="8103" y="2339"/>
              </a:lnTo>
              <a:lnTo>
                <a:pt x="8119" y="2369"/>
              </a:lnTo>
              <a:lnTo>
                <a:pt x="8137" y="2399"/>
              </a:lnTo>
              <a:lnTo>
                <a:pt x="8157" y="2428"/>
              </a:lnTo>
              <a:lnTo>
                <a:pt x="8201" y="2484"/>
              </a:lnTo>
              <a:lnTo>
                <a:pt x="8252" y="2538"/>
              </a:lnTo>
              <a:lnTo>
                <a:pt x="8281" y="2563"/>
              </a:lnTo>
              <a:lnTo>
                <a:pt x="8311" y="2587"/>
              </a:lnTo>
              <a:lnTo>
                <a:pt x="8343" y="2610"/>
              </a:lnTo>
              <a:lnTo>
                <a:pt x="8377" y="2632"/>
              </a:lnTo>
              <a:lnTo>
                <a:pt x="8413" y="2652"/>
              </a:lnTo>
              <a:lnTo>
                <a:pt x="8451" y="2671"/>
              </a:lnTo>
              <a:lnTo>
                <a:pt x="8490" y="2688"/>
              </a:lnTo>
              <a:lnTo>
                <a:pt x="8532" y="2703"/>
              </a:lnTo>
              <a:lnTo>
                <a:pt x="8576" y="2716"/>
              </a:lnTo>
              <a:lnTo>
                <a:pt x="8622" y="2727"/>
              </a:lnTo>
              <a:lnTo>
                <a:pt x="8670" y="2735"/>
              </a:lnTo>
              <a:lnTo>
                <a:pt x="8695" y="2739"/>
              </a:lnTo>
              <a:lnTo>
                <a:pt x="8720" y="2742"/>
              </a:lnTo>
              <a:lnTo>
                <a:pt x="8773" y="2746"/>
              </a:lnTo>
              <a:lnTo>
                <a:pt x="8827" y="2747"/>
              </a:lnTo>
              <a:lnTo>
                <a:pt x="8858" y="2746"/>
              </a:lnTo>
              <a:lnTo>
                <a:pt x="8888" y="2744"/>
              </a:lnTo>
              <a:lnTo>
                <a:pt x="8916" y="2741"/>
              </a:lnTo>
              <a:lnTo>
                <a:pt x="8943" y="2737"/>
              </a:lnTo>
              <a:lnTo>
                <a:pt x="8956" y="2734"/>
              </a:lnTo>
              <a:lnTo>
                <a:pt x="8969" y="2731"/>
              </a:lnTo>
              <a:lnTo>
                <a:pt x="8994" y="2725"/>
              </a:lnTo>
              <a:lnTo>
                <a:pt x="9041" y="2708"/>
              </a:lnTo>
              <a:lnTo>
                <a:pt x="9084" y="2688"/>
              </a:lnTo>
              <a:lnTo>
                <a:pt x="9103" y="2676"/>
              </a:lnTo>
              <a:lnTo>
                <a:pt x="9122" y="2664"/>
              </a:lnTo>
              <a:lnTo>
                <a:pt x="9156" y="2637"/>
              </a:lnTo>
              <a:lnTo>
                <a:pt x="9187" y="2606"/>
              </a:lnTo>
              <a:lnTo>
                <a:pt x="9213" y="2573"/>
              </a:lnTo>
              <a:lnTo>
                <a:pt x="9236" y="2538"/>
              </a:lnTo>
              <a:lnTo>
                <a:pt x="9254" y="2501"/>
              </a:lnTo>
              <a:lnTo>
                <a:pt x="9270" y="2462"/>
              </a:lnTo>
              <a:lnTo>
                <a:pt x="9281" y="2422"/>
              </a:lnTo>
              <a:lnTo>
                <a:pt x="9289" y="2381"/>
              </a:lnTo>
              <a:lnTo>
                <a:pt x="9294" y="2339"/>
              </a:lnTo>
              <a:lnTo>
                <a:pt x="9296" y="2297"/>
              </a:lnTo>
              <a:close/>
              <a:moveTo>
                <a:pt x="7605" y="2218"/>
              </a:moveTo>
              <a:lnTo>
                <a:pt x="7606" y="2174"/>
              </a:lnTo>
              <a:lnTo>
                <a:pt x="7611" y="2130"/>
              </a:lnTo>
              <a:lnTo>
                <a:pt x="7619" y="2088"/>
              </a:lnTo>
              <a:lnTo>
                <a:pt x="7629" y="2047"/>
              </a:lnTo>
              <a:lnTo>
                <a:pt x="7643" y="2007"/>
              </a:lnTo>
              <a:lnTo>
                <a:pt x="7659" y="1969"/>
              </a:lnTo>
              <a:lnTo>
                <a:pt x="7678" y="1932"/>
              </a:lnTo>
              <a:lnTo>
                <a:pt x="7700" y="1896"/>
              </a:lnTo>
              <a:lnTo>
                <a:pt x="7724" y="1861"/>
              </a:lnTo>
              <a:lnTo>
                <a:pt x="7750" y="1827"/>
              </a:lnTo>
              <a:lnTo>
                <a:pt x="7778" y="1795"/>
              </a:lnTo>
              <a:lnTo>
                <a:pt x="7809" y="1764"/>
              </a:lnTo>
              <a:lnTo>
                <a:pt x="7825" y="1750"/>
              </a:lnTo>
              <a:lnTo>
                <a:pt x="7841" y="1735"/>
              </a:lnTo>
              <a:lnTo>
                <a:pt x="7876" y="1707"/>
              </a:lnTo>
              <a:lnTo>
                <a:pt x="7912" y="1680"/>
              </a:lnTo>
              <a:lnTo>
                <a:pt x="7950" y="1655"/>
              </a:lnTo>
              <a:lnTo>
                <a:pt x="7990" y="1631"/>
              </a:lnTo>
              <a:lnTo>
                <a:pt x="8031" y="1609"/>
              </a:lnTo>
              <a:lnTo>
                <a:pt x="8074" y="1588"/>
              </a:lnTo>
              <a:lnTo>
                <a:pt x="8118" y="1568"/>
              </a:lnTo>
              <a:lnTo>
                <a:pt x="8163" y="1550"/>
              </a:lnTo>
              <a:lnTo>
                <a:pt x="8209" y="1533"/>
              </a:lnTo>
              <a:lnTo>
                <a:pt x="8256" y="1518"/>
              </a:lnTo>
              <a:lnTo>
                <a:pt x="8305" y="1505"/>
              </a:lnTo>
              <a:lnTo>
                <a:pt x="8354" y="1493"/>
              </a:lnTo>
              <a:lnTo>
                <a:pt x="8403" y="1482"/>
              </a:lnTo>
              <a:lnTo>
                <a:pt x="8454" y="1473"/>
              </a:lnTo>
              <a:lnTo>
                <a:pt x="8504" y="1466"/>
              </a:lnTo>
              <a:lnTo>
                <a:pt x="8556" y="1460"/>
              </a:lnTo>
              <a:lnTo>
                <a:pt x="8607" y="1456"/>
              </a:lnTo>
              <a:lnTo>
                <a:pt x="8711" y="1452"/>
              </a:lnTo>
              <a:lnTo>
                <a:pt x="8764" y="1452"/>
              </a:lnTo>
              <a:lnTo>
                <a:pt x="8816" y="1456"/>
              </a:lnTo>
              <a:lnTo>
                <a:pt x="8867" y="1459"/>
              </a:lnTo>
              <a:lnTo>
                <a:pt x="8917" y="1465"/>
              </a:lnTo>
              <a:lnTo>
                <a:pt x="8966" y="1471"/>
              </a:lnTo>
              <a:lnTo>
                <a:pt x="9013" y="1479"/>
              </a:lnTo>
              <a:lnTo>
                <a:pt x="9105" y="1499"/>
              </a:lnTo>
              <a:lnTo>
                <a:pt x="9191" y="1525"/>
              </a:lnTo>
              <a:lnTo>
                <a:pt x="9232" y="1539"/>
              </a:lnTo>
              <a:lnTo>
                <a:pt x="9272" y="1555"/>
              </a:lnTo>
              <a:lnTo>
                <a:pt x="9310" y="1573"/>
              </a:lnTo>
              <a:lnTo>
                <a:pt x="9347" y="1591"/>
              </a:lnTo>
              <a:lnTo>
                <a:pt x="9382" y="1611"/>
              </a:lnTo>
              <a:lnTo>
                <a:pt x="9416" y="1632"/>
              </a:lnTo>
              <a:lnTo>
                <a:pt x="9447" y="1654"/>
              </a:lnTo>
              <a:lnTo>
                <a:pt x="9478" y="1677"/>
              </a:lnTo>
              <a:lnTo>
                <a:pt x="9506" y="1701"/>
              </a:lnTo>
              <a:lnTo>
                <a:pt x="9532" y="1727"/>
              </a:lnTo>
              <a:lnTo>
                <a:pt x="9557" y="1753"/>
              </a:lnTo>
              <a:lnTo>
                <a:pt x="9580" y="1781"/>
              </a:lnTo>
              <a:lnTo>
                <a:pt x="9601" y="1810"/>
              </a:lnTo>
              <a:lnTo>
                <a:pt x="9620" y="1839"/>
              </a:lnTo>
              <a:lnTo>
                <a:pt x="9636" y="1870"/>
              </a:lnTo>
              <a:lnTo>
                <a:pt x="9651" y="1902"/>
              </a:lnTo>
              <a:lnTo>
                <a:pt x="9664" y="1934"/>
              </a:lnTo>
              <a:lnTo>
                <a:pt x="9674" y="1968"/>
              </a:lnTo>
              <a:lnTo>
                <a:pt x="9682" y="2002"/>
              </a:lnTo>
              <a:lnTo>
                <a:pt x="9688" y="2038"/>
              </a:lnTo>
              <a:lnTo>
                <a:pt x="9692" y="2074"/>
              </a:lnTo>
              <a:lnTo>
                <a:pt x="9693" y="2111"/>
              </a:lnTo>
              <a:lnTo>
                <a:pt x="9691" y="2156"/>
              </a:lnTo>
              <a:lnTo>
                <a:pt x="9687" y="2199"/>
              </a:lnTo>
              <a:lnTo>
                <a:pt x="9680" y="2242"/>
              </a:lnTo>
              <a:lnTo>
                <a:pt x="9669" y="2284"/>
              </a:lnTo>
              <a:lnTo>
                <a:pt x="9656" y="2324"/>
              </a:lnTo>
              <a:lnTo>
                <a:pt x="9641" y="2363"/>
              </a:lnTo>
              <a:lnTo>
                <a:pt x="9623" y="2402"/>
              </a:lnTo>
              <a:lnTo>
                <a:pt x="9603" y="2439"/>
              </a:lnTo>
              <a:lnTo>
                <a:pt x="9580" y="2475"/>
              </a:lnTo>
              <a:lnTo>
                <a:pt x="9555" y="2509"/>
              </a:lnTo>
              <a:lnTo>
                <a:pt x="9528" y="2543"/>
              </a:lnTo>
              <a:lnTo>
                <a:pt x="9498" y="2575"/>
              </a:lnTo>
              <a:lnTo>
                <a:pt x="9467" y="2605"/>
              </a:lnTo>
              <a:lnTo>
                <a:pt x="9434" y="2635"/>
              </a:lnTo>
              <a:lnTo>
                <a:pt x="9399" y="2663"/>
              </a:lnTo>
              <a:lnTo>
                <a:pt x="9362" y="2690"/>
              </a:lnTo>
              <a:lnTo>
                <a:pt x="9324" y="2715"/>
              </a:lnTo>
              <a:lnTo>
                <a:pt x="9284" y="2739"/>
              </a:lnTo>
              <a:lnTo>
                <a:pt x="9243" y="2761"/>
              </a:lnTo>
              <a:lnTo>
                <a:pt x="9200" y="2782"/>
              </a:lnTo>
              <a:lnTo>
                <a:pt x="9156" y="2802"/>
              </a:lnTo>
              <a:lnTo>
                <a:pt x="9111" y="2819"/>
              </a:lnTo>
              <a:lnTo>
                <a:pt x="9065" y="2836"/>
              </a:lnTo>
              <a:lnTo>
                <a:pt x="9018" y="2850"/>
              </a:lnTo>
              <a:lnTo>
                <a:pt x="8970" y="2863"/>
              </a:lnTo>
              <a:lnTo>
                <a:pt x="8921" y="2875"/>
              </a:lnTo>
              <a:lnTo>
                <a:pt x="8872" y="2885"/>
              </a:lnTo>
              <a:lnTo>
                <a:pt x="8822" y="2893"/>
              </a:lnTo>
              <a:lnTo>
                <a:pt x="8771" y="2899"/>
              </a:lnTo>
              <a:lnTo>
                <a:pt x="8720" y="2903"/>
              </a:lnTo>
              <a:lnTo>
                <a:pt x="8669" y="2906"/>
              </a:lnTo>
              <a:lnTo>
                <a:pt x="8617" y="2907"/>
              </a:lnTo>
              <a:lnTo>
                <a:pt x="8564" y="2906"/>
              </a:lnTo>
              <a:lnTo>
                <a:pt x="8511" y="2904"/>
              </a:lnTo>
              <a:lnTo>
                <a:pt x="8460" y="2900"/>
              </a:lnTo>
              <a:lnTo>
                <a:pt x="8410" y="2894"/>
              </a:lnTo>
              <a:lnTo>
                <a:pt x="8360" y="2887"/>
              </a:lnTo>
              <a:lnTo>
                <a:pt x="8312" y="2878"/>
              </a:lnTo>
              <a:lnTo>
                <a:pt x="8264" y="2868"/>
              </a:lnTo>
              <a:lnTo>
                <a:pt x="8218" y="2856"/>
              </a:lnTo>
              <a:lnTo>
                <a:pt x="8173" y="2843"/>
              </a:lnTo>
              <a:lnTo>
                <a:pt x="8129" y="2828"/>
              </a:lnTo>
              <a:lnTo>
                <a:pt x="8087" y="2812"/>
              </a:lnTo>
              <a:lnTo>
                <a:pt x="8046" y="2795"/>
              </a:lnTo>
              <a:lnTo>
                <a:pt x="7968" y="2756"/>
              </a:lnTo>
              <a:lnTo>
                <a:pt x="7932" y="2735"/>
              </a:lnTo>
              <a:lnTo>
                <a:pt x="7897" y="2713"/>
              </a:lnTo>
              <a:lnTo>
                <a:pt x="7864" y="2690"/>
              </a:lnTo>
              <a:lnTo>
                <a:pt x="7832" y="2665"/>
              </a:lnTo>
              <a:lnTo>
                <a:pt x="7802" y="2639"/>
              </a:lnTo>
              <a:lnTo>
                <a:pt x="7775" y="2612"/>
              </a:lnTo>
              <a:lnTo>
                <a:pt x="7749" y="2585"/>
              </a:lnTo>
              <a:lnTo>
                <a:pt x="7725" y="2556"/>
              </a:lnTo>
              <a:lnTo>
                <a:pt x="7703" y="2526"/>
              </a:lnTo>
              <a:lnTo>
                <a:pt x="7683" y="2495"/>
              </a:lnTo>
              <a:lnTo>
                <a:pt x="7665" y="2463"/>
              </a:lnTo>
              <a:lnTo>
                <a:pt x="7649" y="2431"/>
              </a:lnTo>
              <a:lnTo>
                <a:pt x="7636" y="2397"/>
              </a:lnTo>
              <a:lnTo>
                <a:pt x="7625" y="2363"/>
              </a:lnTo>
              <a:lnTo>
                <a:pt x="7616" y="2328"/>
              </a:lnTo>
              <a:lnTo>
                <a:pt x="7610" y="2292"/>
              </a:lnTo>
              <a:lnTo>
                <a:pt x="7606" y="2256"/>
              </a:lnTo>
              <a:lnTo>
                <a:pt x="7605" y="2218"/>
              </a:lnTo>
              <a:close/>
              <a:moveTo>
                <a:pt x="7425" y="2017"/>
              </a:moveTo>
              <a:lnTo>
                <a:pt x="7393" y="2025"/>
              </a:lnTo>
              <a:lnTo>
                <a:pt x="7357" y="1969"/>
              </a:lnTo>
              <a:lnTo>
                <a:pt x="7322" y="1918"/>
              </a:lnTo>
              <a:lnTo>
                <a:pt x="7288" y="1873"/>
              </a:lnTo>
              <a:lnTo>
                <a:pt x="7270" y="1852"/>
              </a:lnTo>
              <a:lnTo>
                <a:pt x="7252" y="1833"/>
              </a:lnTo>
              <a:lnTo>
                <a:pt x="7217" y="1797"/>
              </a:lnTo>
              <a:lnTo>
                <a:pt x="7181" y="1765"/>
              </a:lnTo>
              <a:lnTo>
                <a:pt x="7145" y="1738"/>
              </a:lnTo>
              <a:lnTo>
                <a:pt x="7126" y="1725"/>
              </a:lnTo>
              <a:lnTo>
                <a:pt x="7107" y="1714"/>
              </a:lnTo>
              <a:lnTo>
                <a:pt x="7067" y="1693"/>
              </a:lnTo>
              <a:lnTo>
                <a:pt x="7025" y="1676"/>
              </a:lnTo>
              <a:lnTo>
                <a:pt x="6980" y="1662"/>
              </a:lnTo>
              <a:lnTo>
                <a:pt x="6933" y="1651"/>
              </a:lnTo>
              <a:lnTo>
                <a:pt x="6883" y="1641"/>
              </a:lnTo>
              <a:lnTo>
                <a:pt x="6830" y="1634"/>
              </a:lnTo>
              <a:lnTo>
                <a:pt x="6773" y="1629"/>
              </a:lnTo>
              <a:lnTo>
                <a:pt x="6711" y="1626"/>
              </a:lnTo>
              <a:lnTo>
                <a:pt x="6704" y="1668"/>
              </a:lnTo>
              <a:lnTo>
                <a:pt x="6698" y="1720"/>
              </a:lnTo>
              <a:lnTo>
                <a:pt x="6694" y="1783"/>
              </a:lnTo>
              <a:lnTo>
                <a:pt x="6692" y="1859"/>
              </a:lnTo>
              <a:lnTo>
                <a:pt x="6692" y="2538"/>
              </a:lnTo>
              <a:lnTo>
                <a:pt x="6695" y="2626"/>
              </a:lnTo>
              <a:lnTo>
                <a:pt x="6697" y="2663"/>
              </a:lnTo>
              <a:lnTo>
                <a:pt x="6700" y="2697"/>
              </a:lnTo>
              <a:lnTo>
                <a:pt x="6708" y="2752"/>
              </a:lnTo>
              <a:lnTo>
                <a:pt x="6718" y="2794"/>
              </a:lnTo>
              <a:lnTo>
                <a:pt x="6727" y="2824"/>
              </a:lnTo>
              <a:lnTo>
                <a:pt x="6735" y="2843"/>
              </a:lnTo>
              <a:lnTo>
                <a:pt x="6743" y="2856"/>
              </a:lnTo>
              <a:lnTo>
                <a:pt x="6228" y="2856"/>
              </a:lnTo>
              <a:lnTo>
                <a:pt x="6235" y="2843"/>
              </a:lnTo>
              <a:lnTo>
                <a:pt x="6242" y="2824"/>
              </a:lnTo>
              <a:lnTo>
                <a:pt x="6250" y="2794"/>
              </a:lnTo>
              <a:lnTo>
                <a:pt x="6259" y="2752"/>
              </a:lnTo>
              <a:lnTo>
                <a:pt x="6266" y="2697"/>
              </a:lnTo>
              <a:lnTo>
                <a:pt x="6271" y="2626"/>
              </a:lnTo>
              <a:lnTo>
                <a:pt x="6273" y="2538"/>
              </a:lnTo>
              <a:lnTo>
                <a:pt x="6279" y="1857"/>
              </a:lnTo>
              <a:lnTo>
                <a:pt x="6277" y="1782"/>
              </a:lnTo>
              <a:lnTo>
                <a:pt x="6273" y="1719"/>
              </a:lnTo>
              <a:lnTo>
                <a:pt x="6267" y="1667"/>
              </a:lnTo>
              <a:lnTo>
                <a:pt x="6260" y="1626"/>
              </a:lnTo>
              <a:lnTo>
                <a:pt x="6198" y="1629"/>
              </a:lnTo>
              <a:lnTo>
                <a:pt x="6141" y="1634"/>
              </a:lnTo>
              <a:lnTo>
                <a:pt x="6087" y="1641"/>
              </a:lnTo>
              <a:lnTo>
                <a:pt x="6037" y="1651"/>
              </a:lnTo>
              <a:lnTo>
                <a:pt x="6013" y="1656"/>
              </a:lnTo>
              <a:lnTo>
                <a:pt x="5990" y="1662"/>
              </a:lnTo>
              <a:lnTo>
                <a:pt x="5945" y="1676"/>
              </a:lnTo>
              <a:lnTo>
                <a:pt x="5903" y="1693"/>
              </a:lnTo>
              <a:lnTo>
                <a:pt x="5864" y="1714"/>
              </a:lnTo>
              <a:lnTo>
                <a:pt x="5844" y="1725"/>
              </a:lnTo>
              <a:lnTo>
                <a:pt x="5826" y="1738"/>
              </a:lnTo>
              <a:lnTo>
                <a:pt x="5789" y="1765"/>
              </a:lnTo>
              <a:lnTo>
                <a:pt x="5753" y="1797"/>
              </a:lnTo>
              <a:lnTo>
                <a:pt x="5719" y="1833"/>
              </a:lnTo>
              <a:lnTo>
                <a:pt x="5684" y="1873"/>
              </a:lnTo>
              <a:lnTo>
                <a:pt x="5650" y="1918"/>
              </a:lnTo>
              <a:lnTo>
                <a:pt x="5615" y="1969"/>
              </a:lnTo>
              <a:lnTo>
                <a:pt x="5579" y="2025"/>
              </a:lnTo>
              <a:lnTo>
                <a:pt x="5547" y="2017"/>
              </a:lnTo>
              <a:lnTo>
                <a:pt x="5630" y="1534"/>
              </a:lnTo>
              <a:lnTo>
                <a:pt x="6057" y="1536"/>
              </a:lnTo>
              <a:lnTo>
                <a:pt x="6485" y="1539"/>
              </a:lnTo>
              <a:lnTo>
                <a:pt x="6913" y="1536"/>
              </a:lnTo>
              <a:lnTo>
                <a:pt x="7342" y="1534"/>
              </a:lnTo>
              <a:lnTo>
                <a:pt x="7425" y="2017"/>
              </a:lnTo>
              <a:close/>
              <a:moveTo>
                <a:pt x="5360" y="2017"/>
              </a:moveTo>
              <a:lnTo>
                <a:pt x="5328" y="2025"/>
              </a:lnTo>
              <a:lnTo>
                <a:pt x="5293" y="1969"/>
              </a:lnTo>
              <a:lnTo>
                <a:pt x="5258" y="1918"/>
              </a:lnTo>
              <a:lnTo>
                <a:pt x="5223" y="1873"/>
              </a:lnTo>
              <a:lnTo>
                <a:pt x="5206" y="1852"/>
              </a:lnTo>
              <a:lnTo>
                <a:pt x="5188" y="1833"/>
              </a:lnTo>
              <a:lnTo>
                <a:pt x="5153" y="1797"/>
              </a:lnTo>
              <a:lnTo>
                <a:pt x="5118" y="1765"/>
              </a:lnTo>
              <a:lnTo>
                <a:pt x="5081" y="1738"/>
              </a:lnTo>
              <a:lnTo>
                <a:pt x="5062" y="1725"/>
              </a:lnTo>
              <a:lnTo>
                <a:pt x="5043" y="1714"/>
              </a:lnTo>
              <a:lnTo>
                <a:pt x="5003" y="1693"/>
              </a:lnTo>
              <a:lnTo>
                <a:pt x="4961" y="1676"/>
              </a:lnTo>
              <a:lnTo>
                <a:pt x="4917" y="1662"/>
              </a:lnTo>
              <a:lnTo>
                <a:pt x="4870" y="1651"/>
              </a:lnTo>
              <a:lnTo>
                <a:pt x="4820" y="1641"/>
              </a:lnTo>
              <a:lnTo>
                <a:pt x="4766" y="1634"/>
              </a:lnTo>
              <a:lnTo>
                <a:pt x="4709" y="1629"/>
              </a:lnTo>
              <a:lnTo>
                <a:pt x="4648" y="1626"/>
              </a:lnTo>
              <a:lnTo>
                <a:pt x="4641" y="1668"/>
              </a:lnTo>
              <a:lnTo>
                <a:pt x="4635" y="1720"/>
              </a:lnTo>
              <a:lnTo>
                <a:pt x="4630" y="1783"/>
              </a:lnTo>
              <a:lnTo>
                <a:pt x="4629" y="1859"/>
              </a:lnTo>
              <a:lnTo>
                <a:pt x="4629" y="2538"/>
              </a:lnTo>
              <a:lnTo>
                <a:pt x="4631" y="2626"/>
              </a:lnTo>
              <a:lnTo>
                <a:pt x="4634" y="2663"/>
              </a:lnTo>
              <a:lnTo>
                <a:pt x="4637" y="2697"/>
              </a:lnTo>
              <a:lnTo>
                <a:pt x="4645" y="2752"/>
              </a:lnTo>
              <a:lnTo>
                <a:pt x="4654" y="2794"/>
              </a:lnTo>
              <a:lnTo>
                <a:pt x="4664" y="2824"/>
              </a:lnTo>
              <a:lnTo>
                <a:pt x="4672" y="2843"/>
              </a:lnTo>
              <a:lnTo>
                <a:pt x="4680" y="2856"/>
              </a:lnTo>
              <a:lnTo>
                <a:pt x="4164" y="2856"/>
              </a:lnTo>
              <a:lnTo>
                <a:pt x="4171" y="2843"/>
              </a:lnTo>
              <a:lnTo>
                <a:pt x="4178" y="2824"/>
              </a:lnTo>
              <a:lnTo>
                <a:pt x="4187" y="2794"/>
              </a:lnTo>
              <a:lnTo>
                <a:pt x="4195" y="2752"/>
              </a:lnTo>
              <a:lnTo>
                <a:pt x="4202" y="2697"/>
              </a:lnTo>
              <a:lnTo>
                <a:pt x="4207" y="2626"/>
              </a:lnTo>
              <a:lnTo>
                <a:pt x="4209" y="2538"/>
              </a:lnTo>
              <a:lnTo>
                <a:pt x="4215" y="1857"/>
              </a:lnTo>
              <a:lnTo>
                <a:pt x="4213" y="1782"/>
              </a:lnTo>
              <a:lnTo>
                <a:pt x="4209" y="1719"/>
              </a:lnTo>
              <a:lnTo>
                <a:pt x="4203" y="1667"/>
              </a:lnTo>
              <a:lnTo>
                <a:pt x="4196" y="1626"/>
              </a:lnTo>
              <a:lnTo>
                <a:pt x="4134" y="1629"/>
              </a:lnTo>
              <a:lnTo>
                <a:pt x="4077" y="1634"/>
              </a:lnTo>
              <a:lnTo>
                <a:pt x="4023" y="1641"/>
              </a:lnTo>
              <a:lnTo>
                <a:pt x="3973" y="1651"/>
              </a:lnTo>
              <a:lnTo>
                <a:pt x="3949" y="1656"/>
              </a:lnTo>
              <a:lnTo>
                <a:pt x="3926" y="1662"/>
              </a:lnTo>
              <a:lnTo>
                <a:pt x="3882" y="1676"/>
              </a:lnTo>
              <a:lnTo>
                <a:pt x="3840" y="1693"/>
              </a:lnTo>
              <a:lnTo>
                <a:pt x="3800" y="1714"/>
              </a:lnTo>
              <a:lnTo>
                <a:pt x="3781" y="1725"/>
              </a:lnTo>
              <a:lnTo>
                <a:pt x="3762" y="1738"/>
              </a:lnTo>
              <a:lnTo>
                <a:pt x="3725" y="1765"/>
              </a:lnTo>
              <a:lnTo>
                <a:pt x="3690" y="1797"/>
              </a:lnTo>
              <a:lnTo>
                <a:pt x="3655" y="1833"/>
              </a:lnTo>
              <a:lnTo>
                <a:pt x="3620" y="1873"/>
              </a:lnTo>
              <a:lnTo>
                <a:pt x="3586" y="1918"/>
              </a:lnTo>
              <a:lnTo>
                <a:pt x="3551" y="1969"/>
              </a:lnTo>
              <a:lnTo>
                <a:pt x="3516" y="2025"/>
              </a:lnTo>
              <a:lnTo>
                <a:pt x="3484" y="2017"/>
              </a:lnTo>
              <a:lnTo>
                <a:pt x="3566" y="1534"/>
              </a:lnTo>
              <a:lnTo>
                <a:pt x="3994" y="1536"/>
              </a:lnTo>
              <a:lnTo>
                <a:pt x="4422" y="1539"/>
              </a:lnTo>
              <a:lnTo>
                <a:pt x="4849" y="1536"/>
              </a:lnTo>
              <a:lnTo>
                <a:pt x="5277" y="1534"/>
              </a:lnTo>
              <a:lnTo>
                <a:pt x="5360" y="2017"/>
              </a:lnTo>
              <a:close/>
              <a:moveTo>
                <a:pt x="3241" y="1539"/>
              </a:moveTo>
              <a:lnTo>
                <a:pt x="3233" y="1553"/>
              </a:lnTo>
              <a:lnTo>
                <a:pt x="3225" y="1572"/>
              </a:lnTo>
              <a:lnTo>
                <a:pt x="3215" y="1602"/>
              </a:lnTo>
              <a:lnTo>
                <a:pt x="3206" y="1644"/>
              </a:lnTo>
              <a:lnTo>
                <a:pt x="3198" y="1700"/>
              </a:lnTo>
              <a:lnTo>
                <a:pt x="3192" y="1771"/>
              </a:lnTo>
              <a:lnTo>
                <a:pt x="3190" y="1859"/>
              </a:lnTo>
              <a:lnTo>
                <a:pt x="3190" y="2538"/>
              </a:lnTo>
              <a:lnTo>
                <a:pt x="3192" y="2626"/>
              </a:lnTo>
              <a:lnTo>
                <a:pt x="3195" y="2663"/>
              </a:lnTo>
              <a:lnTo>
                <a:pt x="3198" y="2697"/>
              </a:lnTo>
              <a:lnTo>
                <a:pt x="3206" y="2752"/>
              </a:lnTo>
              <a:lnTo>
                <a:pt x="3215" y="2794"/>
              </a:lnTo>
              <a:lnTo>
                <a:pt x="3225" y="2824"/>
              </a:lnTo>
              <a:lnTo>
                <a:pt x="3233" y="2843"/>
              </a:lnTo>
              <a:lnTo>
                <a:pt x="3241" y="2856"/>
              </a:lnTo>
              <a:lnTo>
                <a:pt x="2720" y="2856"/>
              </a:lnTo>
              <a:lnTo>
                <a:pt x="2728" y="2843"/>
              </a:lnTo>
              <a:lnTo>
                <a:pt x="2736" y="2824"/>
              </a:lnTo>
              <a:lnTo>
                <a:pt x="2745" y="2794"/>
              </a:lnTo>
              <a:lnTo>
                <a:pt x="2754" y="2752"/>
              </a:lnTo>
              <a:lnTo>
                <a:pt x="2763" y="2697"/>
              </a:lnTo>
              <a:lnTo>
                <a:pt x="2768" y="2626"/>
              </a:lnTo>
              <a:lnTo>
                <a:pt x="2771" y="2538"/>
              </a:lnTo>
              <a:lnTo>
                <a:pt x="2776" y="1857"/>
              </a:lnTo>
              <a:lnTo>
                <a:pt x="2774" y="1770"/>
              </a:lnTo>
              <a:lnTo>
                <a:pt x="2767" y="1699"/>
              </a:lnTo>
              <a:lnTo>
                <a:pt x="2758" y="1643"/>
              </a:lnTo>
              <a:lnTo>
                <a:pt x="2748" y="1602"/>
              </a:lnTo>
              <a:lnTo>
                <a:pt x="2738" y="1572"/>
              </a:lnTo>
              <a:lnTo>
                <a:pt x="2729" y="1553"/>
              </a:lnTo>
              <a:lnTo>
                <a:pt x="2722" y="1542"/>
              </a:lnTo>
              <a:lnTo>
                <a:pt x="2720" y="1539"/>
              </a:lnTo>
              <a:lnTo>
                <a:pt x="3241" y="1539"/>
              </a:lnTo>
              <a:close/>
              <a:moveTo>
                <a:pt x="2350" y="1539"/>
              </a:moveTo>
              <a:lnTo>
                <a:pt x="2342" y="1553"/>
              </a:lnTo>
              <a:lnTo>
                <a:pt x="2334" y="1572"/>
              </a:lnTo>
              <a:lnTo>
                <a:pt x="2324" y="1602"/>
              </a:lnTo>
              <a:lnTo>
                <a:pt x="2315" y="1644"/>
              </a:lnTo>
              <a:lnTo>
                <a:pt x="2307" y="1700"/>
              </a:lnTo>
              <a:lnTo>
                <a:pt x="2301" y="1771"/>
              </a:lnTo>
              <a:lnTo>
                <a:pt x="2299" y="1859"/>
              </a:lnTo>
              <a:lnTo>
                <a:pt x="2299" y="2538"/>
              </a:lnTo>
              <a:lnTo>
                <a:pt x="2301" y="2626"/>
              </a:lnTo>
              <a:lnTo>
                <a:pt x="2304" y="2663"/>
              </a:lnTo>
              <a:lnTo>
                <a:pt x="2307" y="2697"/>
              </a:lnTo>
              <a:lnTo>
                <a:pt x="2315" y="2752"/>
              </a:lnTo>
              <a:lnTo>
                <a:pt x="2324" y="2794"/>
              </a:lnTo>
              <a:lnTo>
                <a:pt x="2334" y="2824"/>
              </a:lnTo>
              <a:lnTo>
                <a:pt x="2342" y="2843"/>
              </a:lnTo>
              <a:lnTo>
                <a:pt x="2350" y="2856"/>
              </a:lnTo>
              <a:lnTo>
                <a:pt x="1829" y="2856"/>
              </a:lnTo>
              <a:lnTo>
                <a:pt x="1837" y="2843"/>
              </a:lnTo>
              <a:lnTo>
                <a:pt x="1845" y="2824"/>
              </a:lnTo>
              <a:lnTo>
                <a:pt x="1854" y="2794"/>
              </a:lnTo>
              <a:lnTo>
                <a:pt x="1863" y="2752"/>
              </a:lnTo>
              <a:lnTo>
                <a:pt x="1871" y="2697"/>
              </a:lnTo>
              <a:lnTo>
                <a:pt x="1877" y="2626"/>
              </a:lnTo>
              <a:lnTo>
                <a:pt x="1879" y="2538"/>
              </a:lnTo>
              <a:lnTo>
                <a:pt x="1885" y="1857"/>
              </a:lnTo>
              <a:lnTo>
                <a:pt x="1883" y="1770"/>
              </a:lnTo>
              <a:lnTo>
                <a:pt x="1876" y="1699"/>
              </a:lnTo>
              <a:lnTo>
                <a:pt x="1867" y="1643"/>
              </a:lnTo>
              <a:lnTo>
                <a:pt x="1857" y="1602"/>
              </a:lnTo>
              <a:lnTo>
                <a:pt x="1846" y="1572"/>
              </a:lnTo>
              <a:lnTo>
                <a:pt x="1837" y="1553"/>
              </a:lnTo>
              <a:lnTo>
                <a:pt x="1831" y="1542"/>
              </a:lnTo>
              <a:lnTo>
                <a:pt x="1829" y="1539"/>
              </a:lnTo>
              <a:lnTo>
                <a:pt x="2350" y="1539"/>
              </a:lnTo>
              <a:close/>
              <a:moveTo>
                <a:pt x="1537" y="2427"/>
              </a:moveTo>
              <a:lnTo>
                <a:pt x="1454" y="2864"/>
              </a:lnTo>
              <a:lnTo>
                <a:pt x="727" y="2860"/>
              </a:lnTo>
              <a:lnTo>
                <a:pt x="0" y="2856"/>
              </a:lnTo>
              <a:lnTo>
                <a:pt x="8" y="2843"/>
              </a:lnTo>
              <a:lnTo>
                <a:pt x="16" y="2824"/>
              </a:lnTo>
              <a:lnTo>
                <a:pt x="25" y="2794"/>
              </a:lnTo>
              <a:lnTo>
                <a:pt x="35" y="2752"/>
              </a:lnTo>
              <a:lnTo>
                <a:pt x="43" y="2697"/>
              </a:lnTo>
              <a:lnTo>
                <a:pt x="49" y="2626"/>
              </a:lnTo>
              <a:lnTo>
                <a:pt x="51" y="2538"/>
              </a:lnTo>
              <a:lnTo>
                <a:pt x="56" y="1857"/>
              </a:lnTo>
              <a:lnTo>
                <a:pt x="54" y="1770"/>
              </a:lnTo>
              <a:lnTo>
                <a:pt x="48" y="1699"/>
              </a:lnTo>
              <a:lnTo>
                <a:pt x="39" y="1643"/>
              </a:lnTo>
              <a:lnTo>
                <a:pt x="28" y="1602"/>
              </a:lnTo>
              <a:lnTo>
                <a:pt x="18" y="1572"/>
              </a:lnTo>
              <a:lnTo>
                <a:pt x="9" y="1553"/>
              </a:lnTo>
              <a:lnTo>
                <a:pt x="2" y="1542"/>
              </a:lnTo>
              <a:lnTo>
                <a:pt x="0" y="1539"/>
              </a:lnTo>
              <a:lnTo>
                <a:pt x="521" y="1539"/>
              </a:lnTo>
              <a:lnTo>
                <a:pt x="513" y="1553"/>
              </a:lnTo>
              <a:lnTo>
                <a:pt x="505" y="1572"/>
              </a:lnTo>
              <a:lnTo>
                <a:pt x="496" y="1602"/>
              </a:lnTo>
              <a:lnTo>
                <a:pt x="486" y="1644"/>
              </a:lnTo>
              <a:lnTo>
                <a:pt x="478" y="1700"/>
              </a:lnTo>
              <a:lnTo>
                <a:pt x="473" y="1771"/>
              </a:lnTo>
              <a:lnTo>
                <a:pt x="470" y="1859"/>
              </a:lnTo>
              <a:lnTo>
                <a:pt x="470" y="2538"/>
              </a:lnTo>
              <a:lnTo>
                <a:pt x="472" y="2612"/>
              </a:lnTo>
              <a:lnTo>
                <a:pt x="476" y="2675"/>
              </a:lnTo>
              <a:lnTo>
                <a:pt x="482" y="2726"/>
              </a:lnTo>
              <a:lnTo>
                <a:pt x="489" y="2768"/>
              </a:lnTo>
              <a:lnTo>
                <a:pt x="636" y="2759"/>
              </a:lnTo>
              <a:lnTo>
                <a:pt x="710" y="2751"/>
              </a:lnTo>
              <a:lnTo>
                <a:pt x="784" y="2742"/>
              </a:lnTo>
              <a:lnTo>
                <a:pt x="858" y="2730"/>
              </a:lnTo>
              <a:lnTo>
                <a:pt x="930" y="2716"/>
              </a:lnTo>
              <a:lnTo>
                <a:pt x="1001" y="2699"/>
              </a:lnTo>
              <a:lnTo>
                <a:pt x="1070" y="2679"/>
              </a:lnTo>
              <a:lnTo>
                <a:pt x="1137" y="2656"/>
              </a:lnTo>
              <a:lnTo>
                <a:pt x="1201" y="2630"/>
              </a:lnTo>
              <a:lnTo>
                <a:pt x="1261" y="2601"/>
              </a:lnTo>
              <a:lnTo>
                <a:pt x="1290" y="2585"/>
              </a:lnTo>
              <a:lnTo>
                <a:pt x="1318" y="2568"/>
              </a:lnTo>
              <a:lnTo>
                <a:pt x="1371" y="2531"/>
              </a:lnTo>
              <a:lnTo>
                <a:pt x="1396" y="2512"/>
              </a:lnTo>
              <a:lnTo>
                <a:pt x="1420" y="2491"/>
              </a:lnTo>
              <a:lnTo>
                <a:pt x="1442" y="2469"/>
              </a:lnTo>
              <a:lnTo>
                <a:pt x="1463" y="2446"/>
              </a:lnTo>
              <a:lnTo>
                <a:pt x="1483" y="2422"/>
              </a:lnTo>
              <a:lnTo>
                <a:pt x="1501" y="2397"/>
              </a:lnTo>
              <a:lnTo>
                <a:pt x="1537" y="2427"/>
              </a:lnTo>
              <a:close/>
              <a:moveTo>
                <a:pt x="8782" y="838"/>
              </a:moveTo>
              <a:lnTo>
                <a:pt x="8528" y="420"/>
              </a:lnTo>
              <a:lnTo>
                <a:pt x="8484" y="354"/>
              </a:lnTo>
              <a:lnTo>
                <a:pt x="8456" y="316"/>
              </a:lnTo>
              <a:lnTo>
                <a:pt x="8425" y="277"/>
              </a:lnTo>
              <a:lnTo>
                <a:pt x="8086" y="838"/>
              </a:lnTo>
              <a:lnTo>
                <a:pt x="8782" y="838"/>
              </a:lnTo>
              <a:close/>
              <a:moveTo>
                <a:pt x="7868" y="922"/>
              </a:moveTo>
              <a:lnTo>
                <a:pt x="8101" y="551"/>
              </a:lnTo>
              <a:lnTo>
                <a:pt x="8335" y="179"/>
              </a:lnTo>
              <a:lnTo>
                <a:pt x="8305" y="151"/>
              </a:lnTo>
              <a:lnTo>
                <a:pt x="8274" y="125"/>
              </a:lnTo>
              <a:lnTo>
                <a:pt x="8242" y="100"/>
              </a:lnTo>
              <a:lnTo>
                <a:pt x="8209" y="78"/>
              </a:lnTo>
              <a:lnTo>
                <a:pt x="8175" y="57"/>
              </a:lnTo>
              <a:lnTo>
                <a:pt x="8140" y="40"/>
              </a:lnTo>
              <a:lnTo>
                <a:pt x="8105" y="26"/>
              </a:lnTo>
              <a:lnTo>
                <a:pt x="8087" y="20"/>
              </a:lnTo>
              <a:lnTo>
                <a:pt x="8069" y="15"/>
              </a:lnTo>
              <a:lnTo>
                <a:pt x="8069" y="6"/>
              </a:lnTo>
              <a:lnTo>
                <a:pt x="8743" y="6"/>
              </a:lnTo>
              <a:lnTo>
                <a:pt x="9247" y="774"/>
              </a:lnTo>
              <a:lnTo>
                <a:pt x="9339" y="917"/>
              </a:lnTo>
              <a:lnTo>
                <a:pt x="9420" y="1036"/>
              </a:lnTo>
              <a:lnTo>
                <a:pt x="9464" y="1099"/>
              </a:lnTo>
              <a:lnTo>
                <a:pt x="9509" y="1159"/>
              </a:lnTo>
              <a:lnTo>
                <a:pt x="9553" y="1214"/>
              </a:lnTo>
              <a:lnTo>
                <a:pt x="9595" y="1261"/>
              </a:lnTo>
              <a:lnTo>
                <a:pt x="9614" y="1281"/>
              </a:lnTo>
              <a:lnTo>
                <a:pt x="9632" y="1299"/>
              </a:lnTo>
              <a:lnTo>
                <a:pt x="9649" y="1313"/>
              </a:lnTo>
              <a:lnTo>
                <a:pt x="9665" y="1323"/>
              </a:lnTo>
              <a:lnTo>
                <a:pt x="8984" y="1323"/>
              </a:lnTo>
              <a:lnTo>
                <a:pt x="8989" y="1314"/>
              </a:lnTo>
              <a:lnTo>
                <a:pt x="8994" y="1304"/>
              </a:lnTo>
              <a:lnTo>
                <a:pt x="8997" y="1281"/>
              </a:lnTo>
              <a:lnTo>
                <a:pt x="8997" y="1267"/>
              </a:lnTo>
              <a:lnTo>
                <a:pt x="8996" y="1253"/>
              </a:lnTo>
              <a:lnTo>
                <a:pt x="8989" y="1224"/>
              </a:lnTo>
              <a:lnTo>
                <a:pt x="8980" y="1192"/>
              </a:lnTo>
              <a:lnTo>
                <a:pt x="8968" y="1161"/>
              </a:lnTo>
              <a:lnTo>
                <a:pt x="8954" y="1129"/>
              </a:lnTo>
              <a:lnTo>
                <a:pt x="8940" y="1099"/>
              </a:lnTo>
              <a:lnTo>
                <a:pt x="8835" y="924"/>
              </a:lnTo>
              <a:lnTo>
                <a:pt x="8035" y="924"/>
              </a:lnTo>
              <a:lnTo>
                <a:pt x="7909" y="1133"/>
              </a:lnTo>
              <a:lnTo>
                <a:pt x="7896" y="1158"/>
              </a:lnTo>
              <a:lnTo>
                <a:pt x="7885" y="1183"/>
              </a:lnTo>
              <a:lnTo>
                <a:pt x="7876" y="1207"/>
              </a:lnTo>
              <a:lnTo>
                <a:pt x="7870" y="1232"/>
              </a:lnTo>
              <a:lnTo>
                <a:pt x="7867" y="1255"/>
              </a:lnTo>
              <a:lnTo>
                <a:pt x="7867" y="1278"/>
              </a:lnTo>
              <a:lnTo>
                <a:pt x="7870" y="1301"/>
              </a:lnTo>
              <a:lnTo>
                <a:pt x="7877" y="1323"/>
              </a:lnTo>
              <a:lnTo>
                <a:pt x="7552" y="1323"/>
              </a:lnTo>
              <a:lnTo>
                <a:pt x="7593" y="1283"/>
              </a:lnTo>
              <a:lnTo>
                <a:pt x="7634" y="1238"/>
              </a:lnTo>
              <a:lnTo>
                <a:pt x="7676" y="1188"/>
              </a:lnTo>
              <a:lnTo>
                <a:pt x="7718" y="1136"/>
              </a:lnTo>
              <a:lnTo>
                <a:pt x="7758" y="1082"/>
              </a:lnTo>
              <a:lnTo>
                <a:pt x="7797" y="1027"/>
              </a:lnTo>
              <a:lnTo>
                <a:pt x="7868" y="922"/>
              </a:lnTo>
              <a:close/>
              <a:moveTo>
                <a:pt x="7832" y="484"/>
              </a:moveTo>
              <a:lnTo>
                <a:pt x="7800" y="491"/>
              </a:lnTo>
              <a:lnTo>
                <a:pt x="7764" y="436"/>
              </a:lnTo>
              <a:lnTo>
                <a:pt x="7729" y="385"/>
              </a:lnTo>
              <a:lnTo>
                <a:pt x="7693" y="340"/>
              </a:lnTo>
              <a:lnTo>
                <a:pt x="7657" y="299"/>
              </a:lnTo>
              <a:lnTo>
                <a:pt x="7639" y="281"/>
              </a:lnTo>
              <a:lnTo>
                <a:pt x="7620" y="264"/>
              </a:lnTo>
              <a:lnTo>
                <a:pt x="7583" y="232"/>
              </a:lnTo>
              <a:lnTo>
                <a:pt x="7544" y="204"/>
              </a:lnTo>
              <a:lnTo>
                <a:pt x="7503" y="181"/>
              </a:lnTo>
              <a:lnTo>
                <a:pt x="7461" y="160"/>
              </a:lnTo>
              <a:lnTo>
                <a:pt x="7417" y="143"/>
              </a:lnTo>
              <a:lnTo>
                <a:pt x="7371" y="129"/>
              </a:lnTo>
              <a:lnTo>
                <a:pt x="7322" y="117"/>
              </a:lnTo>
              <a:lnTo>
                <a:pt x="7271" y="108"/>
              </a:lnTo>
              <a:lnTo>
                <a:pt x="7215" y="101"/>
              </a:lnTo>
              <a:lnTo>
                <a:pt x="7157" y="96"/>
              </a:lnTo>
              <a:lnTo>
                <a:pt x="7096" y="93"/>
              </a:lnTo>
              <a:lnTo>
                <a:pt x="7089" y="134"/>
              </a:lnTo>
              <a:lnTo>
                <a:pt x="7083" y="187"/>
              </a:lnTo>
              <a:lnTo>
                <a:pt x="7078" y="250"/>
              </a:lnTo>
              <a:lnTo>
                <a:pt x="7077" y="326"/>
              </a:lnTo>
              <a:lnTo>
                <a:pt x="7077" y="1005"/>
              </a:lnTo>
              <a:lnTo>
                <a:pt x="7079" y="1093"/>
              </a:lnTo>
              <a:lnTo>
                <a:pt x="7081" y="1130"/>
              </a:lnTo>
              <a:lnTo>
                <a:pt x="7085" y="1163"/>
              </a:lnTo>
              <a:lnTo>
                <a:pt x="7093" y="1219"/>
              </a:lnTo>
              <a:lnTo>
                <a:pt x="7102" y="1261"/>
              </a:lnTo>
              <a:lnTo>
                <a:pt x="7112" y="1290"/>
              </a:lnTo>
              <a:lnTo>
                <a:pt x="7120" y="1310"/>
              </a:lnTo>
              <a:lnTo>
                <a:pt x="7128" y="1323"/>
              </a:lnTo>
              <a:lnTo>
                <a:pt x="6612" y="1323"/>
              </a:lnTo>
              <a:lnTo>
                <a:pt x="6619" y="1310"/>
              </a:lnTo>
              <a:lnTo>
                <a:pt x="6626" y="1290"/>
              </a:lnTo>
              <a:lnTo>
                <a:pt x="6635" y="1261"/>
              </a:lnTo>
              <a:lnTo>
                <a:pt x="6643" y="1219"/>
              </a:lnTo>
              <a:lnTo>
                <a:pt x="6650" y="1163"/>
              </a:lnTo>
              <a:lnTo>
                <a:pt x="6655" y="1093"/>
              </a:lnTo>
              <a:lnTo>
                <a:pt x="6657" y="1005"/>
              </a:lnTo>
              <a:lnTo>
                <a:pt x="6663" y="324"/>
              </a:lnTo>
              <a:lnTo>
                <a:pt x="6661" y="249"/>
              </a:lnTo>
              <a:lnTo>
                <a:pt x="6657" y="186"/>
              </a:lnTo>
              <a:lnTo>
                <a:pt x="6651" y="134"/>
              </a:lnTo>
              <a:lnTo>
                <a:pt x="6644" y="93"/>
              </a:lnTo>
              <a:lnTo>
                <a:pt x="6582" y="96"/>
              </a:lnTo>
              <a:lnTo>
                <a:pt x="6524" y="101"/>
              </a:lnTo>
              <a:lnTo>
                <a:pt x="6469" y="108"/>
              </a:lnTo>
              <a:lnTo>
                <a:pt x="6417" y="117"/>
              </a:lnTo>
              <a:lnTo>
                <a:pt x="6393" y="123"/>
              </a:lnTo>
              <a:lnTo>
                <a:pt x="6369" y="129"/>
              </a:lnTo>
              <a:lnTo>
                <a:pt x="6322" y="143"/>
              </a:lnTo>
              <a:lnTo>
                <a:pt x="6278" y="160"/>
              </a:lnTo>
              <a:lnTo>
                <a:pt x="6237" y="181"/>
              </a:lnTo>
              <a:lnTo>
                <a:pt x="6216" y="192"/>
              </a:lnTo>
              <a:lnTo>
                <a:pt x="6196" y="204"/>
              </a:lnTo>
              <a:lnTo>
                <a:pt x="6158" y="232"/>
              </a:lnTo>
              <a:lnTo>
                <a:pt x="6120" y="264"/>
              </a:lnTo>
              <a:lnTo>
                <a:pt x="6083" y="299"/>
              </a:lnTo>
              <a:lnTo>
                <a:pt x="6047" y="340"/>
              </a:lnTo>
              <a:lnTo>
                <a:pt x="6012" y="385"/>
              </a:lnTo>
              <a:lnTo>
                <a:pt x="5976" y="436"/>
              </a:lnTo>
              <a:lnTo>
                <a:pt x="5940" y="491"/>
              </a:lnTo>
              <a:lnTo>
                <a:pt x="5908" y="484"/>
              </a:lnTo>
              <a:lnTo>
                <a:pt x="5991" y="0"/>
              </a:lnTo>
              <a:lnTo>
                <a:pt x="6430" y="3"/>
              </a:lnTo>
              <a:lnTo>
                <a:pt x="6870" y="6"/>
              </a:lnTo>
              <a:lnTo>
                <a:pt x="7310" y="3"/>
              </a:lnTo>
              <a:lnTo>
                <a:pt x="7749" y="0"/>
              </a:lnTo>
              <a:lnTo>
                <a:pt x="7832" y="484"/>
              </a:lnTo>
              <a:close/>
              <a:moveTo>
                <a:pt x="5797" y="1323"/>
              </a:moveTo>
              <a:lnTo>
                <a:pt x="5734" y="1323"/>
              </a:lnTo>
              <a:lnTo>
                <a:pt x="5483" y="1323"/>
              </a:lnTo>
              <a:lnTo>
                <a:pt x="5192" y="1323"/>
              </a:lnTo>
              <a:lnTo>
                <a:pt x="4928" y="1064"/>
              </a:lnTo>
              <a:lnTo>
                <a:pt x="4646" y="783"/>
              </a:lnTo>
              <a:lnTo>
                <a:pt x="4368" y="507"/>
              </a:lnTo>
              <a:lnTo>
                <a:pt x="4117" y="260"/>
              </a:lnTo>
              <a:lnTo>
                <a:pt x="4116" y="292"/>
              </a:lnTo>
              <a:lnTo>
                <a:pt x="4116" y="326"/>
              </a:lnTo>
              <a:lnTo>
                <a:pt x="4116" y="1005"/>
              </a:lnTo>
              <a:lnTo>
                <a:pt x="4118" y="1093"/>
              </a:lnTo>
              <a:lnTo>
                <a:pt x="4124" y="1163"/>
              </a:lnTo>
              <a:lnTo>
                <a:pt x="4133" y="1219"/>
              </a:lnTo>
              <a:lnTo>
                <a:pt x="4144" y="1261"/>
              </a:lnTo>
              <a:lnTo>
                <a:pt x="4154" y="1290"/>
              </a:lnTo>
              <a:lnTo>
                <a:pt x="4163" y="1310"/>
              </a:lnTo>
              <a:lnTo>
                <a:pt x="4170" y="1320"/>
              </a:lnTo>
              <a:lnTo>
                <a:pt x="4172" y="1323"/>
              </a:lnTo>
              <a:lnTo>
                <a:pt x="3922" y="1323"/>
              </a:lnTo>
              <a:lnTo>
                <a:pt x="3931" y="1310"/>
              </a:lnTo>
              <a:lnTo>
                <a:pt x="3940" y="1290"/>
              </a:lnTo>
              <a:lnTo>
                <a:pt x="3950" y="1261"/>
              </a:lnTo>
              <a:lnTo>
                <a:pt x="3955" y="1241"/>
              </a:lnTo>
              <a:lnTo>
                <a:pt x="3960" y="1219"/>
              </a:lnTo>
              <a:lnTo>
                <a:pt x="3969" y="1163"/>
              </a:lnTo>
              <a:lnTo>
                <a:pt x="3973" y="1130"/>
              </a:lnTo>
              <a:lnTo>
                <a:pt x="3976" y="1093"/>
              </a:lnTo>
              <a:lnTo>
                <a:pt x="3978" y="1051"/>
              </a:lnTo>
              <a:lnTo>
                <a:pt x="3978" y="1005"/>
              </a:lnTo>
              <a:lnTo>
                <a:pt x="3984" y="324"/>
              </a:lnTo>
              <a:lnTo>
                <a:pt x="3983" y="261"/>
              </a:lnTo>
              <a:lnTo>
                <a:pt x="3979" y="206"/>
              </a:lnTo>
              <a:lnTo>
                <a:pt x="3969" y="121"/>
              </a:lnTo>
              <a:lnTo>
                <a:pt x="3932" y="87"/>
              </a:lnTo>
              <a:lnTo>
                <a:pt x="3898" y="56"/>
              </a:lnTo>
              <a:lnTo>
                <a:pt x="3839" y="6"/>
              </a:lnTo>
              <a:lnTo>
                <a:pt x="4422" y="6"/>
              </a:lnTo>
              <a:lnTo>
                <a:pt x="4980" y="540"/>
              </a:lnTo>
              <a:lnTo>
                <a:pt x="5538" y="1075"/>
              </a:lnTo>
              <a:lnTo>
                <a:pt x="5540" y="1041"/>
              </a:lnTo>
              <a:lnTo>
                <a:pt x="5540" y="1005"/>
              </a:lnTo>
              <a:lnTo>
                <a:pt x="5545" y="324"/>
              </a:lnTo>
              <a:lnTo>
                <a:pt x="5543" y="236"/>
              </a:lnTo>
              <a:lnTo>
                <a:pt x="5537" y="166"/>
              </a:lnTo>
              <a:lnTo>
                <a:pt x="5528" y="110"/>
              </a:lnTo>
              <a:lnTo>
                <a:pt x="5517" y="68"/>
              </a:lnTo>
              <a:lnTo>
                <a:pt x="5507" y="39"/>
              </a:lnTo>
              <a:lnTo>
                <a:pt x="5498" y="19"/>
              </a:lnTo>
              <a:lnTo>
                <a:pt x="5491" y="9"/>
              </a:lnTo>
              <a:lnTo>
                <a:pt x="5489" y="6"/>
              </a:lnTo>
              <a:lnTo>
                <a:pt x="5734" y="6"/>
              </a:lnTo>
              <a:lnTo>
                <a:pt x="5725" y="19"/>
              </a:lnTo>
              <a:lnTo>
                <a:pt x="5716" y="39"/>
              </a:lnTo>
              <a:lnTo>
                <a:pt x="5705" y="69"/>
              </a:lnTo>
              <a:lnTo>
                <a:pt x="5700" y="88"/>
              </a:lnTo>
              <a:lnTo>
                <a:pt x="5695" y="111"/>
              </a:lnTo>
              <a:lnTo>
                <a:pt x="5686" y="166"/>
              </a:lnTo>
              <a:lnTo>
                <a:pt x="5682" y="200"/>
              </a:lnTo>
              <a:lnTo>
                <a:pt x="5680" y="238"/>
              </a:lnTo>
              <a:lnTo>
                <a:pt x="5678" y="279"/>
              </a:lnTo>
              <a:lnTo>
                <a:pt x="5677" y="326"/>
              </a:lnTo>
              <a:lnTo>
                <a:pt x="5677" y="1005"/>
              </a:lnTo>
              <a:lnTo>
                <a:pt x="5679" y="1076"/>
              </a:lnTo>
              <a:lnTo>
                <a:pt x="5683" y="1136"/>
              </a:lnTo>
              <a:lnTo>
                <a:pt x="5689" y="1186"/>
              </a:lnTo>
              <a:lnTo>
                <a:pt x="5696" y="1227"/>
              </a:lnTo>
              <a:lnTo>
                <a:pt x="5797" y="1323"/>
              </a:lnTo>
              <a:close/>
              <a:moveTo>
                <a:pt x="3630" y="326"/>
              </a:moveTo>
              <a:lnTo>
                <a:pt x="3632" y="578"/>
              </a:lnTo>
              <a:lnTo>
                <a:pt x="3630" y="648"/>
              </a:lnTo>
              <a:lnTo>
                <a:pt x="3624" y="718"/>
              </a:lnTo>
              <a:lnTo>
                <a:pt x="3612" y="787"/>
              </a:lnTo>
              <a:lnTo>
                <a:pt x="3596" y="855"/>
              </a:lnTo>
              <a:lnTo>
                <a:pt x="3586" y="889"/>
              </a:lnTo>
              <a:lnTo>
                <a:pt x="3574" y="922"/>
              </a:lnTo>
              <a:lnTo>
                <a:pt x="3561" y="954"/>
              </a:lnTo>
              <a:lnTo>
                <a:pt x="3546" y="985"/>
              </a:lnTo>
              <a:lnTo>
                <a:pt x="3530" y="1016"/>
              </a:lnTo>
              <a:lnTo>
                <a:pt x="3512" y="1046"/>
              </a:lnTo>
              <a:lnTo>
                <a:pt x="3492" y="1075"/>
              </a:lnTo>
              <a:lnTo>
                <a:pt x="3470" y="1104"/>
              </a:lnTo>
              <a:lnTo>
                <a:pt x="3447" y="1131"/>
              </a:lnTo>
              <a:lnTo>
                <a:pt x="3422" y="1156"/>
              </a:lnTo>
              <a:lnTo>
                <a:pt x="3395" y="1181"/>
              </a:lnTo>
              <a:lnTo>
                <a:pt x="3366" y="1204"/>
              </a:lnTo>
              <a:lnTo>
                <a:pt x="3335" y="1226"/>
              </a:lnTo>
              <a:lnTo>
                <a:pt x="3302" y="1247"/>
              </a:lnTo>
              <a:lnTo>
                <a:pt x="3267" y="1265"/>
              </a:lnTo>
              <a:lnTo>
                <a:pt x="3230" y="1283"/>
              </a:lnTo>
              <a:lnTo>
                <a:pt x="3210" y="1290"/>
              </a:lnTo>
              <a:lnTo>
                <a:pt x="3190" y="1298"/>
              </a:lnTo>
              <a:lnTo>
                <a:pt x="3148" y="1312"/>
              </a:lnTo>
              <a:lnTo>
                <a:pt x="3104" y="1323"/>
              </a:lnTo>
              <a:lnTo>
                <a:pt x="3058" y="1333"/>
              </a:lnTo>
              <a:lnTo>
                <a:pt x="3009" y="1341"/>
              </a:lnTo>
              <a:lnTo>
                <a:pt x="2958" y="1347"/>
              </a:lnTo>
              <a:lnTo>
                <a:pt x="2931" y="1349"/>
              </a:lnTo>
              <a:lnTo>
                <a:pt x="2904" y="1350"/>
              </a:lnTo>
              <a:lnTo>
                <a:pt x="2848" y="1351"/>
              </a:lnTo>
              <a:lnTo>
                <a:pt x="2792" y="1350"/>
              </a:lnTo>
              <a:lnTo>
                <a:pt x="2739" y="1348"/>
              </a:lnTo>
              <a:lnTo>
                <a:pt x="2687" y="1345"/>
              </a:lnTo>
              <a:lnTo>
                <a:pt x="2637" y="1340"/>
              </a:lnTo>
              <a:lnTo>
                <a:pt x="2544" y="1325"/>
              </a:lnTo>
              <a:lnTo>
                <a:pt x="2500" y="1316"/>
              </a:lnTo>
              <a:lnTo>
                <a:pt x="2458" y="1305"/>
              </a:lnTo>
              <a:lnTo>
                <a:pt x="2417" y="1293"/>
              </a:lnTo>
              <a:lnTo>
                <a:pt x="2379" y="1279"/>
              </a:lnTo>
              <a:lnTo>
                <a:pt x="2343" y="1265"/>
              </a:lnTo>
              <a:lnTo>
                <a:pt x="2309" y="1248"/>
              </a:lnTo>
              <a:lnTo>
                <a:pt x="2276" y="1231"/>
              </a:lnTo>
              <a:lnTo>
                <a:pt x="2245" y="1212"/>
              </a:lnTo>
              <a:lnTo>
                <a:pt x="2217" y="1192"/>
              </a:lnTo>
              <a:lnTo>
                <a:pt x="2189" y="1170"/>
              </a:lnTo>
              <a:lnTo>
                <a:pt x="2164" y="1147"/>
              </a:lnTo>
              <a:lnTo>
                <a:pt x="2141" y="1123"/>
              </a:lnTo>
              <a:lnTo>
                <a:pt x="2119" y="1097"/>
              </a:lnTo>
              <a:lnTo>
                <a:pt x="2099" y="1070"/>
              </a:lnTo>
              <a:lnTo>
                <a:pt x="2081" y="1042"/>
              </a:lnTo>
              <a:lnTo>
                <a:pt x="2064" y="1013"/>
              </a:lnTo>
              <a:lnTo>
                <a:pt x="2049" y="982"/>
              </a:lnTo>
              <a:lnTo>
                <a:pt x="2036" y="950"/>
              </a:lnTo>
              <a:lnTo>
                <a:pt x="2025" y="917"/>
              </a:lnTo>
              <a:lnTo>
                <a:pt x="2015" y="883"/>
              </a:lnTo>
              <a:lnTo>
                <a:pt x="2007" y="847"/>
              </a:lnTo>
              <a:lnTo>
                <a:pt x="2001" y="811"/>
              </a:lnTo>
              <a:lnTo>
                <a:pt x="1996" y="772"/>
              </a:lnTo>
              <a:lnTo>
                <a:pt x="1993" y="733"/>
              </a:lnTo>
              <a:lnTo>
                <a:pt x="1992" y="693"/>
              </a:lnTo>
              <a:lnTo>
                <a:pt x="1992" y="651"/>
              </a:lnTo>
              <a:lnTo>
                <a:pt x="2000" y="326"/>
              </a:lnTo>
              <a:lnTo>
                <a:pt x="1999" y="241"/>
              </a:lnTo>
              <a:lnTo>
                <a:pt x="1995" y="171"/>
              </a:lnTo>
              <a:lnTo>
                <a:pt x="1987" y="116"/>
              </a:lnTo>
              <a:lnTo>
                <a:pt x="1978" y="73"/>
              </a:lnTo>
              <a:lnTo>
                <a:pt x="1969" y="42"/>
              </a:lnTo>
              <a:lnTo>
                <a:pt x="1960" y="21"/>
              </a:lnTo>
              <a:lnTo>
                <a:pt x="1954" y="10"/>
              </a:lnTo>
              <a:lnTo>
                <a:pt x="1951" y="6"/>
              </a:lnTo>
              <a:lnTo>
                <a:pt x="2483" y="6"/>
              </a:lnTo>
              <a:lnTo>
                <a:pt x="2475" y="21"/>
              </a:lnTo>
              <a:lnTo>
                <a:pt x="2467" y="42"/>
              </a:lnTo>
              <a:lnTo>
                <a:pt x="2458" y="73"/>
              </a:lnTo>
              <a:lnTo>
                <a:pt x="2449" y="116"/>
              </a:lnTo>
              <a:lnTo>
                <a:pt x="2441" y="171"/>
              </a:lnTo>
              <a:lnTo>
                <a:pt x="2436" y="241"/>
              </a:lnTo>
              <a:lnTo>
                <a:pt x="2434" y="326"/>
              </a:lnTo>
              <a:lnTo>
                <a:pt x="2435" y="708"/>
              </a:lnTo>
              <a:lnTo>
                <a:pt x="2436" y="755"/>
              </a:lnTo>
              <a:lnTo>
                <a:pt x="2440" y="801"/>
              </a:lnTo>
              <a:lnTo>
                <a:pt x="2445" y="848"/>
              </a:lnTo>
              <a:lnTo>
                <a:pt x="2454" y="894"/>
              </a:lnTo>
              <a:lnTo>
                <a:pt x="2465" y="938"/>
              </a:lnTo>
              <a:lnTo>
                <a:pt x="2472" y="960"/>
              </a:lnTo>
              <a:lnTo>
                <a:pt x="2481" y="981"/>
              </a:lnTo>
              <a:lnTo>
                <a:pt x="2500" y="1022"/>
              </a:lnTo>
              <a:lnTo>
                <a:pt x="2523" y="1061"/>
              </a:lnTo>
              <a:lnTo>
                <a:pt x="2551" y="1096"/>
              </a:lnTo>
              <a:lnTo>
                <a:pt x="2567" y="1113"/>
              </a:lnTo>
              <a:lnTo>
                <a:pt x="2584" y="1128"/>
              </a:lnTo>
              <a:lnTo>
                <a:pt x="2602" y="1143"/>
              </a:lnTo>
              <a:lnTo>
                <a:pt x="2622" y="1157"/>
              </a:lnTo>
              <a:lnTo>
                <a:pt x="2643" y="1169"/>
              </a:lnTo>
              <a:lnTo>
                <a:pt x="2666" y="1181"/>
              </a:lnTo>
              <a:lnTo>
                <a:pt x="2715" y="1200"/>
              </a:lnTo>
              <a:lnTo>
                <a:pt x="2743" y="1208"/>
              </a:lnTo>
              <a:lnTo>
                <a:pt x="2771" y="1215"/>
              </a:lnTo>
              <a:lnTo>
                <a:pt x="2802" y="1220"/>
              </a:lnTo>
              <a:lnTo>
                <a:pt x="2834" y="1224"/>
              </a:lnTo>
              <a:lnTo>
                <a:pt x="2868" y="1226"/>
              </a:lnTo>
              <a:lnTo>
                <a:pt x="2904" y="1227"/>
              </a:lnTo>
              <a:lnTo>
                <a:pt x="2944" y="1226"/>
              </a:lnTo>
              <a:lnTo>
                <a:pt x="2983" y="1224"/>
              </a:lnTo>
              <a:lnTo>
                <a:pt x="3020" y="1219"/>
              </a:lnTo>
              <a:lnTo>
                <a:pt x="3056" y="1214"/>
              </a:lnTo>
              <a:lnTo>
                <a:pt x="3090" y="1206"/>
              </a:lnTo>
              <a:lnTo>
                <a:pt x="3122" y="1197"/>
              </a:lnTo>
              <a:lnTo>
                <a:pt x="3153" y="1187"/>
              </a:lnTo>
              <a:lnTo>
                <a:pt x="3182" y="1175"/>
              </a:lnTo>
              <a:lnTo>
                <a:pt x="3209" y="1162"/>
              </a:lnTo>
              <a:lnTo>
                <a:pt x="3236" y="1147"/>
              </a:lnTo>
              <a:lnTo>
                <a:pt x="3261" y="1131"/>
              </a:lnTo>
              <a:lnTo>
                <a:pt x="3284" y="1114"/>
              </a:lnTo>
              <a:lnTo>
                <a:pt x="3327" y="1075"/>
              </a:lnTo>
              <a:lnTo>
                <a:pt x="3346" y="1054"/>
              </a:lnTo>
              <a:lnTo>
                <a:pt x="3364" y="1032"/>
              </a:lnTo>
              <a:lnTo>
                <a:pt x="3381" y="1009"/>
              </a:lnTo>
              <a:lnTo>
                <a:pt x="3396" y="985"/>
              </a:lnTo>
              <a:lnTo>
                <a:pt x="3410" y="960"/>
              </a:lnTo>
              <a:lnTo>
                <a:pt x="3423" y="933"/>
              </a:lnTo>
              <a:lnTo>
                <a:pt x="3446" y="878"/>
              </a:lnTo>
              <a:lnTo>
                <a:pt x="3456" y="849"/>
              </a:lnTo>
              <a:lnTo>
                <a:pt x="3464" y="819"/>
              </a:lnTo>
              <a:lnTo>
                <a:pt x="3478" y="757"/>
              </a:lnTo>
              <a:lnTo>
                <a:pt x="3488" y="692"/>
              </a:lnTo>
              <a:lnTo>
                <a:pt x="3494" y="625"/>
              </a:lnTo>
              <a:lnTo>
                <a:pt x="3497" y="555"/>
              </a:lnTo>
              <a:lnTo>
                <a:pt x="3497" y="478"/>
              </a:lnTo>
              <a:lnTo>
                <a:pt x="3498" y="324"/>
              </a:lnTo>
              <a:lnTo>
                <a:pt x="3496" y="236"/>
              </a:lnTo>
              <a:lnTo>
                <a:pt x="3494" y="199"/>
              </a:lnTo>
              <a:lnTo>
                <a:pt x="3490" y="166"/>
              </a:lnTo>
              <a:lnTo>
                <a:pt x="3482" y="110"/>
              </a:lnTo>
              <a:lnTo>
                <a:pt x="3477" y="88"/>
              </a:lnTo>
              <a:lnTo>
                <a:pt x="3472" y="68"/>
              </a:lnTo>
              <a:lnTo>
                <a:pt x="3462" y="39"/>
              </a:lnTo>
              <a:lnTo>
                <a:pt x="3454" y="19"/>
              </a:lnTo>
              <a:lnTo>
                <a:pt x="3446" y="6"/>
              </a:lnTo>
              <a:lnTo>
                <a:pt x="3679" y="6"/>
              </a:lnTo>
              <a:lnTo>
                <a:pt x="3673" y="16"/>
              </a:lnTo>
              <a:lnTo>
                <a:pt x="3667" y="30"/>
              </a:lnTo>
              <a:lnTo>
                <a:pt x="3659" y="51"/>
              </a:lnTo>
              <a:lnTo>
                <a:pt x="3651" y="80"/>
              </a:lnTo>
              <a:lnTo>
                <a:pt x="3643" y="119"/>
              </a:lnTo>
              <a:lnTo>
                <a:pt x="3636" y="168"/>
              </a:lnTo>
              <a:lnTo>
                <a:pt x="3630" y="228"/>
              </a:lnTo>
              <a:lnTo>
                <a:pt x="3630" y="326"/>
              </a:lnTo>
              <a:close/>
              <a:moveTo>
                <a:pt x="1913" y="1297"/>
              </a:moveTo>
              <a:lnTo>
                <a:pt x="1913" y="1327"/>
              </a:lnTo>
              <a:lnTo>
                <a:pt x="1191" y="1329"/>
              </a:lnTo>
              <a:lnTo>
                <a:pt x="1189" y="1321"/>
              </a:lnTo>
              <a:lnTo>
                <a:pt x="1185" y="1312"/>
              </a:lnTo>
              <a:lnTo>
                <a:pt x="1169" y="1284"/>
              </a:lnTo>
              <a:lnTo>
                <a:pt x="1144" y="1249"/>
              </a:lnTo>
              <a:lnTo>
                <a:pt x="1110" y="1206"/>
              </a:lnTo>
              <a:lnTo>
                <a:pt x="1022" y="1106"/>
              </a:lnTo>
              <a:lnTo>
                <a:pt x="971" y="1051"/>
              </a:lnTo>
              <a:lnTo>
                <a:pt x="915" y="995"/>
              </a:lnTo>
              <a:lnTo>
                <a:pt x="857" y="940"/>
              </a:lnTo>
              <a:lnTo>
                <a:pt x="798" y="886"/>
              </a:lnTo>
              <a:lnTo>
                <a:pt x="738" y="835"/>
              </a:lnTo>
              <a:lnTo>
                <a:pt x="678" y="790"/>
              </a:lnTo>
              <a:lnTo>
                <a:pt x="621" y="750"/>
              </a:lnTo>
              <a:lnTo>
                <a:pt x="593" y="733"/>
              </a:lnTo>
              <a:lnTo>
                <a:pt x="566" y="718"/>
              </a:lnTo>
              <a:lnTo>
                <a:pt x="540" y="706"/>
              </a:lnTo>
              <a:lnTo>
                <a:pt x="516" y="695"/>
              </a:lnTo>
              <a:lnTo>
                <a:pt x="492" y="688"/>
              </a:lnTo>
              <a:lnTo>
                <a:pt x="470" y="683"/>
              </a:lnTo>
              <a:lnTo>
                <a:pt x="470" y="986"/>
              </a:lnTo>
              <a:lnTo>
                <a:pt x="473" y="1075"/>
              </a:lnTo>
              <a:lnTo>
                <a:pt x="475" y="1113"/>
              </a:lnTo>
              <a:lnTo>
                <a:pt x="478" y="1148"/>
              </a:lnTo>
              <a:lnTo>
                <a:pt x="486" y="1206"/>
              </a:lnTo>
              <a:lnTo>
                <a:pt x="496" y="1251"/>
              </a:lnTo>
              <a:lnTo>
                <a:pt x="505" y="1284"/>
              </a:lnTo>
              <a:lnTo>
                <a:pt x="513" y="1307"/>
              </a:lnTo>
              <a:lnTo>
                <a:pt x="521" y="1323"/>
              </a:lnTo>
              <a:lnTo>
                <a:pt x="0" y="1323"/>
              </a:lnTo>
              <a:lnTo>
                <a:pt x="8" y="1310"/>
              </a:lnTo>
              <a:lnTo>
                <a:pt x="16" y="1290"/>
              </a:lnTo>
              <a:lnTo>
                <a:pt x="25" y="1261"/>
              </a:lnTo>
              <a:lnTo>
                <a:pt x="35" y="1219"/>
              </a:lnTo>
              <a:lnTo>
                <a:pt x="43" y="1163"/>
              </a:lnTo>
              <a:lnTo>
                <a:pt x="49" y="1093"/>
              </a:lnTo>
              <a:lnTo>
                <a:pt x="51" y="1005"/>
              </a:lnTo>
              <a:lnTo>
                <a:pt x="56" y="324"/>
              </a:lnTo>
              <a:lnTo>
                <a:pt x="54" y="236"/>
              </a:lnTo>
              <a:lnTo>
                <a:pt x="48" y="166"/>
              </a:lnTo>
              <a:lnTo>
                <a:pt x="39" y="110"/>
              </a:lnTo>
              <a:lnTo>
                <a:pt x="28" y="68"/>
              </a:lnTo>
              <a:lnTo>
                <a:pt x="18" y="39"/>
              </a:lnTo>
              <a:lnTo>
                <a:pt x="9" y="19"/>
              </a:lnTo>
              <a:lnTo>
                <a:pt x="2" y="9"/>
              </a:lnTo>
              <a:lnTo>
                <a:pt x="0" y="6"/>
              </a:lnTo>
              <a:lnTo>
                <a:pt x="521" y="6"/>
              </a:lnTo>
              <a:lnTo>
                <a:pt x="513" y="20"/>
              </a:lnTo>
              <a:lnTo>
                <a:pt x="505" y="39"/>
              </a:lnTo>
              <a:lnTo>
                <a:pt x="496" y="69"/>
              </a:lnTo>
              <a:lnTo>
                <a:pt x="486" y="111"/>
              </a:lnTo>
              <a:lnTo>
                <a:pt x="478" y="166"/>
              </a:lnTo>
              <a:lnTo>
                <a:pt x="473" y="238"/>
              </a:lnTo>
              <a:lnTo>
                <a:pt x="470" y="326"/>
              </a:lnTo>
              <a:lnTo>
                <a:pt x="470" y="604"/>
              </a:lnTo>
              <a:lnTo>
                <a:pt x="540" y="569"/>
              </a:lnTo>
              <a:lnTo>
                <a:pt x="616" y="529"/>
              </a:lnTo>
              <a:lnTo>
                <a:pt x="779" y="439"/>
              </a:lnTo>
              <a:lnTo>
                <a:pt x="947" y="340"/>
              </a:lnTo>
              <a:lnTo>
                <a:pt x="1111" y="241"/>
              </a:lnTo>
              <a:lnTo>
                <a:pt x="1257" y="150"/>
              </a:lnTo>
              <a:lnTo>
                <a:pt x="1376" y="75"/>
              </a:lnTo>
              <a:lnTo>
                <a:pt x="1484" y="6"/>
              </a:lnTo>
              <a:lnTo>
                <a:pt x="1797" y="2"/>
              </a:lnTo>
              <a:lnTo>
                <a:pt x="1797" y="32"/>
              </a:lnTo>
              <a:lnTo>
                <a:pt x="1764" y="35"/>
              </a:lnTo>
              <a:lnTo>
                <a:pt x="1727" y="42"/>
              </a:lnTo>
              <a:lnTo>
                <a:pt x="1687" y="53"/>
              </a:lnTo>
              <a:lnTo>
                <a:pt x="1644" y="69"/>
              </a:lnTo>
              <a:lnTo>
                <a:pt x="1598" y="89"/>
              </a:lnTo>
              <a:lnTo>
                <a:pt x="1548" y="112"/>
              </a:lnTo>
              <a:lnTo>
                <a:pt x="1440" y="169"/>
              </a:lnTo>
              <a:lnTo>
                <a:pt x="1321" y="238"/>
              </a:lnTo>
              <a:lnTo>
                <a:pt x="1192" y="316"/>
              </a:lnTo>
              <a:lnTo>
                <a:pt x="907" y="493"/>
              </a:lnTo>
              <a:lnTo>
                <a:pt x="1014" y="597"/>
              </a:lnTo>
              <a:lnTo>
                <a:pt x="1143" y="720"/>
              </a:lnTo>
              <a:lnTo>
                <a:pt x="1286" y="851"/>
              </a:lnTo>
              <a:lnTo>
                <a:pt x="1434" y="982"/>
              </a:lnTo>
              <a:lnTo>
                <a:pt x="1507" y="1044"/>
              </a:lnTo>
              <a:lnTo>
                <a:pt x="1579" y="1101"/>
              </a:lnTo>
              <a:lnTo>
                <a:pt x="1648" y="1154"/>
              </a:lnTo>
              <a:lnTo>
                <a:pt x="1681" y="1178"/>
              </a:lnTo>
              <a:lnTo>
                <a:pt x="1713" y="1200"/>
              </a:lnTo>
              <a:lnTo>
                <a:pt x="1773" y="1239"/>
              </a:lnTo>
              <a:lnTo>
                <a:pt x="1827" y="1269"/>
              </a:lnTo>
              <a:lnTo>
                <a:pt x="1874" y="1288"/>
              </a:lnTo>
              <a:lnTo>
                <a:pt x="1895" y="1294"/>
              </a:lnTo>
              <a:lnTo>
                <a:pt x="1913" y="1297"/>
              </a:lnTo>
              <a:close/>
            </a:path>
          </a:pathLst>
        </a:custGeom>
        <a:solidFill>
          <a:schemeClr val="accent3"/>
        </a:solidFill>
        <a:ln>
          <a:noFill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  <a:noAutofit/>
        </a:bodyPr>
        <a:lstStyle>
          <a:defPPr>
            <a:defRPr lang="fi-FI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fi-FI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untaliitto 2020">
      <a:dk1>
        <a:srgbClr val="000000"/>
      </a:dk1>
      <a:lt1>
        <a:sysClr val="window" lastClr="FFFFFF"/>
      </a:lt1>
      <a:dk2>
        <a:srgbClr val="73899D"/>
      </a:dk2>
      <a:lt2>
        <a:srgbClr val="DFDAD6"/>
      </a:lt2>
      <a:accent1>
        <a:srgbClr val="104264"/>
      </a:accent1>
      <a:accent2>
        <a:srgbClr val="FFC0D0"/>
      </a:accent2>
      <a:accent3>
        <a:srgbClr val="923468"/>
      </a:accent3>
      <a:accent4>
        <a:srgbClr val="255DD0"/>
      </a:accent4>
      <a:accent5>
        <a:srgbClr val="FFE561"/>
      </a:accent5>
      <a:accent6>
        <a:srgbClr val="7DC6F0"/>
      </a:accent6>
      <a:hlink>
        <a:srgbClr val="104264"/>
      </a:hlink>
      <a:folHlink>
        <a:srgbClr val="104264"/>
      </a:folHlink>
    </a:clrScheme>
    <a:fontScheme name="Kuntaliitto 2020">
      <a:majorFont>
        <a:latin typeface="Work Sans ExtraBold"/>
        <a:ea typeface=""/>
        <a:cs typeface=""/>
      </a:majorFont>
      <a:minorFont>
        <a:latin typeface="Work San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chemeClr val="accent1"/>
        </a:solidFill>
        <a:ln>
          <a:noFill/>
        </a:ln>
      </a:spPr>
      <a:bodyPr vertOverflow="clip" horzOverflow="clip" rtlCol="0" anchor="t"/>
      <a:lstStyle>
        <a:defPPr algn="l">
          <a:defRPr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vos.oph.fi/rap/vos/v21/vop6os21.html" TargetMode="External"/><Relationship Id="rId1" Type="http://schemas.openxmlformats.org/officeDocument/2006/relationships/hyperlink" Target="https://vm.fi/valtionosuuspaatoksia-ja-laskentatietoja" TargetMode="Externa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vm.fi/valtionosuuspaatoksia-ja-laskentatietoja" TargetMode="External"/><Relationship Id="rId2" Type="http://schemas.openxmlformats.org/officeDocument/2006/relationships/hyperlink" Target="https://vos.oph.fi/rap/vos/v21/vop6os21.html" TargetMode="External"/><Relationship Id="rId1" Type="http://schemas.openxmlformats.org/officeDocument/2006/relationships/hyperlink" Target="https://vm.fi/valtionosuuspaatoksia-ja-laskentatietoja" TargetMode="External"/><Relationship Id="rId6" Type="http://schemas.openxmlformats.org/officeDocument/2006/relationships/vmlDrawing" Target="../drawings/vmlDrawing2.vm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s://www.kuntaliitto.fi/talous/valtionosuudet/valtionosuuslaskelmat/valtionosuudet-2022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60233B-2869-4B96-BB18-277356C3D588}">
  <sheetPr>
    <pageSetUpPr fitToPage="1"/>
  </sheetPr>
  <dimension ref="B4:J25"/>
  <sheetViews>
    <sheetView workbookViewId="0"/>
  </sheetViews>
  <sheetFormatPr defaultColWidth="9.109375" defaultRowHeight="12" x14ac:dyDescent="0.25"/>
  <cols>
    <col min="1" max="4" width="10.33203125" style="1" customWidth="1"/>
    <col min="5" max="5" width="63.77734375" style="1" customWidth="1"/>
    <col min="6" max="9" width="10.33203125" style="1" customWidth="1"/>
    <col min="10" max="10" width="11.33203125" style="1" customWidth="1"/>
    <col min="11" max="16384" width="9.109375" style="1"/>
  </cols>
  <sheetData>
    <row r="4" spans="2:10" ht="13.8" x14ac:dyDescent="0.25">
      <c r="B4" s="4" t="s">
        <v>312</v>
      </c>
      <c r="D4"/>
    </row>
    <row r="5" spans="2:10" ht="13.8" x14ac:dyDescent="0.25">
      <c r="B5" s="4" t="s">
        <v>313</v>
      </c>
      <c r="D5"/>
    </row>
    <row r="6" spans="2:10" ht="13.8" x14ac:dyDescent="0.25">
      <c r="B6" s="4"/>
      <c r="C6" s="34" t="s">
        <v>309</v>
      </c>
      <c r="D6"/>
    </row>
    <row r="7" spans="2:10" ht="13.8" x14ac:dyDescent="0.25">
      <c r="B7" s="4"/>
      <c r="C7" s="34" t="s">
        <v>310</v>
      </c>
      <c r="D7"/>
      <c r="F7" s="34"/>
    </row>
    <row r="8" spans="2:10" ht="13.8" x14ac:dyDescent="0.25">
      <c r="B8" s="4" t="s">
        <v>327</v>
      </c>
      <c r="D8"/>
      <c r="E8" s="35"/>
    </row>
    <row r="9" spans="2:10" ht="13.8" x14ac:dyDescent="0.25">
      <c r="B9" s="4" t="s">
        <v>311</v>
      </c>
      <c r="D9"/>
    </row>
    <row r="10" spans="2:10" ht="13.8" x14ac:dyDescent="0.25">
      <c r="B10" s="4" t="s">
        <v>6</v>
      </c>
    </row>
    <row r="11" spans="2:10" ht="21.6" thickBot="1" x14ac:dyDescent="0.45">
      <c r="B11" s="6" t="s">
        <v>5</v>
      </c>
      <c r="C11" s="2"/>
      <c r="D11" s="2"/>
      <c r="E11" s="2"/>
      <c r="F11" s="2"/>
      <c r="G11" s="2"/>
      <c r="H11" s="2"/>
      <c r="I11" s="2"/>
      <c r="J11" s="2"/>
    </row>
    <row r="13" spans="2:10" ht="13.8" x14ac:dyDescent="0.25">
      <c r="D13" s="5" t="s">
        <v>1</v>
      </c>
    </row>
    <row r="14" spans="2:10" x14ac:dyDescent="0.25">
      <c r="D14" s="3" t="s">
        <v>2</v>
      </c>
    </row>
    <row r="16" spans="2:10" ht="13.8" x14ac:dyDescent="0.25">
      <c r="D16" s="5" t="s">
        <v>3</v>
      </c>
    </row>
    <row r="17" spans="4:4" x14ac:dyDescent="0.25">
      <c r="D17" t="s">
        <v>4</v>
      </c>
    </row>
    <row r="18" spans="4:4" x14ac:dyDescent="0.25">
      <c r="D18" t="s">
        <v>0</v>
      </c>
    </row>
    <row r="24" spans="4:4" ht="13.8" x14ac:dyDescent="0.25">
      <c r="D24" s="5"/>
    </row>
    <row r="25" spans="4:4" x14ac:dyDescent="0.25">
      <c r="D25"/>
    </row>
  </sheetData>
  <hyperlinks>
    <hyperlink ref="C6" r:id="rId1" xr:uid="{40AC7D10-C702-4E7D-A3BD-C251B23BBE52}"/>
    <hyperlink ref="C7" r:id="rId2" display="https://vos.oph.fi/rap/vos/v21/vop6os21.html" xr:uid="{34CB9EAE-3ED6-4234-B44D-28551708F76E}"/>
  </hyperlinks>
  <printOptions horizontalCentered="1"/>
  <pageMargins left="0.39370078740157483" right="0.39370078740157483" top="1.5748031496062993" bottom="0.78740157480314965" header="0.39370078740157483" footer="0.39370078740157483"/>
  <pageSetup paperSize="9" scale="91" orientation="portrait" r:id="rId3"/>
  <headerFooter scaleWithDoc="0">
    <oddHeader>&amp;L&amp;G</oddHeader>
    <oddFooter>&amp;L&amp;8&amp;K06+000&amp;P/&amp;N | &amp;D &amp;T | &amp;Z&amp;F&amp;R&amp;8&amp;K06+000&amp;G</oddFooter>
  </headerFooter>
  <drawing r:id="rId4"/>
  <legacyDrawingHF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26B68A-C397-4289-AE13-5FFD99F138ED}">
  <sheetPr>
    <pageSetUpPr fitToPage="1"/>
  </sheetPr>
  <dimension ref="A1:AC334"/>
  <sheetViews>
    <sheetView tabSelected="1" workbookViewId="0">
      <pane xSplit="2" ySplit="9" topLeftCell="E10" activePane="bottomRight" state="frozen"/>
      <selection pane="topRight" activeCell="C1" sqref="C1"/>
      <selection pane="bottomLeft" activeCell="A6" sqref="A6"/>
      <selection pane="bottomRight" activeCell="S9" sqref="S9"/>
    </sheetView>
  </sheetViews>
  <sheetFormatPr defaultColWidth="9.109375" defaultRowHeight="13.8" x14ac:dyDescent="0.25"/>
  <cols>
    <col min="1" max="1" width="8.33203125" style="14" customWidth="1"/>
    <col min="2" max="2" width="15.5546875" style="9" bestFit="1" customWidth="1"/>
    <col min="3" max="3" width="9.88671875" style="8" bestFit="1" customWidth="1"/>
    <col min="4" max="4" width="13.21875" style="19" bestFit="1" customWidth="1"/>
    <col min="5" max="5" width="14" style="8" bestFit="1" customWidth="1"/>
    <col min="6" max="6" width="13.109375" style="24" bestFit="1" customWidth="1"/>
    <col min="7" max="7" width="12.88671875" style="30" customWidth="1"/>
    <col min="8" max="8" width="15.33203125" style="10" customWidth="1"/>
    <col min="9" max="9" width="12.5546875" style="33" bestFit="1" customWidth="1"/>
    <col min="10" max="10" width="12.5546875" style="32" customWidth="1"/>
    <col min="11" max="11" width="5.21875" style="56" customWidth="1"/>
    <col min="12" max="12" width="14.109375" customWidth="1"/>
    <col min="13" max="13" width="8.6640625" bestFit="1" customWidth="1"/>
    <col min="14" max="14" width="8" customWidth="1"/>
    <col min="15" max="15" width="3.44140625" customWidth="1"/>
    <col min="16" max="16" width="9.88671875" customWidth="1"/>
    <col min="17" max="17" width="16.33203125" customWidth="1"/>
    <col min="18" max="18" width="7.5546875" customWidth="1"/>
    <col min="19" max="19" width="7.33203125" customWidth="1"/>
    <col min="20" max="20" width="8.44140625" style="14" customWidth="1"/>
    <col min="21" max="21" width="13.6640625" style="9" bestFit="1" customWidth="1"/>
    <col min="22" max="22" width="9.88671875" style="1" bestFit="1" customWidth="1"/>
    <col min="23" max="23" width="13.21875" style="1" bestFit="1" customWidth="1"/>
    <col min="24" max="24" width="14" style="1" customWidth="1"/>
    <col min="25" max="25" width="13.109375" style="1" customWidth="1"/>
    <col min="26" max="26" width="12.5546875" style="1" bestFit="1" customWidth="1"/>
    <col min="27" max="27" width="16" style="1" customWidth="1"/>
    <col min="28" max="29" width="12.5546875" style="1" bestFit="1" customWidth="1"/>
    <col min="30" max="16384" width="9.109375" style="1"/>
  </cols>
  <sheetData>
    <row r="1" spans="1:29" ht="22.8" x14ac:dyDescent="0.4">
      <c r="A1" s="85" t="s">
        <v>307</v>
      </c>
      <c r="B1" s="7"/>
      <c r="F1" s="14"/>
      <c r="G1" s="27"/>
      <c r="I1" s="11"/>
      <c r="J1" s="31"/>
      <c r="K1" s="31"/>
      <c r="T1" s="87" t="s">
        <v>315</v>
      </c>
      <c r="U1" s="7"/>
    </row>
    <row r="2" spans="1:29" x14ac:dyDescent="0.25">
      <c r="A2" s="82" t="s">
        <v>318</v>
      </c>
      <c r="B2" s="59"/>
      <c r="C2" s="60"/>
      <c r="D2" s="61"/>
      <c r="F2" s="14"/>
      <c r="G2" s="27"/>
      <c r="I2" s="11"/>
      <c r="J2" s="31"/>
      <c r="K2" s="31"/>
      <c r="T2" s="88" t="s">
        <v>317</v>
      </c>
      <c r="U2" s="59"/>
    </row>
    <row r="3" spans="1:29" x14ac:dyDescent="0.25">
      <c r="A3" s="129" t="s">
        <v>319</v>
      </c>
      <c r="B3" s="59"/>
      <c r="C3" s="67"/>
      <c r="D3" s="49"/>
      <c r="E3" s="20"/>
      <c r="F3" s="23"/>
      <c r="G3" s="28"/>
      <c r="H3" s="23"/>
      <c r="I3" s="22"/>
      <c r="J3" s="18"/>
      <c r="K3" s="18"/>
      <c r="T3" s="88" t="s">
        <v>310</v>
      </c>
      <c r="U3" s="59"/>
    </row>
    <row r="4" spans="1:29" x14ac:dyDescent="0.25">
      <c r="A4" s="133" t="s">
        <v>343</v>
      </c>
      <c r="B4" s="59"/>
      <c r="C4" s="62"/>
      <c r="D4" s="57"/>
      <c r="E4" s="21"/>
      <c r="F4" s="21"/>
      <c r="G4" s="29"/>
      <c r="H4" s="26"/>
      <c r="I4" s="26"/>
      <c r="J4" s="17"/>
      <c r="K4" s="17"/>
      <c r="T4" s="89"/>
      <c r="U4" s="69"/>
    </row>
    <row r="5" spans="1:29" s="86" customFormat="1" x14ac:dyDescent="0.25">
      <c r="A5" s="129" t="s">
        <v>342</v>
      </c>
      <c r="B5" s="59"/>
      <c r="C5" s="60"/>
      <c r="D5" s="61"/>
      <c r="E5" s="60"/>
      <c r="F5" s="81"/>
      <c r="G5" s="54"/>
      <c r="H5" s="53"/>
      <c r="I5" s="49"/>
      <c r="J5" s="56"/>
      <c r="K5" s="56"/>
      <c r="L5" s="75"/>
      <c r="M5" s="75"/>
      <c r="N5" s="75"/>
      <c r="O5" s="75"/>
      <c r="P5" s="75"/>
      <c r="Q5" s="75"/>
      <c r="R5" s="75"/>
      <c r="S5" s="75"/>
      <c r="T5" s="89"/>
      <c r="U5" s="59"/>
    </row>
    <row r="6" spans="1:29" x14ac:dyDescent="0.25">
      <c r="A6" s="130" t="s">
        <v>328</v>
      </c>
      <c r="B6" s="59"/>
      <c r="C6" s="62"/>
      <c r="D6" s="57"/>
      <c r="E6" s="21"/>
      <c r="F6" s="21"/>
      <c r="G6" s="29"/>
      <c r="H6" s="26"/>
      <c r="I6" s="26"/>
      <c r="J6" s="17"/>
      <c r="K6" s="17"/>
      <c r="T6" s="90"/>
      <c r="U6" s="59"/>
    </row>
    <row r="7" spans="1:29" x14ac:dyDescent="0.25">
      <c r="A7" s="130" t="s">
        <v>329</v>
      </c>
      <c r="B7" s="59"/>
      <c r="C7" s="62"/>
      <c r="D7" s="57"/>
      <c r="E7" s="21"/>
      <c r="F7" s="21"/>
      <c r="G7" s="29"/>
      <c r="H7" s="26"/>
      <c r="I7" s="26"/>
      <c r="J7" s="17"/>
      <c r="K7" s="17"/>
      <c r="T7" s="89"/>
      <c r="U7" s="59"/>
    </row>
    <row r="8" spans="1:29" x14ac:dyDescent="0.25">
      <c r="A8" s="130" t="s">
        <v>335</v>
      </c>
      <c r="B8" s="59"/>
      <c r="C8" s="62"/>
      <c r="D8" s="57"/>
      <c r="E8" s="21"/>
      <c r="F8" s="21"/>
      <c r="G8" s="29"/>
      <c r="H8" s="26"/>
      <c r="I8" s="26"/>
      <c r="J8" s="17"/>
      <c r="K8" s="17"/>
      <c r="T8" s="89"/>
      <c r="U8" s="59"/>
    </row>
    <row r="9" spans="1:29" s="113" customFormat="1" ht="82.8" x14ac:dyDescent="0.25">
      <c r="A9" s="100" t="s">
        <v>302</v>
      </c>
      <c r="B9" s="100" t="s">
        <v>7</v>
      </c>
      <c r="C9" s="101" t="s">
        <v>303</v>
      </c>
      <c r="D9" s="101" t="s">
        <v>333</v>
      </c>
      <c r="E9" s="101" t="s">
        <v>334</v>
      </c>
      <c r="F9" s="101" t="s">
        <v>304</v>
      </c>
      <c r="G9" s="102" t="s">
        <v>336</v>
      </c>
      <c r="H9" s="102" t="s">
        <v>337</v>
      </c>
      <c r="I9" s="103" t="s">
        <v>305</v>
      </c>
      <c r="J9" s="103" t="s">
        <v>308</v>
      </c>
      <c r="K9" s="131"/>
      <c r="L9" s="105" t="s">
        <v>326</v>
      </c>
      <c r="M9" s="105" t="s">
        <v>332</v>
      </c>
      <c r="N9" s="105" t="s">
        <v>331</v>
      </c>
      <c r="O9" s="106"/>
      <c r="P9" s="107" t="s">
        <v>330</v>
      </c>
      <c r="Q9" s="107" t="s">
        <v>344</v>
      </c>
      <c r="R9" s="104"/>
      <c r="S9" s="104"/>
      <c r="T9" s="108" t="s">
        <v>302</v>
      </c>
      <c r="U9" s="109" t="s">
        <v>7</v>
      </c>
      <c r="V9" s="110" t="s">
        <v>316</v>
      </c>
      <c r="W9" s="110" t="s">
        <v>333</v>
      </c>
      <c r="X9" s="110" t="s">
        <v>334</v>
      </c>
      <c r="Y9" s="110" t="s">
        <v>338</v>
      </c>
      <c r="Z9" s="111" t="s">
        <v>336</v>
      </c>
      <c r="AA9" s="111" t="s">
        <v>337</v>
      </c>
      <c r="AB9" s="112" t="s">
        <v>305</v>
      </c>
      <c r="AC9" s="112" t="s">
        <v>308</v>
      </c>
    </row>
    <row r="10" spans="1:29" s="116" customFormat="1" x14ac:dyDescent="0.25">
      <c r="A10" s="36"/>
      <c r="B10" s="36" t="s">
        <v>8</v>
      </c>
      <c r="C10" s="68">
        <f t="shared" ref="C10:G10" si="0">SUM(C11:C303)</f>
        <v>5503664</v>
      </c>
      <c r="D10" s="37">
        <f t="shared" si="0"/>
        <v>7162142895.3857508</v>
      </c>
      <c r="E10" s="37">
        <f t="shared" si="0"/>
        <v>790639059.50038147</v>
      </c>
      <c r="F10" s="38">
        <f t="shared" si="0"/>
        <v>7952781954.8861341</v>
      </c>
      <c r="G10" s="39">
        <f t="shared" si="0"/>
        <v>3617548</v>
      </c>
      <c r="H10" s="37">
        <f>SUM(H11:H303)</f>
        <v>2648400023.4117765</v>
      </c>
      <c r="I10" s="40">
        <f t="shared" ref="I10:I73" si="1">SUM(F10:H10)</f>
        <v>10604799526.297911</v>
      </c>
      <c r="J10" s="68">
        <f t="shared" ref="J10:J73" si="2">I10/C10</f>
        <v>1926.8617281683457</v>
      </c>
      <c r="K10" s="68"/>
      <c r="L10" s="114">
        <f t="shared" ref="L10:L73" si="3">I10-AB10</f>
        <v>585804579.96180534</v>
      </c>
      <c r="M10" s="115">
        <f t="shared" ref="M10:M73" si="4">L10/AB10</f>
        <v>5.8469395692831549E-2</v>
      </c>
      <c r="N10" s="114">
        <f t="shared" ref="N10:N73" si="5">J10-AC10</f>
        <v>103.70411251249175</v>
      </c>
      <c r="P10" s="117">
        <f t="shared" ref="P10:P73" si="6">F10/Y10-1</f>
        <v>3.9107004119946387E-2</v>
      </c>
      <c r="Q10" s="117">
        <f t="shared" ref="Q10:Q73" si="7">H10/AA10-1</f>
        <v>0.12130065056916139</v>
      </c>
      <c r="R10" s="134"/>
      <c r="S10" s="118"/>
      <c r="T10" s="119"/>
      <c r="U10" s="36" t="s">
        <v>8</v>
      </c>
      <c r="V10" s="37">
        <f t="shared" ref="V10" si="8">SUM(V11:V303)</f>
        <v>5495408</v>
      </c>
      <c r="W10" s="37">
        <f>SUM(W11:W303)</f>
        <v>6861253977.0078707</v>
      </c>
      <c r="X10" s="37">
        <f>SUM(X11:X303)</f>
        <v>792223406.31667566</v>
      </c>
      <c r="Y10" s="39">
        <f>SUM(Y11:Y303)</f>
        <v>7653477383.3245449</v>
      </c>
      <c r="Z10" s="39">
        <f>SUM(Z11:Z303)</f>
        <v>3617548</v>
      </c>
      <c r="AA10" s="39">
        <v>2361900015.0115619</v>
      </c>
      <c r="AB10" s="37">
        <f t="shared" ref="AB10" si="9">SUM(AB11:AB385)</f>
        <v>10018994946.336105</v>
      </c>
      <c r="AC10" s="47">
        <f t="shared" ref="AC10:AC73" si="10">AB10/V10</f>
        <v>1823.157615655854</v>
      </c>
    </row>
    <row r="11" spans="1:29" x14ac:dyDescent="0.25">
      <c r="A11" s="42">
        <v>5</v>
      </c>
      <c r="B11" s="36" t="s">
        <v>9</v>
      </c>
      <c r="C11" s="43">
        <v>9419</v>
      </c>
      <c r="D11" s="43">
        <v>21008732.397243999</v>
      </c>
      <c r="E11" s="41">
        <v>10163167.861538388</v>
      </c>
      <c r="F11" s="38">
        <f t="shared" ref="F11:F74" si="11">D11+E11</f>
        <v>31171900.258782387</v>
      </c>
      <c r="G11" s="44">
        <v>1480089</v>
      </c>
      <c r="H11" s="45">
        <v>6359330.1039571175</v>
      </c>
      <c r="I11" s="40">
        <f t="shared" si="1"/>
        <v>39011319.362739503</v>
      </c>
      <c r="J11" s="41">
        <f t="shared" si="2"/>
        <v>4141.7686976047889</v>
      </c>
      <c r="K11" s="41"/>
      <c r="L11" s="83">
        <f t="shared" si="3"/>
        <v>1337647.2593884543</v>
      </c>
      <c r="M11" s="84">
        <f t="shared" si="4"/>
        <v>3.5506155484892894E-2</v>
      </c>
      <c r="N11" s="83">
        <f t="shared" si="5"/>
        <v>201.83227182032442</v>
      </c>
      <c r="P11" s="66">
        <f t="shared" si="6"/>
        <v>2.6364281946478219E-2</v>
      </c>
      <c r="Q11" s="66">
        <f t="shared" si="7"/>
        <v>9.2218500891909638E-2</v>
      </c>
      <c r="R11" s="71"/>
      <c r="S11" s="71"/>
      <c r="T11" s="91">
        <v>5</v>
      </c>
      <c r="U11" s="53" t="s">
        <v>9</v>
      </c>
      <c r="V11" s="43">
        <v>9562</v>
      </c>
      <c r="W11" s="43">
        <v>20301615.071644701</v>
      </c>
      <c r="X11" s="41">
        <v>10069570.682857137</v>
      </c>
      <c r="Y11" s="64">
        <v>30371185.754501838</v>
      </c>
      <c r="Z11" s="70">
        <v>1480089</v>
      </c>
      <c r="AA11" s="64">
        <v>5822397.3488492137</v>
      </c>
      <c r="AB11" s="45">
        <f>SUM(Y11:AA11)</f>
        <v>37673672.103351049</v>
      </c>
      <c r="AC11" s="65">
        <f t="shared" si="10"/>
        <v>3939.9364257844645</v>
      </c>
    </row>
    <row r="12" spans="1:29" x14ac:dyDescent="0.25">
      <c r="A12" s="42">
        <v>9</v>
      </c>
      <c r="B12" s="36" t="s">
        <v>10</v>
      </c>
      <c r="C12" s="43">
        <v>2517</v>
      </c>
      <c r="D12" s="43">
        <v>6551810.9647000749</v>
      </c>
      <c r="E12" s="41">
        <v>2896971.4101489885</v>
      </c>
      <c r="F12" s="38">
        <f t="shared" si="11"/>
        <v>9448782.3748490624</v>
      </c>
      <c r="G12" s="126">
        <v>-542988</v>
      </c>
      <c r="H12" s="45">
        <v>1674336.9832994416</v>
      </c>
      <c r="I12" s="40">
        <f t="shared" si="1"/>
        <v>10580131.358148504</v>
      </c>
      <c r="J12" s="41">
        <f t="shared" si="2"/>
        <v>4203.4689543696877</v>
      </c>
      <c r="K12" s="41"/>
      <c r="L12" s="83">
        <f t="shared" si="3"/>
        <v>1006287.4867204912</v>
      </c>
      <c r="M12" s="84">
        <f t="shared" si="4"/>
        <v>0.10510799008574136</v>
      </c>
      <c r="N12" s="83">
        <f t="shared" si="5"/>
        <v>402.81636547408925</v>
      </c>
      <c r="P12" s="66">
        <f t="shared" si="6"/>
        <v>9.9865227718408667E-2</v>
      </c>
      <c r="Q12" s="66">
        <f t="shared" si="7"/>
        <v>9.7222834360561006E-2</v>
      </c>
      <c r="R12" s="71"/>
      <c r="S12" s="71"/>
      <c r="T12" s="91">
        <v>9</v>
      </c>
      <c r="U12" s="53" t="s">
        <v>10</v>
      </c>
      <c r="V12" s="43">
        <v>2519</v>
      </c>
      <c r="W12" s="43">
        <v>5718152.1623403244</v>
      </c>
      <c r="X12" s="41">
        <v>2872702.5503319562</v>
      </c>
      <c r="Y12" s="64">
        <v>8590854.7126722801</v>
      </c>
      <c r="Z12" s="127">
        <v>-542988</v>
      </c>
      <c r="AA12" s="64">
        <v>1525977.1587557334</v>
      </c>
      <c r="AB12" s="45">
        <f>SUM(Y12:AA12)</f>
        <v>9573843.8714280128</v>
      </c>
      <c r="AC12" s="65">
        <f t="shared" si="10"/>
        <v>3800.6525888955985</v>
      </c>
    </row>
    <row r="13" spans="1:29" x14ac:dyDescent="0.25">
      <c r="A13" s="42">
        <v>10</v>
      </c>
      <c r="B13" s="36" t="s">
        <v>11</v>
      </c>
      <c r="C13" s="43">
        <v>11332</v>
      </c>
      <c r="D13" s="43">
        <v>25457688.174585905</v>
      </c>
      <c r="E13" s="41">
        <v>12187968.221920718</v>
      </c>
      <c r="F13" s="38">
        <f t="shared" si="11"/>
        <v>37645656.396506622</v>
      </c>
      <c r="G13" s="126">
        <v>-723533</v>
      </c>
      <c r="H13" s="45">
        <v>7728461.109842401</v>
      </c>
      <c r="I13" s="40">
        <f t="shared" si="1"/>
        <v>44650584.506349027</v>
      </c>
      <c r="J13" s="41">
        <f t="shared" si="2"/>
        <v>3940.2210118557209</v>
      </c>
      <c r="K13" s="41"/>
      <c r="L13" s="83">
        <f t="shared" si="3"/>
        <v>2554908.015730679</v>
      </c>
      <c r="M13" s="84">
        <f t="shared" si="4"/>
        <v>6.0692884132651448E-2</v>
      </c>
      <c r="N13" s="83">
        <f t="shared" si="5"/>
        <v>269.5132606682123</v>
      </c>
      <c r="P13" s="66">
        <f t="shared" si="6"/>
        <v>5.2662089966643233E-2</v>
      </c>
      <c r="Q13" s="66">
        <f t="shared" si="7"/>
        <v>9.5168023459024642E-2</v>
      </c>
      <c r="R13" s="71"/>
      <c r="S13" s="71"/>
      <c r="T13" s="91">
        <v>10</v>
      </c>
      <c r="U13" s="53" t="s">
        <v>11</v>
      </c>
      <c r="V13" s="43">
        <v>11468</v>
      </c>
      <c r="W13" s="43">
        <v>23873564.370870143</v>
      </c>
      <c r="X13" s="41">
        <v>11888772.617725631</v>
      </c>
      <c r="Y13" s="64">
        <v>35762336.988595776</v>
      </c>
      <c r="Z13" s="127">
        <v>-723533</v>
      </c>
      <c r="AA13" s="64">
        <v>7056872.5020225709</v>
      </c>
      <c r="AB13" s="45">
        <f t="shared" ref="AB13:AB76" si="12">SUM(Y13:AA13)</f>
        <v>42095676.490618348</v>
      </c>
      <c r="AC13" s="65">
        <f t="shared" si="10"/>
        <v>3670.7077511875086</v>
      </c>
    </row>
    <row r="14" spans="1:29" x14ac:dyDescent="0.25">
      <c r="A14" s="42">
        <v>16</v>
      </c>
      <c r="B14" s="36" t="s">
        <v>12</v>
      </c>
      <c r="C14" s="43">
        <v>8059</v>
      </c>
      <c r="D14" s="43">
        <v>14767784.40486856</v>
      </c>
      <c r="E14" s="41">
        <v>4146546.0331359589</v>
      </c>
      <c r="F14" s="38">
        <f t="shared" si="11"/>
        <v>18914330.43800452</v>
      </c>
      <c r="G14" s="126">
        <v>-869888</v>
      </c>
      <c r="H14" s="45">
        <v>4480472.5119528985</v>
      </c>
      <c r="I14" s="40">
        <f t="shared" si="1"/>
        <v>22524914.949957419</v>
      </c>
      <c r="J14" s="41">
        <f t="shared" si="2"/>
        <v>2795.0012346392132</v>
      </c>
      <c r="K14" s="41"/>
      <c r="L14" s="83">
        <f t="shared" si="3"/>
        <v>2216422.0414804593</v>
      </c>
      <c r="M14" s="84">
        <f t="shared" si="4"/>
        <v>0.1091376918744819</v>
      </c>
      <c r="N14" s="83">
        <f t="shared" si="5"/>
        <v>282.50675134378344</v>
      </c>
      <c r="P14" s="66">
        <f t="shared" si="6"/>
        <v>0.10390511854334417</v>
      </c>
      <c r="Q14" s="66">
        <f t="shared" si="7"/>
        <v>0.10783153759540309</v>
      </c>
      <c r="R14" s="71"/>
      <c r="S14" s="71"/>
      <c r="T14" s="91">
        <v>16</v>
      </c>
      <c r="U14" s="53" t="s">
        <v>12</v>
      </c>
      <c r="V14" s="43">
        <v>8083</v>
      </c>
      <c r="W14" s="43">
        <v>13184311.487111276</v>
      </c>
      <c r="X14" s="41">
        <v>3949706.7543865871</v>
      </c>
      <c r="Y14" s="64">
        <v>17134018.241497863</v>
      </c>
      <c r="Z14" s="127">
        <v>-869888</v>
      </c>
      <c r="AA14" s="64">
        <v>4044362.6669790968</v>
      </c>
      <c r="AB14" s="45">
        <f t="shared" si="12"/>
        <v>20308492.90847696</v>
      </c>
      <c r="AC14" s="65">
        <f t="shared" si="10"/>
        <v>2512.4944832954297</v>
      </c>
    </row>
    <row r="15" spans="1:29" x14ac:dyDescent="0.25">
      <c r="A15" s="42">
        <v>18</v>
      </c>
      <c r="B15" s="36" t="s">
        <v>13</v>
      </c>
      <c r="C15" s="43">
        <v>4878</v>
      </c>
      <c r="D15" s="43">
        <v>4635879.2637149356</v>
      </c>
      <c r="E15" s="41">
        <v>1507223.5794193693</v>
      </c>
      <c r="F15" s="38">
        <f t="shared" si="11"/>
        <v>6143102.8431343045</v>
      </c>
      <c r="G15" s="126">
        <v>-287017</v>
      </c>
      <c r="H15" s="45">
        <v>2457498.3810078572</v>
      </c>
      <c r="I15" s="40">
        <f t="shared" si="1"/>
        <v>8313584.2241421621</v>
      </c>
      <c r="J15" s="41">
        <f t="shared" si="2"/>
        <v>1704.301808967233</v>
      </c>
      <c r="K15" s="41"/>
      <c r="L15" s="83">
        <f t="shared" si="3"/>
        <v>128509.81904235296</v>
      </c>
      <c r="M15" s="84">
        <f t="shared" si="4"/>
        <v>1.5700507128228836E-2</v>
      </c>
      <c r="N15" s="83">
        <f t="shared" si="5"/>
        <v>48.409758572774308</v>
      </c>
      <c r="P15" s="66">
        <f t="shared" si="6"/>
        <v>-1.951330751976188E-2</v>
      </c>
      <c r="Q15" s="66">
        <f t="shared" si="7"/>
        <v>0.11363767030937133</v>
      </c>
      <c r="R15" s="71"/>
      <c r="S15" s="71"/>
      <c r="T15" s="91">
        <v>18</v>
      </c>
      <c r="U15" s="53" t="s">
        <v>13</v>
      </c>
      <c r="V15" s="43">
        <v>4943</v>
      </c>
      <c r="W15" s="43">
        <v>4845053.9885705821</v>
      </c>
      <c r="X15" s="41">
        <v>1420306.7656837339</v>
      </c>
      <c r="Y15" s="64">
        <v>6265360.754254316</v>
      </c>
      <c r="Z15" s="127">
        <v>-287017</v>
      </c>
      <c r="AA15" s="64">
        <v>2206730.6508454927</v>
      </c>
      <c r="AB15" s="45">
        <f t="shared" si="12"/>
        <v>8185074.4050998092</v>
      </c>
      <c r="AC15" s="65">
        <f t="shared" si="10"/>
        <v>1655.8920503944587</v>
      </c>
    </row>
    <row r="16" spans="1:29" x14ac:dyDescent="0.25">
      <c r="A16" s="42">
        <v>19</v>
      </c>
      <c r="B16" s="36" t="s">
        <v>14</v>
      </c>
      <c r="C16" s="43">
        <v>3959</v>
      </c>
      <c r="D16" s="43">
        <v>4098949.223227933</v>
      </c>
      <c r="E16" s="41">
        <v>1916494.0552321281</v>
      </c>
      <c r="F16" s="38">
        <f t="shared" si="11"/>
        <v>6015443.2784600612</v>
      </c>
      <c r="G16" s="126">
        <v>-18544</v>
      </c>
      <c r="H16" s="45">
        <v>2046419.2973401481</v>
      </c>
      <c r="I16" s="40">
        <f t="shared" si="1"/>
        <v>8043318.5758002093</v>
      </c>
      <c r="J16" s="41">
        <f t="shared" si="2"/>
        <v>2031.6540984592598</v>
      </c>
      <c r="K16" s="41"/>
      <c r="L16" s="83">
        <f t="shared" si="3"/>
        <v>531749.17451092601</v>
      </c>
      <c r="M16" s="84">
        <f t="shared" si="4"/>
        <v>7.0790689149414873E-2</v>
      </c>
      <c r="N16" s="83">
        <f t="shared" si="5"/>
        <v>125.64816055281904</v>
      </c>
      <c r="P16" s="66">
        <f t="shared" si="6"/>
        <v>5.6588892342144703E-2</v>
      </c>
      <c r="Q16" s="66">
        <f t="shared" si="7"/>
        <v>0.11409420731084063</v>
      </c>
      <c r="R16" s="71"/>
      <c r="S16" s="71"/>
      <c r="T16" s="91">
        <v>19</v>
      </c>
      <c r="U16" s="53" t="s">
        <v>14</v>
      </c>
      <c r="V16" s="43">
        <v>3941</v>
      </c>
      <c r="W16" s="43">
        <v>3971755.8257274581</v>
      </c>
      <c r="X16" s="41">
        <v>1721511.7469853356</v>
      </c>
      <c r="Y16" s="64">
        <v>5693267.5727127939</v>
      </c>
      <c r="Z16" s="127">
        <v>-18544</v>
      </c>
      <c r="AA16" s="64">
        <v>1836845.8285764894</v>
      </c>
      <c r="AB16" s="45">
        <f t="shared" si="12"/>
        <v>7511569.4012892833</v>
      </c>
      <c r="AC16" s="65">
        <f t="shared" si="10"/>
        <v>1906.0059379064407</v>
      </c>
    </row>
    <row r="17" spans="1:29" x14ac:dyDescent="0.25">
      <c r="A17" s="42">
        <v>20</v>
      </c>
      <c r="B17" s="36" t="s">
        <v>15</v>
      </c>
      <c r="C17" s="43">
        <v>16391</v>
      </c>
      <c r="D17" s="43">
        <v>20063777.382052004</v>
      </c>
      <c r="E17" s="41">
        <v>9402933.6042071339</v>
      </c>
      <c r="F17" s="38">
        <f t="shared" si="11"/>
        <v>29466710.98625914</v>
      </c>
      <c r="G17" s="126">
        <v>-2647536</v>
      </c>
      <c r="H17" s="45">
        <v>8520771.3425972294</v>
      </c>
      <c r="I17" s="40">
        <f t="shared" si="1"/>
        <v>35339946.328856371</v>
      </c>
      <c r="J17" s="41">
        <f t="shared" si="2"/>
        <v>2156.0579786990647</v>
      </c>
      <c r="K17" s="41"/>
      <c r="L17" s="83">
        <f t="shared" si="3"/>
        <v>2049152.6180479117</v>
      </c>
      <c r="M17" s="84">
        <f t="shared" si="4"/>
        <v>6.1553131951390429E-2</v>
      </c>
      <c r="N17" s="83">
        <f t="shared" si="5"/>
        <v>135.3724727319352</v>
      </c>
      <c r="P17" s="66">
        <f t="shared" si="6"/>
        <v>4.108264185425381E-2</v>
      </c>
      <c r="Q17" s="66">
        <f t="shared" si="7"/>
        <v>0.11609963409022583</v>
      </c>
      <c r="R17" s="71"/>
      <c r="S17" s="71"/>
      <c r="T17" s="91">
        <v>20</v>
      </c>
      <c r="U17" s="53" t="s">
        <v>15</v>
      </c>
      <c r="V17" s="43">
        <v>16475</v>
      </c>
      <c r="W17" s="43">
        <v>19490136.321039397</v>
      </c>
      <c r="X17" s="41">
        <v>8813775.2049240991</v>
      </c>
      <c r="Y17" s="64">
        <v>28303911.525963496</v>
      </c>
      <c r="Z17" s="127">
        <v>-2647536</v>
      </c>
      <c r="AA17" s="64">
        <v>7634418.1848449633</v>
      </c>
      <c r="AB17" s="45">
        <f t="shared" si="12"/>
        <v>33290793.71080846</v>
      </c>
      <c r="AC17" s="65">
        <f t="shared" si="10"/>
        <v>2020.6855059671295</v>
      </c>
    </row>
    <row r="18" spans="1:29" x14ac:dyDescent="0.25">
      <c r="A18" s="42">
        <v>46</v>
      </c>
      <c r="B18" s="36" t="s">
        <v>16</v>
      </c>
      <c r="C18" s="43">
        <v>1369</v>
      </c>
      <c r="D18" s="43">
        <v>4243326.1573648136</v>
      </c>
      <c r="E18" s="41">
        <v>1148092.9835000443</v>
      </c>
      <c r="F18" s="38">
        <f t="shared" si="11"/>
        <v>5391419.1408648584</v>
      </c>
      <c r="G18" s="126">
        <v>-344100</v>
      </c>
      <c r="H18" s="45">
        <v>967486.17045836803</v>
      </c>
      <c r="I18" s="40">
        <f t="shared" si="1"/>
        <v>6014805.3113232264</v>
      </c>
      <c r="J18" s="41">
        <f t="shared" si="2"/>
        <v>4393.5758300388798</v>
      </c>
      <c r="K18" s="41"/>
      <c r="L18" s="83">
        <f t="shared" si="3"/>
        <v>435223.55612468906</v>
      </c>
      <c r="M18" s="84">
        <f t="shared" si="4"/>
        <v>7.8002899718995614E-2</v>
      </c>
      <c r="N18" s="83">
        <f t="shared" si="5"/>
        <v>293.95661240586196</v>
      </c>
      <c r="P18" s="66">
        <f t="shared" si="6"/>
        <v>7.0340476965826682E-2</v>
      </c>
      <c r="Q18" s="66">
        <f t="shared" si="7"/>
        <v>9.1262512888150571E-2</v>
      </c>
      <c r="R18" s="71"/>
      <c r="S18" s="71"/>
      <c r="T18" s="91">
        <v>46</v>
      </c>
      <c r="U18" s="53" t="s">
        <v>16</v>
      </c>
      <c r="V18" s="43">
        <v>1361</v>
      </c>
      <c r="W18" s="43">
        <v>3811479.4928792212</v>
      </c>
      <c r="X18" s="41">
        <v>1225627.1632647312</v>
      </c>
      <c r="Y18" s="64">
        <v>5037106.6561439522</v>
      </c>
      <c r="Z18" s="127">
        <v>-344100</v>
      </c>
      <c r="AA18" s="64">
        <v>886575.09905458556</v>
      </c>
      <c r="AB18" s="45">
        <f t="shared" si="12"/>
        <v>5579581.7551985374</v>
      </c>
      <c r="AC18" s="65">
        <f t="shared" si="10"/>
        <v>4099.6192176330178</v>
      </c>
    </row>
    <row r="19" spans="1:29" x14ac:dyDescent="0.25">
      <c r="A19" s="42">
        <v>47</v>
      </c>
      <c r="B19" s="36" t="s">
        <v>17</v>
      </c>
      <c r="C19" s="43">
        <v>1808</v>
      </c>
      <c r="D19" s="43">
        <v>7031559.0294126598</v>
      </c>
      <c r="E19" s="41">
        <v>1636654.4033787409</v>
      </c>
      <c r="F19" s="38">
        <f t="shared" si="11"/>
        <v>8668213.4327914007</v>
      </c>
      <c r="G19" s="44">
        <v>20030</v>
      </c>
      <c r="H19" s="45">
        <v>1238073.3265678522</v>
      </c>
      <c r="I19" s="40">
        <f t="shared" si="1"/>
        <v>9926316.7593592536</v>
      </c>
      <c r="J19" s="41">
        <f t="shared" si="2"/>
        <v>5490.2194465482598</v>
      </c>
      <c r="K19" s="41"/>
      <c r="L19" s="83">
        <f t="shared" si="3"/>
        <v>235059.18140020594</v>
      </c>
      <c r="M19" s="84">
        <f t="shared" si="4"/>
        <v>2.4254765649280034E-2</v>
      </c>
      <c r="N19" s="83">
        <f t="shared" si="5"/>
        <v>217.50041610264088</v>
      </c>
      <c r="P19" s="66">
        <f t="shared" si="6"/>
        <v>1.4477767561418275E-2</v>
      </c>
      <c r="Q19" s="66">
        <f t="shared" si="7"/>
        <v>9.8830077591597343E-2</v>
      </c>
      <c r="R19" s="71"/>
      <c r="S19" s="71"/>
      <c r="T19" s="91">
        <v>47</v>
      </c>
      <c r="U19" s="53" t="s">
        <v>17</v>
      </c>
      <c r="V19" s="43">
        <v>1838</v>
      </c>
      <c r="W19" s="43">
        <v>6928693.9378210539</v>
      </c>
      <c r="X19" s="41">
        <v>1615814.0937624106</v>
      </c>
      <c r="Y19" s="64">
        <v>8544508.0315834638</v>
      </c>
      <c r="Z19" s="70">
        <v>20030</v>
      </c>
      <c r="AA19" s="64">
        <v>1126719.5463755839</v>
      </c>
      <c r="AB19" s="45">
        <f t="shared" si="12"/>
        <v>9691257.5779590476</v>
      </c>
      <c r="AC19" s="65">
        <f t="shared" si="10"/>
        <v>5272.719030445619</v>
      </c>
    </row>
    <row r="20" spans="1:29" x14ac:dyDescent="0.25">
      <c r="A20" s="42">
        <v>49</v>
      </c>
      <c r="B20" s="36" t="s">
        <v>18</v>
      </c>
      <c r="C20" s="43">
        <v>292796</v>
      </c>
      <c r="D20" s="43">
        <v>243243620.00684214</v>
      </c>
      <c r="E20" s="41">
        <v>-176214023.86673239</v>
      </c>
      <c r="F20" s="38">
        <f t="shared" si="11"/>
        <v>67029596.140109748</v>
      </c>
      <c r="G20" s="126">
        <v>-7359791</v>
      </c>
      <c r="H20" s="45">
        <v>93257965.464917913</v>
      </c>
      <c r="I20" s="40">
        <f t="shared" si="1"/>
        <v>152927770.60502768</v>
      </c>
      <c r="J20" s="41">
        <f t="shared" si="2"/>
        <v>522.30143377992761</v>
      </c>
      <c r="K20" s="41"/>
      <c r="L20" s="83">
        <f t="shared" si="3"/>
        <v>15495821.560636908</v>
      </c>
      <c r="M20" s="84">
        <f t="shared" si="4"/>
        <v>0.11275268719089278</v>
      </c>
      <c r="N20" s="83">
        <f t="shared" si="5"/>
        <v>47.958166941409218</v>
      </c>
      <c r="P20" s="66">
        <f t="shared" si="6"/>
        <v>3.7245269845692208E-2</v>
      </c>
      <c r="Q20" s="66">
        <f t="shared" si="7"/>
        <v>0.16326667266969497</v>
      </c>
      <c r="R20" s="71"/>
      <c r="S20" s="71"/>
      <c r="T20" s="91">
        <v>49</v>
      </c>
      <c r="U20" s="53" t="s">
        <v>18</v>
      </c>
      <c r="V20" s="43">
        <v>289731</v>
      </c>
      <c r="W20" s="43">
        <v>236716012.13098022</v>
      </c>
      <c r="X20" s="41">
        <v>-172093306.11460906</v>
      </c>
      <c r="Y20" s="64">
        <v>64622706.016371161</v>
      </c>
      <c r="Z20" s="127">
        <v>-7359791</v>
      </c>
      <c r="AA20" s="64">
        <v>80169034.028019607</v>
      </c>
      <c r="AB20" s="45">
        <f t="shared" si="12"/>
        <v>137431949.04439077</v>
      </c>
      <c r="AC20" s="65">
        <f t="shared" si="10"/>
        <v>474.34326683851839</v>
      </c>
    </row>
    <row r="21" spans="1:29" x14ac:dyDescent="0.25">
      <c r="A21" s="42">
        <v>50</v>
      </c>
      <c r="B21" s="36" t="s">
        <v>19</v>
      </c>
      <c r="C21" s="43">
        <v>11483</v>
      </c>
      <c r="D21" s="43">
        <v>17559759.691857826</v>
      </c>
      <c r="E21" s="41">
        <v>4517411.2690989384</v>
      </c>
      <c r="F21" s="38">
        <f t="shared" si="11"/>
        <v>22077170.960956763</v>
      </c>
      <c r="G21" s="126">
        <v>-1382593</v>
      </c>
      <c r="H21" s="45">
        <v>6373668.5149615081</v>
      </c>
      <c r="I21" s="40">
        <f t="shared" si="1"/>
        <v>27068246.475918271</v>
      </c>
      <c r="J21" s="41">
        <f t="shared" si="2"/>
        <v>2357.2451864424165</v>
      </c>
      <c r="K21" s="41"/>
      <c r="L21" s="83">
        <f t="shared" si="3"/>
        <v>550274.38064103574</v>
      </c>
      <c r="M21" s="84">
        <f t="shared" si="4"/>
        <v>2.0750997801186985E-2</v>
      </c>
      <c r="N21" s="83">
        <f t="shared" si="5"/>
        <v>77.50205583054958</v>
      </c>
      <c r="P21" s="66">
        <f t="shared" si="6"/>
        <v>-2.8239443053660329E-3</v>
      </c>
      <c r="Q21" s="66">
        <f t="shared" si="7"/>
        <v>0.10637201193908341</v>
      </c>
      <c r="R21" s="71"/>
      <c r="S21" s="71"/>
      <c r="T21" s="91">
        <v>50</v>
      </c>
      <c r="U21" s="53" t="s">
        <v>19</v>
      </c>
      <c r="V21" s="43">
        <v>11632</v>
      </c>
      <c r="W21" s="43">
        <v>17438278.026003491</v>
      </c>
      <c r="X21" s="41">
        <v>4701414.1927168844</v>
      </c>
      <c r="Y21" s="64">
        <v>22139692.218720376</v>
      </c>
      <c r="Z21" s="127">
        <v>-1382593</v>
      </c>
      <c r="AA21" s="64">
        <v>5760872.8765568603</v>
      </c>
      <c r="AB21" s="45">
        <f t="shared" si="12"/>
        <v>26517972.095277235</v>
      </c>
      <c r="AC21" s="65">
        <f t="shared" si="10"/>
        <v>2279.7431306118669</v>
      </c>
    </row>
    <row r="22" spans="1:29" x14ac:dyDescent="0.25">
      <c r="A22" s="42">
        <v>51</v>
      </c>
      <c r="B22" s="36" t="s">
        <v>20</v>
      </c>
      <c r="C22" s="43">
        <v>9452</v>
      </c>
      <c r="D22" s="43">
        <v>11923071.594134241</v>
      </c>
      <c r="E22" s="41">
        <v>-2605437.9353450346</v>
      </c>
      <c r="F22" s="38">
        <f t="shared" si="11"/>
        <v>9317633.6587892063</v>
      </c>
      <c r="G22" s="126">
        <v>-1017618</v>
      </c>
      <c r="H22" s="45">
        <v>5513361.2619841537</v>
      </c>
      <c r="I22" s="40">
        <f t="shared" si="1"/>
        <v>13813376.920773361</v>
      </c>
      <c r="J22" s="41">
        <f t="shared" si="2"/>
        <v>1461.4237114656539</v>
      </c>
      <c r="K22" s="41"/>
      <c r="L22" s="83">
        <f t="shared" si="3"/>
        <v>1104367.1758049615</v>
      </c>
      <c r="M22" s="84">
        <f t="shared" si="4"/>
        <v>8.6896398536651487E-2</v>
      </c>
      <c r="N22" s="83">
        <f t="shared" si="5"/>
        <v>109.68900130096563</v>
      </c>
      <c r="P22" s="66">
        <f t="shared" si="6"/>
        <v>6.7046508540404171E-2</v>
      </c>
      <c r="Q22" s="66">
        <f t="shared" si="7"/>
        <v>0.10389631187429216</v>
      </c>
      <c r="R22" s="71"/>
      <c r="S22" s="71"/>
      <c r="T22" s="91">
        <v>51</v>
      </c>
      <c r="U22" s="53" t="s">
        <v>20</v>
      </c>
      <c r="V22" s="43">
        <v>9402</v>
      </c>
      <c r="W22" s="43">
        <v>11249561.552186271</v>
      </c>
      <c r="X22" s="41">
        <v>-2517389.5388645194</v>
      </c>
      <c r="Y22" s="64">
        <v>8732172.0133217517</v>
      </c>
      <c r="Z22" s="127">
        <v>-1017618</v>
      </c>
      <c r="AA22" s="64">
        <v>4994455.7316466477</v>
      </c>
      <c r="AB22" s="45">
        <f t="shared" si="12"/>
        <v>12709009.744968399</v>
      </c>
      <c r="AC22" s="65">
        <f t="shared" si="10"/>
        <v>1351.7347101646883</v>
      </c>
    </row>
    <row r="23" spans="1:29" x14ac:dyDescent="0.25">
      <c r="A23" s="42">
        <v>52</v>
      </c>
      <c r="B23" s="36" t="s">
        <v>21</v>
      </c>
      <c r="C23" s="43">
        <v>2408</v>
      </c>
      <c r="D23" s="43">
        <v>5921235.4656424019</v>
      </c>
      <c r="E23" s="41">
        <v>2260485.4113713871</v>
      </c>
      <c r="F23" s="38">
        <f t="shared" si="11"/>
        <v>8181720.8770137895</v>
      </c>
      <c r="G23" s="44">
        <v>255527</v>
      </c>
      <c r="H23" s="45">
        <v>1729075.7826179084</v>
      </c>
      <c r="I23" s="40">
        <f t="shared" si="1"/>
        <v>10166323.659631697</v>
      </c>
      <c r="J23" s="41">
        <f t="shared" si="2"/>
        <v>4221.8952074882463</v>
      </c>
      <c r="K23" s="41"/>
      <c r="L23" s="83">
        <f t="shared" si="3"/>
        <v>414984.08654598333</v>
      </c>
      <c r="M23" s="84">
        <f t="shared" si="4"/>
        <v>4.255662347062187E-2</v>
      </c>
      <c r="N23" s="83">
        <f t="shared" si="5"/>
        <v>200.72424951475614</v>
      </c>
      <c r="P23" s="66">
        <f t="shared" si="6"/>
        <v>3.4222031475099834E-2</v>
      </c>
      <c r="Q23" s="66">
        <f t="shared" si="7"/>
        <v>9.1022162487893299E-2</v>
      </c>
      <c r="R23" s="71"/>
      <c r="S23" s="71"/>
      <c r="T23" s="91">
        <v>52</v>
      </c>
      <c r="U23" s="53" t="s">
        <v>21</v>
      </c>
      <c r="V23" s="43">
        <v>2425</v>
      </c>
      <c r="W23" s="43">
        <v>5648760.5789335072</v>
      </c>
      <c r="X23" s="41">
        <v>2262230.1252040644</v>
      </c>
      <c r="Y23" s="64">
        <v>7910990.7041375712</v>
      </c>
      <c r="Z23" s="70">
        <v>255527</v>
      </c>
      <c r="AA23" s="64">
        <v>1584821.8689481437</v>
      </c>
      <c r="AB23" s="45">
        <f t="shared" si="12"/>
        <v>9751339.5730857141</v>
      </c>
      <c r="AC23" s="65">
        <f t="shared" si="10"/>
        <v>4021.1709579734902</v>
      </c>
    </row>
    <row r="24" spans="1:29" x14ac:dyDescent="0.25">
      <c r="A24" s="42">
        <v>61</v>
      </c>
      <c r="B24" s="36" t="s">
        <v>22</v>
      </c>
      <c r="C24" s="43">
        <v>16800</v>
      </c>
      <c r="D24" s="43">
        <v>29496259.691620253</v>
      </c>
      <c r="E24" s="41">
        <v>10048226.697321124</v>
      </c>
      <c r="F24" s="38">
        <f t="shared" si="11"/>
        <v>39544486.388941377</v>
      </c>
      <c r="G24" s="44">
        <v>796884</v>
      </c>
      <c r="H24" s="45">
        <v>9451085.0483469404</v>
      </c>
      <c r="I24" s="40">
        <f t="shared" si="1"/>
        <v>49792455.437288314</v>
      </c>
      <c r="J24" s="41">
        <f t="shared" si="2"/>
        <v>2963.8366331719235</v>
      </c>
      <c r="K24" s="41"/>
      <c r="L24" s="83">
        <f t="shared" si="3"/>
        <v>2868329.7723363489</v>
      </c>
      <c r="M24" s="84">
        <f t="shared" si="4"/>
        <v>6.1126973208127974E-2</v>
      </c>
      <c r="N24" s="83">
        <f t="shared" si="5"/>
        <v>187.42543472496982</v>
      </c>
      <c r="P24" s="66">
        <f t="shared" si="6"/>
        <v>5.1531359349197059E-2</v>
      </c>
      <c r="Q24" s="66">
        <f t="shared" si="7"/>
        <v>0.10919468158974333</v>
      </c>
      <c r="R24" s="71"/>
      <c r="S24" s="71"/>
      <c r="T24" s="91">
        <v>61</v>
      </c>
      <c r="U24" s="53" t="s">
        <v>22</v>
      </c>
      <c r="V24" s="43">
        <v>16901</v>
      </c>
      <c r="W24" s="43">
        <v>28051178.60145453</v>
      </c>
      <c r="X24" s="41">
        <v>9555390.1778311785</v>
      </c>
      <c r="Y24" s="64">
        <v>37606568.779285707</v>
      </c>
      <c r="Z24" s="70">
        <v>796884</v>
      </c>
      <c r="AA24" s="64">
        <v>8520672.8856662549</v>
      </c>
      <c r="AB24" s="45">
        <f t="shared" si="12"/>
        <v>46924125.664951965</v>
      </c>
      <c r="AC24" s="65">
        <f t="shared" si="10"/>
        <v>2776.4111984469537</v>
      </c>
    </row>
    <row r="25" spans="1:29" x14ac:dyDescent="0.25">
      <c r="A25" s="42">
        <v>69</v>
      </c>
      <c r="B25" s="36" t="s">
        <v>23</v>
      </c>
      <c r="C25" s="43">
        <v>6896</v>
      </c>
      <c r="D25" s="43">
        <v>15148869.519767448</v>
      </c>
      <c r="E25" s="41">
        <v>6808899.5615759995</v>
      </c>
      <c r="F25" s="38">
        <f t="shared" si="11"/>
        <v>21957769.08134345</v>
      </c>
      <c r="G25" s="44">
        <v>376530</v>
      </c>
      <c r="H25" s="45">
        <v>4289132.0458566565</v>
      </c>
      <c r="I25" s="40">
        <f t="shared" si="1"/>
        <v>26623431.127200104</v>
      </c>
      <c r="J25" s="41">
        <f t="shared" si="2"/>
        <v>3860.7063699536116</v>
      </c>
      <c r="K25" s="41"/>
      <c r="L25" s="83">
        <f t="shared" si="3"/>
        <v>786014.3768674098</v>
      </c>
      <c r="M25" s="84">
        <f t="shared" si="4"/>
        <v>3.0421554308725104E-2</v>
      </c>
      <c r="N25" s="83">
        <f t="shared" si="5"/>
        <v>174.91225435693605</v>
      </c>
      <c r="P25" s="66">
        <f t="shared" si="6"/>
        <v>1.829653832828626E-2</v>
      </c>
      <c r="Q25" s="66">
        <f t="shared" si="7"/>
        <v>0.10044046245242644</v>
      </c>
      <c r="R25" s="71"/>
      <c r="S25" s="71"/>
      <c r="T25" s="91">
        <v>69</v>
      </c>
      <c r="U25" s="53" t="s">
        <v>23</v>
      </c>
      <c r="V25" s="43">
        <v>7010</v>
      </c>
      <c r="W25" s="43">
        <v>14525660.213292936</v>
      </c>
      <c r="X25" s="41">
        <v>7037576.2849779986</v>
      </c>
      <c r="Y25" s="64">
        <v>21563236.498270936</v>
      </c>
      <c r="Z25" s="70">
        <v>376530</v>
      </c>
      <c r="AA25" s="64">
        <v>3897650.2520617573</v>
      </c>
      <c r="AB25" s="45">
        <f t="shared" si="12"/>
        <v>25837416.750332695</v>
      </c>
      <c r="AC25" s="65">
        <f t="shared" si="10"/>
        <v>3685.7941155966755</v>
      </c>
    </row>
    <row r="26" spans="1:29" x14ac:dyDescent="0.25">
      <c r="A26" s="42">
        <v>71</v>
      </c>
      <c r="B26" s="36" t="s">
        <v>24</v>
      </c>
      <c r="C26" s="43">
        <v>6667</v>
      </c>
      <c r="D26" s="43">
        <v>16447674.984348234</v>
      </c>
      <c r="E26" s="41">
        <v>7249910.0599040492</v>
      </c>
      <c r="F26" s="38">
        <f t="shared" si="11"/>
        <v>23697585.044252284</v>
      </c>
      <c r="G26" s="44">
        <v>293723</v>
      </c>
      <c r="H26" s="45">
        <v>4204829.2601649659</v>
      </c>
      <c r="I26" s="40">
        <f t="shared" si="1"/>
        <v>28196137.304417249</v>
      </c>
      <c r="J26" s="41">
        <f t="shared" si="2"/>
        <v>4229.2091352058269</v>
      </c>
      <c r="K26" s="41"/>
      <c r="L26" s="83">
        <f t="shared" si="3"/>
        <v>2012936.0298897661</v>
      </c>
      <c r="M26" s="84">
        <f t="shared" si="4"/>
        <v>7.6878912123250015E-2</v>
      </c>
      <c r="N26" s="83">
        <f t="shared" si="5"/>
        <v>354.8082363411504</v>
      </c>
      <c r="P26" s="66">
        <f t="shared" si="6"/>
        <v>7.4523271513104339E-2</v>
      </c>
      <c r="Q26" s="66">
        <f t="shared" si="7"/>
        <v>9.6311532308132053E-2</v>
      </c>
      <c r="R26" s="71"/>
      <c r="S26" s="71"/>
      <c r="T26" s="91">
        <v>71</v>
      </c>
      <c r="U26" s="53" t="s">
        <v>24</v>
      </c>
      <c r="V26" s="43">
        <v>6758</v>
      </c>
      <c r="W26" s="43">
        <v>15073844.403662069</v>
      </c>
      <c r="X26" s="41">
        <v>6980201.0251374468</v>
      </c>
      <c r="Y26" s="64">
        <v>22054045.428799517</v>
      </c>
      <c r="Z26" s="70">
        <v>293723</v>
      </c>
      <c r="AA26" s="64">
        <v>3835432.8457279657</v>
      </c>
      <c r="AB26" s="45">
        <f t="shared" si="12"/>
        <v>26183201.274527483</v>
      </c>
      <c r="AC26" s="65">
        <f t="shared" si="10"/>
        <v>3874.4008988646765</v>
      </c>
    </row>
    <row r="27" spans="1:29" x14ac:dyDescent="0.25">
      <c r="A27" s="42">
        <v>72</v>
      </c>
      <c r="B27" s="36" t="s">
        <v>25</v>
      </c>
      <c r="C27" s="43">
        <v>949</v>
      </c>
      <c r="D27" s="43">
        <v>3159755.8068698258</v>
      </c>
      <c r="E27" s="41">
        <v>511843.20293868275</v>
      </c>
      <c r="F27" s="38">
        <f t="shared" si="11"/>
        <v>3671599.0098085087</v>
      </c>
      <c r="G27" s="126">
        <v>-258086</v>
      </c>
      <c r="H27" s="45">
        <v>529669.16189605428</v>
      </c>
      <c r="I27" s="40">
        <f t="shared" si="1"/>
        <v>3943182.1717045628</v>
      </c>
      <c r="J27" s="41">
        <f t="shared" si="2"/>
        <v>4155.0918563799396</v>
      </c>
      <c r="K27" s="41"/>
      <c r="L27" s="83">
        <f t="shared" si="3"/>
        <v>191914.26636898005</v>
      </c>
      <c r="M27" s="84">
        <f t="shared" si="4"/>
        <v>5.1159840142585525E-2</v>
      </c>
      <c r="N27" s="83">
        <f t="shared" si="5"/>
        <v>243.44649106650604</v>
      </c>
      <c r="P27" s="66">
        <f t="shared" si="6"/>
        <v>4.0162380328163882E-2</v>
      </c>
      <c r="Q27" s="66">
        <f t="shared" si="7"/>
        <v>0.10457884170480325</v>
      </c>
      <c r="R27" s="71"/>
      <c r="S27" s="71"/>
      <c r="T27" s="91">
        <v>72</v>
      </c>
      <c r="U27" s="53" t="s">
        <v>25</v>
      </c>
      <c r="V27" s="43">
        <v>959</v>
      </c>
      <c r="W27" s="43">
        <v>3035681.5312488968</v>
      </c>
      <c r="X27" s="41">
        <v>494151.00186977378</v>
      </c>
      <c r="Y27" s="64">
        <v>3529832.5331186708</v>
      </c>
      <c r="Z27" s="127">
        <v>-258086</v>
      </c>
      <c r="AA27" s="64">
        <v>479521.37221691181</v>
      </c>
      <c r="AB27" s="45">
        <f t="shared" si="12"/>
        <v>3751267.9053355828</v>
      </c>
      <c r="AC27" s="65">
        <f t="shared" si="10"/>
        <v>3911.6453653134336</v>
      </c>
    </row>
    <row r="28" spans="1:29" x14ac:dyDescent="0.25">
      <c r="A28" s="42">
        <v>74</v>
      </c>
      <c r="B28" s="36" t="s">
        <v>26</v>
      </c>
      <c r="C28" s="43">
        <v>1103</v>
      </c>
      <c r="D28" s="43">
        <v>3159627.181703276</v>
      </c>
      <c r="E28" s="41">
        <v>1133245.027330179</v>
      </c>
      <c r="F28" s="38">
        <f t="shared" si="11"/>
        <v>4292872.2090334548</v>
      </c>
      <c r="G28" s="126">
        <v>-296887</v>
      </c>
      <c r="H28" s="45">
        <v>854363.0685257084</v>
      </c>
      <c r="I28" s="40">
        <f t="shared" si="1"/>
        <v>4850348.277559163</v>
      </c>
      <c r="J28" s="41">
        <f t="shared" si="2"/>
        <v>4397.4145762095768</v>
      </c>
      <c r="K28" s="41"/>
      <c r="L28" s="83">
        <f t="shared" si="3"/>
        <v>360154.9840460401</v>
      </c>
      <c r="M28" s="84">
        <f t="shared" si="4"/>
        <v>8.0209238334204361E-2</v>
      </c>
      <c r="N28" s="83">
        <f t="shared" si="5"/>
        <v>413.21467069660184</v>
      </c>
      <c r="P28" s="66">
        <f t="shared" si="6"/>
        <v>7.0528108039441983E-2</v>
      </c>
      <c r="Q28" s="66">
        <f t="shared" si="7"/>
        <v>9.9524782116337196E-2</v>
      </c>
      <c r="R28" s="71"/>
      <c r="S28" s="71"/>
      <c r="T28" s="91">
        <v>74</v>
      </c>
      <c r="U28" s="53" t="s">
        <v>26</v>
      </c>
      <c r="V28" s="43">
        <v>1127</v>
      </c>
      <c r="W28" s="43">
        <v>2862175.0613019769</v>
      </c>
      <c r="X28" s="41">
        <v>1147875.8442229531</v>
      </c>
      <c r="Y28" s="64">
        <v>4010050.90552493</v>
      </c>
      <c r="Z28" s="127">
        <v>-296887</v>
      </c>
      <c r="AA28" s="64">
        <v>777029.38798819261</v>
      </c>
      <c r="AB28" s="45">
        <f t="shared" si="12"/>
        <v>4490193.2935131229</v>
      </c>
      <c r="AC28" s="65">
        <f t="shared" si="10"/>
        <v>3984.199905512975</v>
      </c>
    </row>
    <row r="29" spans="1:29" x14ac:dyDescent="0.25">
      <c r="A29" s="42">
        <v>75</v>
      </c>
      <c r="B29" s="36" t="s">
        <v>27</v>
      </c>
      <c r="C29" s="43">
        <v>19877</v>
      </c>
      <c r="D29" s="43">
        <v>33689653.048624545</v>
      </c>
      <c r="E29" s="41">
        <v>192815.08986868526</v>
      </c>
      <c r="F29" s="38">
        <f t="shared" si="11"/>
        <v>33882468.138493232</v>
      </c>
      <c r="G29" s="126">
        <v>-1778773</v>
      </c>
      <c r="H29" s="45">
        <v>10086241.363022219</v>
      </c>
      <c r="I29" s="40">
        <f t="shared" si="1"/>
        <v>42189936.501515448</v>
      </c>
      <c r="J29" s="41">
        <f t="shared" si="2"/>
        <v>2122.55051071668</v>
      </c>
      <c r="K29" s="41"/>
      <c r="L29" s="83">
        <f t="shared" si="3"/>
        <v>671020.29816490412</v>
      </c>
      <c r="M29" s="84">
        <f t="shared" si="4"/>
        <v>1.6161797068073594E-2</v>
      </c>
      <c r="N29" s="83">
        <f t="shared" si="5"/>
        <v>58.062608406971776</v>
      </c>
      <c r="P29" s="66">
        <f t="shared" si="6"/>
        <v>-1.0943850690686041E-2</v>
      </c>
      <c r="Q29" s="66">
        <f t="shared" si="7"/>
        <v>0.11569597758145145</v>
      </c>
      <c r="R29" s="71"/>
      <c r="S29" s="71"/>
      <c r="T29" s="91">
        <v>75</v>
      </c>
      <c r="U29" s="53" t="s">
        <v>27</v>
      </c>
      <c r="V29" s="43">
        <v>20111</v>
      </c>
      <c r="W29" s="43">
        <v>32005165.14039807</v>
      </c>
      <c r="X29" s="41">
        <v>2252210.6032888014</v>
      </c>
      <c r="Y29" s="64">
        <v>34257375.74368687</v>
      </c>
      <c r="Z29" s="127">
        <v>-1778773</v>
      </c>
      <c r="AA29" s="64">
        <v>9040313.4596636761</v>
      </c>
      <c r="AB29" s="45">
        <f t="shared" si="12"/>
        <v>41518916.203350544</v>
      </c>
      <c r="AC29" s="65">
        <f t="shared" si="10"/>
        <v>2064.4879023097083</v>
      </c>
    </row>
    <row r="30" spans="1:29" x14ac:dyDescent="0.25">
      <c r="A30" s="42">
        <v>77</v>
      </c>
      <c r="B30" s="36" t="s">
        <v>28</v>
      </c>
      <c r="C30" s="43">
        <v>4782</v>
      </c>
      <c r="D30" s="43">
        <v>11259965.223499499</v>
      </c>
      <c r="E30" s="41">
        <v>5110572.5679706186</v>
      </c>
      <c r="F30" s="38">
        <f t="shared" si="11"/>
        <v>16370537.791470118</v>
      </c>
      <c r="G30" s="44">
        <v>40083</v>
      </c>
      <c r="H30" s="45">
        <v>3341206.5194442677</v>
      </c>
      <c r="I30" s="40">
        <f t="shared" si="1"/>
        <v>19751827.310914386</v>
      </c>
      <c r="J30" s="41">
        <f t="shared" si="2"/>
        <v>4130.4532226922602</v>
      </c>
      <c r="K30" s="41"/>
      <c r="L30" s="83">
        <f t="shared" si="3"/>
        <v>465828.80274368823</v>
      </c>
      <c r="M30" s="84">
        <f t="shared" si="4"/>
        <v>2.4153730103543013E-2</v>
      </c>
      <c r="N30" s="83">
        <f t="shared" si="5"/>
        <v>174.35096460596333</v>
      </c>
      <c r="P30" s="66">
        <f t="shared" si="6"/>
        <v>1.1446769765832254E-2</v>
      </c>
      <c r="Q30" s="66">
        <f t="shared" si="7"/>
        <v>9.1666820660375237E-2</v>
      </c>
      <c r="R30" s="71"/>
      <c r="S30" s="71"/>
      <c r="T30" s="91">
        <v>77</v>
      </c>
      <c r="U30" s="53" t="s">
        <v>28</v>
      </c>
      <c r="V30" s="43">
        <v>4875</v>
      </c>
      <c r="W30" s="43">
        <v>10946247.6518663</v>
      </c>
      <c r="X30" s="41">
        <v>5239021.094664162</v>
      </c>
      <c r="Y30" s="64">
        <v>16185268.746530462</v>
      </c>
      <c r="Z30" s="70">
        <v>40083</v>
      </c>
      <c r="AA30" s="64">
        <v>3060646.7616402344</v>
      </c>
      <c r="AB30" s="45">
        <f t="shared" si="12"/>
        <v>19285998.508170698</v>
      </c>
      <c r="AC30" s="65">
        <f t="shared" si="10"/>
        <v>3956.1022580862968</v>
      </c>
    </row>
    <row r="31" spans="1:29" x14ac:dyDescent="0.25">
      <c r="A31" s="42">
        <v>78</v>
      </c>
      <c r="B31" s="36" t="s">
        <v>29</v>
      </c>
      <c r="C31" s="43">
        <v>8042</v>
      </c>
      <c r="D31" s="43">
        <v>12646940.872196572</v>
      </c>
      <c r="E31" s="41">
        <v>-521961.70867193089</v>
      </c>
      <c r="F31" s="38">
        <f t="shared" si="11"/>
        <v>12124979.163524641</v>
      </c>
      <c r="G31" s="126">
        <v>-614251</v>
      </c>
      <c r="H31" s="45">
        <v>3922548.5574063472</v>
      </c>
      <c r="I31" s="40">
        <f t="shared" si="1"/>
        <v>15433276.720930988</v>
      </c>
      <c r="J31" s="41">
        <f t="shared" si="2"/>
        <v>1919.0843970319556</v>
      </c>
      <c r="K31" s="41"/>
      <c r="L31" s="83">
        <f t="shared" si="3"/>
        <v>1168490.6106544565</v>
      </c>
      <c r="M31" s="84">
        <f t="shared" si="4"/>
        <v>8.1914344990610219E-2</v>
      </c>
      <c r="N31" s="83">
        <f t="shared" si="5"/>
        <v>179.26416160366784</v>
      </c>
      <c r="P31" s="66">
        <f t="shared" si="6"/>
        <v>6.4585513866561417E-2</v>
      </c>
      <c r="Q31" s="66">
        <f t="shared" si="7"/>
        <v>0.12405293902036152</v>
      </c>
      <c r="R31" s="71"/>
      <c r="S31" s="71"/>
      <c r="T31" s="91">
        <v>78</v>
      </c>
      <c r="U31" s="53" t="s">
        <v>29</v>
      </c>
      <c r="V31" s="43">
        <v>8199</v>
      </c>
      <c r="W31" s="43">
        <v>11982627.990529325</v>
      </c>
      <c r="X31" s="41">
        <v>-593238.40595112974</v>
      </c>
      <c r="Y31" s="64">
        <v>11389389.584578196</v>
      </c>
      <c r="Z31" s="127">
        <v>-614251</v>
      </c>
      <c r="AA31" s="64">
        <v>3489647.5256983363</v>
      </c>
      <c r="AB31" s="45">
        <f t="shared" si="12"/>
        <v>14264786.110276531</v>
      </c>
      <c r="AC31" s="65">
        <f t="shared" si="10"/>
        <v>1739.8202354282878</v>
      </c>
    </row>
    <row r="32" spans="1:29" x14ac:dyDescent="0.25">
      <c r="A32" s="42">
        <v>79</v>
      </c>
      <c r="B32" s="36" t="s">
        <v>30</v>
      </c>
      <c r="C32" s="43">
        <v>6869</v>
      </c>
      <c r="D32" s="43">
        <v>11808208.935623413</v>
      </c>
      <c r="E32" s="41">
        <v>-1384065.1304329133</v>
      </c>
      <c r="F32" s="38">
        <f t="shared" si="11"/>
        <v>10424143.8051905</v>
      </c>
      <c r="G32" s="126">
        <v>-492098</v>
      </c>
      <c r="H32" s="45">
        <v>3441357.6295624026</v>
      </c>
      <c r="I32" s="40">
        <f t="shared" si="1"/>
        <v>13373403.434752902</v>
      </c>
      <c r="J32" s="41">
        <f t="shared" si="2"/>
        <v>1946.9214492288399</v>
      </c>
      <c r="K32" s="41"/>
      <c r="L32" s="83">
        <f t="shared" si="3"/>
        <v>90438.18369869329</v>
      </c>
      <c r="M32" s="84">
        <f t="shared" si="4"/>
        <v>6.8085839260563922E-3</v>
      </c>
      <c r="N32" s="83">
        <f t="shared" si="5"/>
        <v>30.464191826703427</v>
      </c>
      <c r="P32" s="66">
        <f t="shared" si="6"/>
        <v>-2.747303057816719E-2</v>
      </c>
      <c r="Q32" s="66">
        <f t="shared" si="7"/>
        <v>0.12593417224048808</v>
      </c>
      <c r="R32" s="71"/>
      <c r="S32" s="71"/>
      <c r="T32" s="91">
        <v>79</v>
      </c>
      <c r="U32" s="53" t="s">
        <v>30</v>
      </c>
      <c r="V32" s="43">
        <v>6931</v>
      </c>
      <c r="W32" s="43">
        <v>11338617.081870928</v>
      </c>
      <c r="X32" s="41">
        <v>-620000.39262101159</v>
      </c>
      <c r="Y32" s="64">
        <v>10718616.689249916</v>
      </c>
      <c r="Z32" s="127">
        <v>-492098</v>
      </c>
      <c r="AA32" s="64">
        <v>3056446.5618042932</v>
      </c>
      <c r="AB32" s="45">
        <f t="shared" si="12"/>
        <v>13282965.251054209</v>
      </c>
      <c r="AC32" s="65">
        <f t="shared" si="10"/>
        <v>1916.4572574021365</v>
      </c>
    </row>
    <row r="33" spans="1:29" x14ac:dyDescent="0.25">
      <c r="A33" s="42">
        <v>81</v>
      </c>
      <c r="B33" s="36" t="s">
        <v>31</v>
      </c>
      <c r="C33" s="43">
        <v>2655</v>
      </c>
      <c r="D33" s="43">
        <v>6511176.8917135168</v>
      </c>
      <c r="E33" s="41">
        <v>1960957.4942485711</v>
      </c>
      <c r="F33" s="38">
        <f t="shared" si="11"/>
        <v>8472134.3859620877</v>
      </c>
      <c r="G33" s="126">
        <v>-627629</v>
      </c>
      <c r="H33" s="45">
        <v>2066411.6763976912</v>
      </c>
      <c r="I33" s="40">
        <f t="shared" si="1"/>
        <v>9910917.0623597782</v>
      </c>
      <c r="J33" s="41">
        <f t="shared" si="2"/>
        <v>3732.9254472164889</v>
      </c>
      <c r="K33" s="41"/>
      <c r="L33" s="83">
        <f t="shared" si="3"/>
        <v>444976.29232381843</v>
      </c>
      <c r="M33" s="84">
        <f t="shared" si="4"/>
        <v>4.7008142469301337E-2</v>
      </c>
      <c r="N33" s="83">
        <f t="shared" si="5"/>
        <v>223.12167634664866</v>
      </c>
      <c r="P33" s="66">
        <f t="shared" si="6"/>
        <v>3.2766372553032719E-2</v>
      </c>
      <c r="Q33" s="66">
        <f t="shared" si="7"/>
        <v>9.3206995761555778E-2</v>
      </c>
      <c r="R33" s="71"/>
      <c r="S33" s="71"/>
      <c r="T33" s="91">
        <v>81</v>
      </c>
      <c r="U33" s="53" t="s">
        <v>31</v>
      </c>
      <c r="V33" s="43">
        <v>2697</v>
      </c>
      <c r="W33" s="43">
        <v>5976252.0943333376</v>
      </c>
      <c r="X33" s="41">
        <v>2227088.5750754559</v>
      </c>
      <c r="Y33" s="64">
        <v>8203340.6694087936</v>
      </c>
      <c r="Z33" s="127">
        <v>-627629</v>
      </c>
      <c r="AA33" s="64">
        <v>1890229.1006271655</v>
      </c>
      <c r="AB33" s="45">
        <f t="shared" si="12"/>
        <v>9465940.7700359598</v>
      </c>
      <c r="AC33" s="65">
        <f t="shared" si="10"/>
        <v>3509.8037708698403</v>
      </c>
    </row>
    <row r="34" spans="1:29" x14ac:dyDescent="0.25">
      <c r="A34" s="42">
        <v>82</v>
      </c>
      <c r="B34" s="36" t="s">
        <v>32</v>
      </c>
      <c r="C34" s="43">
        <v>9389</v>
      </c>
      <c r="D34" s="43">
        <v>8994870.3439475987</v>
      </c>
      <c r="E34" s="41">
        <v>2169923.4699733807</v>
      </c>
      <c r="F34" s="38">
        <f t="shared" si="11"/>
        <v>11164793.813920978</v>
      </c>
      <c r="G34" s="126">
        <v>-1912279</v>
      </c>
      <c r="H34" s="45">
        <v>4366684.3524551298</v>
      </c>
      <c r="I34" s="40">
        <f t="shared" si="1"/>
        <v>13619199.166376108</v>
      </c>
      <c r="J34" s="41">
        <f t="shared" si="2"/>
        <v>1450.5484254314738</v>
      </c>
      <c r="K34" s="41"/>
      <c r="L34" s="83">
        <f t="shared" si="3"/>
        <v>1346764.2927912846</v>
      </c>
      <c r="M34" s="84">
        <f t="shared" si="4"/>
        <v>0.10973896432647272</v>
      </c>
      <c r="N34" s="83">
        <f t="shared" si="5"/>
        <v>148.01872116647451</v>
      </c>
      <c r="P34" s="66">
        <f t="shared" si="6"/>
        <v>8.6560265329271635E-2</v>
      </c>
      <c r="Q34" s="66">
        <f t="shared" si="7"/>
        <v>0.11698257705956339</v>
      </c>
      <c r="R34" s="71"/>
      <c r="S34" s="71"/>
      <c r="T34" s="91">
        <v>82</v>
      </c>
      <c r="U34" s="53" t="s">
        <v>32</v>
      </c>
      <c r="V34" s="43">
        <v>9422</v>
      </c>
      <c r="W34" s="43">
        <v>8490281.9368303176</v>
      </c>
      <c r="X34" s="41">
        <v>1785074.3136926063</v>
      </c>
      <c r="Y34" s="64">
        <v>10275356.250522925</v>
      </c>
      <c r="Z34" s="127">
        <v>-1912279</v>
      </c>
      <c r="AA34" s="64">
        <v>3909357.6230618996</v>
      </c>
      <c r="AB34" s="45">
        <f t="shared" si="12"/>
        <v>12272434.873584824</v>
      </c>
      <c r="AC34" s="65">
        <f t="shared" si="10"/>
        <v>1302.5297042649993</v>
      </c>
    </row>
    <row r="35" spans="1:29" x14ac:dyDescent="0.25">
      <c r="A35" s="42">
        <v>86</v>
      </c>
      <c r="B35" s="36" t="s">
        <v>33</v>
      </c>
      <c r="C35" s="43">
        <v>8175</v>
      </c>
      <c r="D35" s="43">
        <v>9736263.0219531059</v>
      </c>
      <c r="E35" s="41">
        <v>3157286.8893079343</v>
      </c>
      <c r="F35" s="38">
        <f t="shared" si="11"/>
        <v>12893549.911261041</v>
      </c>
      <c r="G35" s="126">
        <v>-1099214</v>
      </c>
      <c r="H35" s="45">
        <v>4351121.8132599602</v>
      </c>
      <c r="I35" s="40">
        <f t="shared" si="1"/>
        <v>16145457.724521</v>
      </c>
      <c r="J35" s="41">
        <f t="shared" si="2"/>
        <v>1974.9795381677063</v>
      </c>
      <c r="K35" s="41"/>
      <c r="L35" s="83">
        <f t="shared" si="3"/>
        <v>722943.50157940015</v>
      </c>
      <c r="M35" s="84">
        <f t="shared" si="4"/>
        <v>4.6875852479616655E-2</v>
      </c>
      <c r="N35" s="83">
        <f t="shared" si="5"/>
        <v>107.84706565661668</v>
      </c>
      <c r="P35" s="66">
        <f t="shared" si="6"/>
        <v>2.2850847396660878E-2</v>
      </c>
      <c r="Q35" s="66">
        <f t="shared" si="7"/>
        <v>0.1110500784058206</v>
      </c>
      <c r="R35" s="71"/>
      <c r="S35" s="71"/>
      <c r="T35" s="91">
        <v>86</v>
      </c>
      <c r="U35" s="53" t="s">
        <v>33</v>
      </c>
      <c r="V35" s="43">
        <v>8260</v>
      </c>
      <c r="W35" s="43">
        <v>9511512.6042876765</v>
      </c>
      <c r="X35" s="41">
        <v>3093990.8707081559</v>
      </c>
      <c r="Y35" s="64">
        <v>12605503.474995833</v>
      </c>
      <c r="Z35" s="127">
        <v>-1099214</v>
      </c>
      <c r="AA35" s="64">
        <v>3916224.7479457674</v>
      </c>
      <c r="AB35" s="45">
        <f t="shared" si="12"/>
        <v>15422514.2229416</v>
      </c>
      <c r="AC35" s="65">
        <f t="shared" si="10"/>
        <v>1867.1324725110896</v>
      </c>
    </row>
    <row r="36" spans="1:29" x14ac:dyDescent="0.25">
      <c r="A36" s="42">
        <v>90</v>
      </c>
      <c r="B36" s="36" t="s">
        <v>34</v>
      </c>
      <c r="C36" s="43">
        <v>3196</v>
      </c>
      <c r="D36" s="43">
        <v>9830953.6413893122</v>
      </c>
      <c r="E36" s="41">
        <v>1607491.0426297442</v>
      </c>
      <c r="F36" s="38">
        <f t="shared" si="11"/>
        <v>11438444.684019057</v>
      </c>
      <c r="G36" s="126">
        <v>-135393</v>
      </c>
      <c r="H36" s="45">
        <v>2311509.5751803713</v>
      </c>
      <c r="I36" s="40">
        <f t="shared" si="1"/>
        <v>13614561.259199429</v>
      </c>
      <c r="J36" s="41">
        <f t="shared" si="2"/>
        <v>4259.8752375467548</v>
      </c>
      <c r="K36" s="41"/>
      <c r="L36" s="83">
        <f t="shared" si="3"/>
        <v>-170662.38730908185</v>
      </c>
      <c r="M36" s="84">
        <f t="shared" si="4"/>
        <v>-1.238009565062855E-2</v>
      </c>
      <c r="N36" s="83">
        <f t="shared" si="5"/>
        <v>23.481984163684501</v>
      </c>
      <c r="P36" s="66">
        <f t="shared" si="6"/>
        <v>-3.0678648630529048E-2</v>
      </c>
      <c r="Q36" s="66">
        <f t="shared" si="7"/>
        <v>9.0257780557349232E-2</v>
      </c>
      <c r="R36" s="71"/>
      <c r="S36" s="71"/>
      <c r="T36" s="91">
        <v>90</v>
      </c>
      <c r="U36" s="53" t="s">
        <v>34</v>
      </c>
      <c r="V36" s="43">
        <v>3254</v>
      </c>
      <c r="W36" s="43">
        <v>9502050.6794182267</v>
      </c>
      <c r="X36" s="41">
        <v>2298416.3874205053</v>
      </c>
      <c r="Y36" s="64">
        <v>11800467.066838732</v>
      </c>
      <c r="Z36" s="127">
        <v>-135393</v>
      </c>
      <c r="AA36" s="64">
        <v>2120149.5796697801</v>
      </c>
      <c r="AB36" s="45">
        <f t="shared" si="12"/>
        <v>13785223.646508511</v>
      </c>
      <c r="AC36" s="65">
        <f t="shared" si="10"/>
        <v>4236.3932533830703</v>
      </c>
    </row>
    <row r="37" spans="1:29" x14ac:dyDescent="0.25">
      <c r="A37" s="42">
        <v>91</v>
      </c>
      <c r="B37" s="36" t="s">
        <v>35</v>
      </c>
      <c r="C37" s="43">
        <v>656920</v>
      </c>
      <c r="D37" s="43">
        <v>433576541.88763839</v>
      </c>
      <c r="E37" s="41">
        <v>-374786841.47701073</v>
      </c>
      <c r="F37" s="38">
        <f t="shared" si="11"/>
        <v>58789700.410627663</v>
      </c>
      <c r="G37" s="44">
        <v>29985291</v>
      </c>
      <c r="H37" s="45">
        <v>276793556.47023314</v>
      </c>
      <c r="I37" s="40">
        <f t="shared" si="1"/>
        <v>365568547.88086081</v>
      </c>
      <c r="J37" s="41">
        <f t="shared" si="2"/>
        <v>556.48868641670344</v>
      </c>
      <c r="K37" s="41"/>
      <c r="L37" s="83">
        <f t="shared" si="3"/>
        <v>36719992.787504435</v>
      </c>
      <c r="M37" s="84">
        <f t="shared" si="4"/>
        <v>0.11166232059946271</v>
      </c>
      <c r="N37" s="83">
        <f t="shared" si="5"/>
        <v>53.535257656608962</v>
      </c>
      <c r="P37" s="66">
        <f t="shared" si="6"/>
        <v>7.8712995969735466E-2</v>
      </c>
      <c r="Q37" s="66">
        <f t="shared" si="7"/>
        <v>0.13271277384759861</v>
      </c>
      <c r="R37" s="71"/>
      <c r="S37" s="71"/>
      <c r="T37" s="91">
        <v>91</v>
      </c>
      <c r="U37" s="53" t="s">
        <v>35</v>
      </c>
      <c r="V37" s="43">
        <v>653835</v>
      </c>
      <c r="W37" s="43">
        <v>432244352.80217391</v>
      </c>
      <c r="X37" s="41">
        <v>-377744499.15224433</v>
      </c>
      <c r="Y37" s="64">
        <v>54499853.649929583</v>
      </c>
      <c r="Z37" s="70">
        <v>29985291</v>
      </c>
      <c r="AA37" s="64">
        <v>244363410.44342676</v>
      </c>
      <c r="AB37" s="45">
        <f t="shared" si="12"/>
        <v>328848555.09335637</v>
      </c>
      <c r="AC37" s="65">
        <f t="shared" si="10"/>
        <v>502.95342876009448</v>
      </c>
    </row>
    <row r="38" spans="1:29" x14ac:dyDescent="0.25">
      <c r="A38" s="42">
        <v>92</v>
      </c>
      <c r="B38" s="36" t="s">
        <v>36</v>
      </c>
      <c r="C38" s="43">
        <v>237231</v>
      </c>
      <c r="D38" s="43">
        <v>198334751.43177846</v>
      </c>
      <c r="E38" s="41">
        <v>-31494321.02303547</v>
      </c>
      <c r="F38" s="38">
        <f t="shared" si="11"/>
        <v>166840430.40874299</v>
      </c>
      <c r="G38" s="44">
        <v>23433834</v>
      </c>
      <c r="H38" s="45">
        <v>91692553.259141296</v>
      </c>
      <c r="I38" s="40">
        <f t="shared" si="1"/>
        <v>281966817.66788429</v>
      </c>
      <c r="J38" s="41">
        <f t="shared" si="2"/>
        <v>1188.5749234622974</v>
      </c>
      <c r="K38" s="41"/>
      <c r="L38" s="83">
        <f t="shared" si="3"/>
        <v>26900024.937911749</v>
      </c>
      <c r="M38" s="84">
        <f t="shared" si="4"/>
        <v>0.10546266979719922</v>
      </c>
      <c r="N38" s="83">
        <f t="shared" si="5"/>
        <v>97.496781103308876</v>
      </c>
      <c r="P38" s="66">
        <f t="shared" si="6"/>
        <v>0.10148928034809712</v>
      </c>
      <c r="Q38" s="66">
        <f t="shared" si="7"/>
        <v>0.14379909633513788</v>
      </c>
      <c r="R38" s="71"/>
      <c r="S38" s="71"/>
      <c r="T38" s="91">
        <v>92</v>
      </c>
      <c r="U38" s="53" t="s">
        <v>36</v>
      </c>
      <c r="V38" s="43">
        <v>233775</v>
      </c>
      <c r="W38" s="43">
        <v>188049572.15529329</v>
      </c>
      <c r="X38" s="41">
        <v>-36581524.862070985</v>
      </c>
      <c r="Y38" s="64">
        <v>151468047.29322231</v>
      </c>
      <c r="Z38" s="70">
        <v>23433834</v>
      </c>
      <c r="AA38" s="64">
        <v>80164911.436750248</v>
      </c>
      <c r="AB38" s="45">
        <f t="shared" si="12"/>
        <v>255066792.72997254</v>
      </c>
      <c r="AC38" s="65">
        <f t="shared" si="10"/>
        <v>1091.0781423589885</v>
      </c>
    </row>
    <row r="39" spans="1:29" x14ac:dyDescent="0.25">
      <c r="A39" s="42">
        <v>97</v>
      </c>
      <c r="B39" s="36" t="s">
        <v>37</v>
      </c>
      <c r="C39" s="43">
        <v>2156</v>
      </c>
      <c r="D39" s="43">
        <v>5051499.6193238944</v>
      </c>
      <c r="E39" s="41">
        <v>1399071.4294039982</v>
      </c>
      <c r="F39" s="38">
        <f t="shared" si="11"/>
        <v>6450571.0487278923</v>
      </c>
      <c r="G39" s="126">
        <v>-561030</v>
      </c>
      <c r="H39" s="45">
        <v>1460449.6200398421</v>
      </c>
      <c r="I39" s="40">
        <f t="shared" si="1"/>
        <v>7349990.6687677344</v>
      </c>
      <c r="J39" s="41">
        <f t="shared" si="2"/>
        <v>3409.0865810611012</v>
      </c>
      <c r="K39" s="41"/>
      <c r="L39" s="83">
        <f t="shared" si="3"/>
        <v>107351.74947509822</v>
      </c>
      <c r="M39" s="84">
        <f t="shared" si="4"/>
        <v>1.4822187143575411E-2</v>
      </c>
      <c r="N39" s="83">
        <f t="shared" si="5"/>
        <v>18.338023339829761</v>
      </c>
      <c r="P39" s="66">
        <f t="shared" si="6"/>
        <v>-2.3703804407736451E-3</v>
      </c>
      <c r="Q39" s="66">
        <f t="shared" si="7"/>
        <v>9.1703561746356188E-2</v>
      </c>
      <c r="R39" s="71"/>
      <c r="S39" s="71"/>
      <c r="T39" s="91">
        <v>97</v>
      </c>
      <c r="U39" s="53" t="s">
        <v>37</v>
      </c>
      <c r="V39" s="43">
        <v>2136</v>
      </c>
      <c r="W39" s="43">
        <v>4891328.487633545</v>
      </c>
      <c r="X39" s="41">
        <v>1574569.1985016051</v>
      </c>
      <c r="Y39" s="64">
        <v>6465897.6861351505</v>
      </c>
      <c r="Z39" s="127">
        <v>-561030</v>
      </c>
      <c r="AA39" s="64">
        <v>1337771.2331574855</v>
      </c>
      <c r="AB39" s="45">
        <f t="shared" si="12"/>
        <v>7242638.9192926362</v>
      </c>
      <c r="AC39" s="65">
        <f t="shared" si="10"/>
        <v>3390.7485577212715</v>
      </c>
    </row>
    <row r="40" spans="1:29" x14ac:dyDescent="0.25">
      <c r="A40" s="42">
        <v>98</v>
      </c>
      <c r="B40" s="36" t="s">
        <v>38</v>
      </c>
      <c r="C40" s="43">
        <v>23251</v>
      </c>
      <c r="D40" s="43">
        <v>34490276.387282327</v>
      </c>
      <c r="E40" s="41">
        <v>6385285.4099758323</v>
      </c>
      <c r="F40" s="38">
        <f t="shared" si="11"/>
        <v>40875561.797258161</v>
      </c>
      <c r="G40" s="126">
        <v>-4380720</v>
      </c>
      <c r="H40" s="45">
        <v>10976833.725010097</v>
      </c>
      <c r="I40" s="40">
        <f t="shared" si="1"/>
        <v>47471675.522268258</v>
      </c>
      <c r="J40" s="41">
        <f t="shared" si="2"/>
        <v>2041.7046803263627</v>
      </c>
      <c r="K40" s="41"/>
      <c r="L40" s="83">
        <f t="shared" si="3"/>
        <v>3895644.1055664644</v>
      </c>
      <c r="M40" s="84">
        <f t="shared" si="4"/>
        <v>8.9398781369368671E-2</v>
      </c>
      <c r="N40" s="83">
        <f t="shared" si="5"/>
        <v>180.27659759668336</v>
      </c>
      <c r="P40" s="66">
        <f t="shared" si="6"/>
        <v>7.2278731534949348E-2</v>
      </c>
      <c r="Q40" s="66">
        <f t="shared" si="7"/>
        <v>0.11593166116234066</v>
      </c>
      <c r="R40" s="71"/>
      <c r="S40" s="71"/>
      <c r="T40" s="91">
        <v>98</v>
      </c>
      <c r="U40" s="53" t="s">
        <v>38</v>
      </c>
      <c r="V40" s="43">
        <v>23410</v>
      </c>
      <c r="W40" s="43">
        <v>32596411.933824509</v>
      </c>
      <c r="X40" s="41">
        <v>5523864.6277981065</v>
      </c>
      <c r="Y40" s="64">
        <v>38120276.56162262</v>
      </c>
      <c r="Z40" s="127">
        <v>-4380720</v>
      </c>
      <c r="AA40" s="64">
        <v>9836474.855079174</v>
      </c>
      <c r="AB40" s="45">
        <f t="shared" si="12"/>
        <v>43576031.416701794</v>
      </c>
      <c r="AC40" s="65">
        <f t="shared" si="10"/>
        <v>1861.4280827296793</v>
      </c>
    </row>
    <row r="41" spans="1:29" x14ac:dyDescent="0.25">
      <c r="A41" s="42">
        <v>102</v>
      </c>
      <c r="B41" s="36" t="s">
        <v>39</v>
      </c>
      <c r="C41" s="43">
        <v>9937</v>
      </c>
      <c r="D41" s="43">
        <v>15236511.0275604</v>
      </c>
      <c r="E41" s="41">
        <v>7179308.0686404752</v>
      </c>
      <c r="F41" s="38">
        <f t="shared" si="11"/>
        <v>22415819.096200876</v>
      </c>
      <c r="G41" s="44">
        <v>692587</v>
      </c>
      <c r="H41" s="45">
        <v>6291188.0953949681</v>
      </c>
      <c r="I41" s="40">
        <f t="shared" si="1"/>
        <v>29399594.191595845</v>
      </c>
      <c r="J41" s="41">
        <f t="shared" si="2"/>
        <v>2958.5985902783382</v>
      </c>
      <c r="K41" s="41"/>
      <c r="L41" s="83">
        <f t="shared" si="3"/>
        <v>1287219.1800247617</v>
      </c>
      <c r="M41" s="84">
        <f t="shared" si="4"/>
        <v>4.5788346928885976E-2</v>
      </c>
      <c r="N41" s="83">
        <f t="shared" si="5"/>
        <v>159.67634699169093</v>
      </c>
      <c r="P41" s="66">
        <f t="shared" si="6"/>
        <v>3.3249798689946042E-2</v>
      </c>
      <c r="Q41" s="66">
        <f t="shared" si="7"/>
        <v>9.8838737300758206E-2</v>
      </c>
      <c r="R41" s="71"/>
      <c r="S41" s="71"/>
      <c r="T41" s="91">
        <v>102</v>
      </c>
      <c r="U41" s="53" t="s">
        <v>39</v>
      </c>
      <c r="V41" s="43">
        <v>10044</v>
      </c>
      <c r="W41" s="43">
        <v>14742948.792611375</v>
      </c>
      <c r="X41" s="41">
        <v>6951533.1464335835</v>
      </c>
      <c r="Y41" s="64">
        <v>21694481.93904496</v>
      </c>
      <c r="Z41" s="70">
        <v>692587</v>
      </c>
      <c r="AA41" s="64">
        <v>5725306.0725261234</v>
      </c>
      <c r="AB41" s="45">
        <f t="shared" si="12"/>
        <v>28112375.011571083</v>
      </c>
      <c r="AC41" s="65">
        <f t="shared" si="10"/>
        <v>2798.9222432866472</v>
      </c>
    </row>
    <row r="42" spans="1:29" x14ac:dyDescent="0.25">
      <c r="A42" s="42">
        <v>103</v>
      </c>
      <c r="B42" s="36" t="s">
        <v>40</v>
      </c>
      <c r="C42" s="43">
        <v>2174</v>
      </c>
      <c r="D42" s="43">
        <v>3262231.4534579464</v>
      </c>
      <c r="E42" s="41">
        <v>1759840.7218817926</v>
      </c>
      <c r="F42" s="38">
        <f t="shared" si="11"/>
        <v>5022072.1753397388</v>
      </c>
      <c r="G42" s="126">
        <v>-566270</v>
      </c>
      <c r="H42" s="45">
        <v>1510978.583813116</v>
      </c>
      <c r="I42" s="40">
        <f t="shared" si="1"/>
        <v>5966780.7591528548</v>
      </c>
      <c r="J42" s="41">
        <f t="shared" si="2"/>
        <v>2744.6093648357196</v>
      </c>
      <c r="K42" s="41"/>
      <c r="L42" s="83">
        <f t="shared" si="3"/>
        <v>191064.65444297343</v>
      </c>
      <c r="M42" s="84">
        <f t="shared" si="4"/>
        <v>3.3080686616014127E-2</v>
      </c>
      <c r="N42" s="83">
        <f t="shared" si="5"/>
        <v>100.05070883302687</v>
      </c>
      <c r="P42" s="66">
        <f t="shared" si="6"/>
        <v>1.2025468308833887E-2</v>
      </c>
      <c r="Q42" s="66">
        <f t="shared" si="7"/>
        <v>9.5238146194838169E-2</v>
      </c>
      <c r="R42" s="71"/>
      <c r="S42" s="71"/>
      <c r="T42" s="91">
        <v>103</v>
      </c>
      <c r="U42" s="53" t="s">
        <v>40</v>
      </c>
      <c r="V42" s="43">
        <v>2184</v>
      </c>
      <c r="W42" s="43">
        <v>3109398.2341209035</v>
      </c>
      <c r="X42" s="41">
        <v>1852998.7930329454</v>
      </c>
      <c r="Y42" s="64">
        <v>4962397.0271538487</v>
      </c>
      <c r="Z42" s="127">
        <v>-566270</v>
      </c>
      <c r="AA42" s="64">
        <v>1379589.0775560327</v>
      </c>
      <c r="AB42" s="45">
        <f t="shared" si="12"/>
        <v>5775716.1047098814</v>
      </c>
      <c r="AC42" s="65">
        <f t="shared" si="10"/>
        <v>2644.5586560026927</v>
      </c>
    </row>
    <row r="43" spans="1:29" x14ac:dyDescent="0.25">
      <c r="A43" s="42">
        <v>105</v>
      </c>
      <c r="B43" s="36" t="s">
        <v>41</v>
      </c>
      <c r="C43" s="43">
        <v>2199</v>
      </c>
      <c r="D43" s="43">
        <v>9016787.6487383507</v>
      </c>
      <c r="E43" s="41">
        <v>2030160.1318640115</v>
      </c>
      <c r="F43" s="38">
        <f t="shared" si="11"/>
        <v>11046947.780602362</v>
      </c>
      <c r="G43" s="126">
        <v>-477832</v>
      </c>
      <c r="H43" s="45">
        <v>1595728.055480323</v>
      </c>
      <c r="I43" s="40">
        <f t="shared" si="1"/>
        <v>12164843.836082686</v>
      </c>
      <c r="J43" s="41">
        <f t="shared" si="2"/>
        <v>5531.9890114064056</v>
      </c>
      <c r="K43" s="41"/>
      <c r="L43" s="83">
        <f t="shared" si="3"/>
        <v>1531591.858247444</v>
      </c>
      <c r="M43" s="84">
        <f t="shared" si="4"/>
        <v>0.14403795390535373</v>
      </c>
      <c r="N43" s="83">
        <f t="shared" si="5"/>
        <v>849.79967726495124</v>
      </c>
      <c r="P43" s="66">
        <f t="shared" si="6"/>
        <v>0.14483092028653477</v>
      </c>
      <c r="Q43" s="66">
        <f t="shared" si="7"/>
        <v>9.1715871484419509E-2</v>
      </c>
      <c r="R43" s="71"/>
      <c r="S43" s="71"/>
      <c r="T43" s="91">
        <v>105</v>
      </c>
      <c r="U43" s="53" t="s">
        <v>41</v>
      </c>
      <c r="V43" s="43">
        <v>2271</v>
      </c>
      <c r="W43" s="43">
        <v>7585092.5982199302</v>
      </c>
      <c r="X43" s="41">
        <v>2064321.6382836299</v>
      </c>
      <c r="Y43" s="64">
        <v>9649414.2365035601</v>
      </c>
      <c r="Z43" s="127">
        <v>-477832</v>
      </c>
      <c r="AA43" s="64">
        <v>1461669.7413316818</v>
      </c>
      <c r="AB43" s="45">
        <f t="shared" si="12"/>
        <v>10633251.977835242</v>
      </c>
      <c r="AC43" s="65">
        <f t="shared" si="10"/>
        <v>4682.1893341414543</v>
      </c>
    </row>
    <row r="44" spans="1:29" x14ac:dyDescent="0.25">
      <c r="A44" s="42">
        <v>106</v>
      </c>
      <c r="B44" s="36" t="s">
        <v>42</v>
      </c>
      <c r="C44" s="43">
        <v>46576</v>
      </c>
      <c r="D44" s="43">
        <v>55611129.753825426</v>
      </c>
      <c r="E44" s="41">
        <v>-4835778.9557265937</v>
      </c>
      <c r="F44" s="38">
        <f t="shared" si="11"/>
        <v>50775350.798098832</v>
      </c>
      <c r="G44" s="126">
        <v>-2254129</v>
      </c>
      <c r="H44" s="45">
        <v>20071775.572849751</v>
      </c>
      <c r="I44" s="40">
        <f t="shared" si="1"/>
        <v>68592997.370948583</v>
      </c>
      <c r="J44" s="41">
        <f t="shared" si="2"/>
        <v>1472.7112111591503</v>
      </c>
      <c r="K44" s="41"/>
      <c r="L44" s="83">
        <f t="shared" si="3"/>
        <v>4223161.4205955192</v>
      </c>
      <c r="M44" s="84">
        <f t="shared" si="4"/>
        <v>6.5607770444727306E-2</v>
      </c>
      <c r="N44" s="83">
        <f t="shared" si="5"/>
        <v>87.519992085488411</v>
      </c>
      <c r="P44" s="66">
        <f t="shared" si="6"/>
        <v>3.9392266994304315E-2</v>
      </c>
      <c r="Q44" s="66">
        <f t="shared" si="7"/>
        <v>0.12934306232284176</v>
      </c>
      <c r="R44" s="71"/>
      <c r="S44" s="71"/>
      <c r="T44" s="91">
        <v>106</v>
      </c>
      <c r="U44" s="53" t="s">
        <v>42</v>
      </c>
      <c r="V44" s="43">
        <v>46470</v>
      </c>
      <c r="W44" s="43">
        <v>53338711.280075081</v>
      </c>
      <c r="X44" s="41">
        <v>-4487712.0851993356</v>
      </c>
      <c r="Y44" s="64">
        <v>48850999.194875747</v>
      </c>
      <c r="Z44" s="127">
        <v>-2254129</v>
      </c>
      <c r="AA44" s="64">
        <v>17772965.755477317</v>
      </c>
      <c r="AB44" s="45">
        <f t="shared" si="12"/>
        <v>64369835.950353064</v>
      </c>
      <c r="AC44" s="65">
        <f t="shared" si="10"/>
        <v>1385.1912190736618</v>
      </c>
    </row>
    <row r="45" spans="1:29" x14ac:dyDescent="0.25">
      <c r="A45" s="42">
        <v>108</v>
      </c>
      <c r="B45" s="36" t="s">
        <v>43</v>
      </c>
      <c r="C45" s="43">
        <v>10344</v>
      </c>
      <c r="D45" s="43">
        <v>14423806.931941656</v>
      </c>
      <c r="E45" s="41">
        <v>6547254.766565593</v>
      </c>
      <c r="F45" s="38">
        <f t="shared" si="11"/>
        <v>20971061.698507249</v>
      </c>
      <c r="G45" s="126">
        <v>-1131165</v>
      </c>
      <c r="H45" s="45">
        <v>5462070.7774271546</v>
      </c>
      <c r="I45" s="40">
        <f t="shared" si="1"/>
        <v>25301967.475934405</v>
      </c>
      <c r="J45" s="41">
        <f t="shared" si="2"/>
        <v>2446.0525402102094</v>
      </c>
      <c r="K45" s="41"/>
      <c r="L45" s="83">
        <f t="shared" si="3"/>
        <v>1736296.2435702942</v>
      </c>
      <c r="M45" s="84">
        <f t="shared" si="4"/>
        <v>7.3679048920352305E-2</v>
      </c>
      <c r="N45" s="83">
        <f t="shared" si="5"/>
        <v>180.99379046356262</v>
      </c>
      <c r="P45" s="66">
        <f t="shared" si="6"/>
        <v>5.8654887557521906E-2</v>
      </c>
      <c r="Q45" s="66">
        <f t="shared" si="7"/>
        <v>0.11751843472688028</v>
      </c>
      <c r="R45" s="71"/>
      <c r="S45" s="71"/>
      <c r="T45" s="91">
        <v>108</v>
      </c>
      <c r="U45" s="53" t="s">
        <v>43</v>
      </c>
      <c r="V45" s="43">
        <v>10404</v>
      </c>
      <c r="W45" s="43">
        <v>13706695.684542021</v>
      </c>
      <c r="X45" s="41">
        <v>6102462.0919744456</v>
      </c>
      <c r="Y45" s="64">
        <v>19809157.776516467</v>
      </c>
      <c r="Z45" s="127">
        <v>-1131165</v>
      </c>
      <c r="AA45" s="64">
        <v>4887678.4558476442</v>
      </c>
      <c r="AB45" s="45">
        <f t="shared" si="12"/>
        <v>23565671.232364111</v>
      </c>
      <c r="AC45" s="65">
        <f t="shared" si="10"/>
        <v>2265.0587497466468</v>
      </c>
    </row>
    <row r="46" spans="1:29" x14ac:dyDescent="0.25">
      <c r="A46" s="42">
        <v>109</v>
      </c>
      <c r="B46" s="36" t="s">
        <v>44</v>
      </c>
      <c r="C46" s="43">
        <v>67848</v>
      </c>
      <c r="D46" s="43">
        <v>90377146.813298538</v>
      </c>
      <c r="E46" s="41">
        <v>8859489.3327945415</v>
      </c>
      <c r="F46" s="38">
        <f t="shared" si="11"/>
        <v>99236636.146093085</v>
      </c>
      <c r="G46" s="126">
        <v>-12875761</v>
      </c>
      <c r="H46" s="45">
        <v>32212026.569773663</v>
      </c>
      <c r="I46" s="40">
        <f t="shared" si="1"/>
        <v>118572901.71586674</v>
      </c>
      <c r="J46" s="41">
        <f t="shared" si="2"/>
        <v>1747.6256001041556</v>
      </c>
      <c r="K46" s="41"/>
      <c r="L46" s="83">
        <f t="shared" si="3"/>
        <v>8570019.1896579266</v>
      </c>
      <c r="M46" s="84">
        <f t="shared" si="4"/>
        <v>7.7907223818576482E-2</v>
      </c>
      <c r="N46" s="83">
        <f t="shared" si="5"/>
        <v>121.15800993058929</v>
      </c>
      <c r="P46" s="66">
        <f t="shared" si="6"/>
        <v>5.3291250019255942E-2</v>
      </c>
      <c r="Q46" s="66">
        <f t="shared" si="7"/>
        <v>0.12382367599545496</v>
      </c>
      <c r="R46" s="71"/>
      <c r="S46" s="71"/>
      <c r="T46" s="91">
        <v>109</v>
      </c>
      <c r="U46" s="53" t="s">
        <v>44</v>
      </c>
      <c r="V46" s="43">
        <v>67633</v>
      </c>
      <c r="W46" s="43">
        <v>84616199.453897834</v>
      </c>
      <c r="X46" s="41">
        <v>9599561.0437602084</v>
      </c>
      <c r="Y46" s="64">
        <v>94215760.497658044</v>
      </c>
      <c r="Z46" s="127">
        <v>-12875761</v>
      </c>
      <c r="AA46" s="64">
        <v>28662883.02855077</v>
      </c>
      <c r="AB46" s="45">
        <f t="shared" si="12"/>
        <v>110002882.52620882</v>
      </c>
      <c r="AC46" s="65">
        <f t="shared" si="10"/>
        <v>1626.4675901735664</v>
      </c>
    </row>
    <row r="47" spans="1:29" x14ac:dyDescent="0.25">
      <c r="A47" s="42">
        <v>111</v>
      </c>
      <c r="B47" s="36" t="s">
        <v>45</v>
      </c>
      <c r="C47" s="43">
        <v>18497</v>
      </c>
      <c r="D47" s="43">
        <v>37015109.09631744</v>
      </c>
      <c r="E47" s="41">
        <v>9201993.4033709317</v>
      </c>
      <c r="F47" s="38">
        <f t="shared" si="11"/>
        <v>46217102.499688372</v>
      </c>
      <c r="G47" s="126">
        <v>-2696037</v>
      </c>
      <c r="H47" s="45">
        <v>10050009.836688794</v>
      </c>
      <c r="I47" s="40">
        <f t="shared" si="1"/>
        <v>53571075.336377166</v>
      </c>
      <c r="J47" s="41">
        <f t="shared" si="2"/>
        <v>2896.203456580914</v>
      </c>
      <c r="K47" s="41"/>
      <c r="L47" s="83">
        <f t="shared" si="3"/>
        <v>4481068.5980443507</v>
      </c>
      <c r="M47" s="84">
        <f t="shared" si="4"/>
        <v>9.1282704887983401E-2</v>
      </c>
      <c r="N47" s="83">
        <f t="shared" si="5"/>
        <v>266.42862729217904</v>
      </c>
      <c r="P47" s="66">
        <f t="shared" si="6"/>
        <v>8.1384846114758158E-2</v>
      </c>
      <c r="Q47" s="66">
        <f t="shared" si="7"/>
        <v>0.11083798429206659</v>
      </c>
      <c r="R47" s="71"/>
      <c r="S47" s="71"/>
      <c r="T47" s="91">
        <v>111</v>
      </c>
      <c r="U47" s="53" t="s">
        <v>45</v>
      </c>
      <c r="V47" s="43">
        <v>18667</v>
      </c>
      <c r="W47" s="43">
        <v>34447654.803390965</v>
      </c>
      <c r="X47" s="41">
        <v>8291156.144199972</v>
      </c>
      <c r="Y47" s="64">
        <v>42738810.94759094</v>
      </c>
      <c r="Z47" s="127">
        <v>-2696037</v>
      </c>
      <c r="AA47" s="64">
        <v>9047232.7907418758</v>
      </c>
      <c r="AB47" s="45">
        <f t="shared" si="12"/>
        <v>49090006.738332815</v>
      </c>
      <c r="AC47" s="65">
        <f t="shared" si="10"/>
        <v>2629.774829288735</v>
      </c>
    </row>
    <row r="48" spans="1:29" x14ac:dyDescent="0.25">
      <c r="A48" s="42">
        <v>139</v>
      </c>
      <c r="B48" s="36" t="s">
        <v>46</v>
      </c>
      <c r="C48" s="43">
        <v>9848</v>
      </c>
      <c r="D48" s="43">
        <v>19712306.519302472</v>
      </c>
      <c r="E48" s="41">
        <v>8488659.111349687</v>
      </c>
      <c r="F48" s="38">
        <f t="shared" si="11"/>
        <v>28200965.630652159</v>
      </c>
      <c r="G48" s="126">
        <v>-90978</v>
      </c>
      <c r="H48" s="45">
        <v>4616887.0545300664</v>
      </c>
      <c r="I48" s="40">
        <f t="shared" si="1"/>
        <v>32726874.685182225</v>
      </c>
      <c r="J48" s="41">
        <f t="shared" si="2"/>
        <v>3323.2001101931587</v>
      </c>
      <c r="K48" s="41"/>
      <c r="L48" s="83">
        <f t="shared" si="3"/>
        <v>1984616.2581325918</v>
      </c>
      <c r="M48" s="84">
        <f t="shared" si="4"/>
        <v>6.4556618793704459E-2</v>
      </c>
      <c r="N48" s="83">
        <f t="shared" si="5"/>
        <v>200.25634474723893</v>
      </c>
      <c r="P48" s="66">
        <f t="shared" si="6"/>
        <v>5.613866281363622E-2</v>
      </c>
      <c r="Q48" s="66">
        <f t="shared" si="7"/>
        <v>0.1175432214144303</v>
      </c>
      <c r="R48" s="71"/>
      <c r="S48" s="71"/>
      <c r="T48" s="91">
        <v>139</v>
      </c>
      <c r="U48" s="53" t="s">
        <v>46</v>
      </c>
      <c r="V48" s="43">
        <v>9844</v>
      </c>
      <c r="W48" s="43">
        <v>18413898.8498597</v>
      </c>
      <c r="X48" s="41">
        <v>8288054.8079323312</v>
      </c>
      <c r="Y48" s="64">
        <v>26701953.657792032</v>
      </c>
      <c r="Z48" s="127">
        <v>-90978</v>
      </c>
      <c r="AA48" s="64">
        <v>4131282.7692576</v>
      </c>
      <c r="AB48" s="45">
        <f t="shared" si="12"/>
        <v>30742258.427049633</v>
      </c>
      <c r="AC48" s="65">
        <f t="shared" si="10"/>
        <v>3122.9437654459198</v>
      </c>
    </row>
    <row r="49" spans="1:29" x14ac:dyDescent="0.25">
      <c r="A49" s="42">
        <v>140</v>
      </c>
      <c r="B49" s="36" t="s">
        <v>47</v>
      </c>
      <c r="C49" s="43">
        <v>21124</v>
      </c>
      <c r="D49" s="43">
        <v>42421553.578514546</v>
      </c>
      <c r="E49" s="41">
        <v>12631903.128421716</v>
      </c>
      <c r="F49" s="38">
        <f t="shared" si="11"/>
        <v>55053456.706936263</v>
      </c>
      <c r="G49" s="126">
        <v>-1535218</v>
      </c>
      <c r="H49" s="45">
        <v>11675514.75148364</v>
      </c>
      <c r="I49" s="40">
        <f t="shared" si="1"/>
        <v>65193753.458419904</v>
      </c>
      <c r="J49" s="41">
        <f t="shared" si="2"/>
        <v>3086.2409325137241</v>
      </c>
      <c r="K49" s="41"/>
      <c r="L49" s="83">
        <f t="shared" si="3"/>
        <v>3694766.9634758532</v>
      </c>
      <c r="M49" s="84">
        <f t="shared" si="4"/>
        <v>6.0078501680342442E-2</v>
      </c>
      <c r="N49" s="83">
        <f t="shared" si="5"/>
        <v>208.15283372375552</v>
      </c>
      <c r="P49" s="66">
        <f t="shared" si="6"/>
        <v>4.9049063314509089E-2</v>
      </c>
      <c r="Q49" s="66">
        <f t="shared" si="7"/>
        <v>0.10617923586977751</v>
      </c>
      <c r="R49" s="71"/>
      <c r="S49" s="71"/>
      <c r="T49" s="91">
        <v>140</v>
      </c>
      <c r="U49" s="53" t="s">
        <v>47</v>
      </c>
      <c r="V49" s="43">
        <v>21368</v>
      </c>
      <c r="W49" s="43">
        <v>40957614.701453649</v>
      </c>
      <c r="X49" s="41">
        <v>11521776.999247974</v>
      </c>
      <c r="Y49" s="64">
        <v>52479391.700701624</v>
      </c>
      <c r="Z49" s="127">
        <v>-1535218</v>
      </c>
      <c r="AA49" s="64">
        <v>10554812.794242427</v>
      </c>
      <c r="AB49" s="45">
        <f t="shared" si="12"/>
        <v>61498986.494944051</v>
      </c>
      <c r="AC49" s="65">
        <f t="shared" si="10"/>
        <v>2878.0880987899686</v>
      </c>
    </row>
    <row r="50" spans="1:29" x14ac:dyDescent="0.25">
      <c r="A50" s="42">
        <v>142</v>
      </c>
      <c r="B50" s="36" t="s">
        <v>48</v>
      </c>
      <c r="C50" s="43">
        <v>6625</v>
      </c>
      <c r="D50" s="43">
        <v>11304583.597528249</v>
      </c>
      <c r="E50" s="41">
        <v>4657673.3907368993</v>
      </c>
      <c r="F50" s="38">
        <f t="shared" si="11"/>
        <v>15962256.988265149</v>
      </c>
      <c r="G50" s="126">
        <v>-911388</v>
      </c>
      <c r="H50" s="45">
        <v>3769142.1659922521</v>
      </c>
      <c r="I50" s="40">
        <f t="shared" si="1"/>
        <v>18820011.154257402</v>
      </c>
      <c r="J50" s="41">
        <f t="shared" si="2"/>
        <v>2840.7564006426269</v>
      </c>
      <c r="K50" s="41"/>
      <c r="L50" s="83">
        <f t="shared" si="3"/>
        <v>1005715.348013375</v>
      </c>
      <c r="M50" s="84">
        <f t="shared" si="4"/>
        <v>5.6455520832929311E-2</v>
      </c>
      <c r="N50" s="83">
        <f t="shared" si="5"/>
        <v>186.26440150031931</v>
      </c>
      <c r="P50" s="66">
        <f t="shared" si="6"/>
        <v>4.1216280261857197E-2</v>
      </c>
      <c r="Q50" s="66">
        <f t="shared" si="7"/>
        <v>0.1101094844056949</v>
      </c>
      <c r="R50" s="71"/>
      <c r="S50" s="71"/>
      <c r="T50" s="91">
        <v>142</v>
      </c>
      <c r="U50" s="53" t="s">
        <v>48</v>
      </c>
      <c r="V50" s="43">
        <v>6711</v>
      </c>
      <c r="W50" s="43">
        <v>10983650.084508784</v>
      </c>
      <c r="X50" s="41">
        <v>4346745.0417091567</v>
      </c>
      <c r="Y50" s="64">
        <v>15330395.126217941</v>
      </c>
      <c r="Z50" s="127">
        <v>-911388</v>
      </c>
      <c r="AA50" s="64">
        <v>3395288.6800260874</v>
      </c>
      <c r="AB50" s="45">
        <f t="shared" si="12"/>
        <v>17814295.806244027</v>
      </c>
      <c r="AC50" s="65">
        <f t="shared" si="10"/>
        <v>2654.4919991423076</v>
      </c>
    </row>
    <row r="51" spans="1:29" x14ac:dyDescent="0.25">
      <c r="A51" s="42">
        <v>143</v>
      </c>
      <c r="B51" s="36" t="s">
        <v>49</v>
      </c>
      <c r="C51" s="43">
        <v>6866</v>
      </c>
      <c r="D51" s="43">
        <v>11868628.610687986</v>
      </c>
      <c r="E51" s="41">
        <v>5271512.3610769883</v>
      </c>
      <c r="F51" s="38">
        <f t="shared" si="11"/>
        <v>17140140.971764974</v>
      </c>
      <c r="G51" s="126">
        <v>-852877</v>
      </c>
      <c r="H51" s="45">
        <v>4227390.9192736605</v>
      </c>
      <c r="I51" s="40">
        <f t="shared" si="1"/>
        <v>20514654.891038634</v>
      </c>
      <c r="J51" s="41">
        <f t="shared" si="2"/>
        <v>2987.8611842468154</v>
      </c>
      <c r="K51" s="41"/>
      <c r="L51" s="83">
        <f t="shared" si="3"/>
        <v>1345710.1869410984</v>
      </c>
      <c r="M51" s="84">
        <f t="shared" si="4"/>
        <v>7.0202622403800902E-2</v>
      </c>
      <c r="N51" s="83">
        <f t="shared" si="5"/>
        <v>226.56116925149172</v>
      </c>
      <c r="P51" s="66">
        <f t="shared" si="6"/>
        <v>5.8587928511920628E-2</v>
      </c>
      <c r="Q51" s="66">
        <f t="shared" si="7"/>
        <v>0.10366867113792111</v>
      </c>
      <c r="R51" s="71"/>
      <c r="S51" s="71"/>
      <c r="T51" s="91">
        <v>143</v>
      </c>
      <c r="U51" s="53" t="s">
        <v>49</v>
      </c>
      <c r="V51" s="43">
        <v>6942</v>
      </c>
      <c r="W51" s="43">
        <v>10901489.6448311</v>
      </c>
      <c r="X51" s="41">
        <v>5290024.0784164658</v>
      </c>
      <c r="Y51" s="64">
        <v>16191513.723247565</v>
      </c>
      <c r="Z51" s="127">
        <v>-852877</v>
      </c>
      <c r="AA51" s="64">
        <v>3830307.9808499706</v>
      </c>
      <c r="AB51" s="45">
        <f t="shared" si="12"/>
        <v>19168944.704097535</v>
      </c>
      <c r="AC51" s="65">
        <f t="shared" si="10"/>
        <v>2761.3000149953236</v>
      </c>
    </row>
    <row r="52" spans="1:29" x14ac:dyDescent="0.25">
      <c r="A52" s="42">
        <v>145</v>
      </c>
      <c r="B52" s="36" t="s">
        <v>50</v>
      </c>
      <c r="C52" s="43">
        <v>12294</v>
      </c>
      <c r="D52" s="43">
        <v>19998687.938730706</v>
      </c>
      <c r="E52" s="41">
        <v>8475374.4072709866</v>
      </c>
      <c r="F52" s="38">
        <f t="shared" si="11"/>
        <v>28474062.346001692</v>
      </c>
      <c r="G52" s="126">
        <v>-187616</v>
      </c>
      <c r="H52" s="45">
        <v>6616616.6233557677</v>
      </c>
      <c r="I52" s="40">
        <f t="shared" si="1"/>
        <v>34903062.969357461</v>
      </c>
      <c r="J52" s="41">
        <f t="shared" si="2"/>
        <v>2839.0322896825655</v>
      </c>
      <c r="K52" s="41"/>
      <c r="L52" s="83">
        <f t="shared" si="3"/>
        <v>1744355.0543296374</v>
      </c>
      <c r="M52" s="84">
        <f t="shared" si="4"/>
        <v>5.2606243246863069E-2</v>
      </c>
      <c r="N52" s="83">
        <f t="shared" si="5"/>
        <v>136.39084253709143</v>
      </c>
      <c r="P52" s="66">
        <f t="shared" si="6"/>
        <v>4.0492664546835755E-2</v>
      </c>
      <c r="Q52" s="66">
        <f t="shared" si="7"/>
        <v>0.10638704711580216</v>
      </c>
      <c r="R52" s="71"/>
      <c r="S52" s="71"/>
      <c r="T52" s="91">
        <v>145</v>
      </c>
      <c r="U52" s="53" t="s">
        <v>50</v>
      </c>
      <c r="V52" s="43">
        <v>12269</v>
      </c>
      <c r="W52" s="43">
        <v>19304001.447136782</v>
      </c>
      <c r="X52" s="41">
        <v>8061940.9724601517</v>
      </c>
      <c r="Y52" s="64">
        <v>27365942.419596933</v>
      </c>
      <c r="Z52" s="127">
        <v>-187616</v>
      </c>
      <c r="AA52" s="64">
        <v>5980381.4954308905</v>
      </c>
      <c r="AB52" s="45">
        <f t="shared" si="12"/>
        <v>33158707.915027823</v>
      </c>
      <c r="AC52" s="65">
        <f t="shared" si="10"/>
        <v>2702.6414471454741</v>
      </c>
    </row>
    <row r="53" spans="1:29" x14ac:dyDescent="0.25">
      <c r="A53" s="42">
        <v>146</v>
      </c>
      <c r="B53" s="36" t="s">
        <v>51</v>
      </c>
      <c r="C53" s="43">
        <v>4749</v>
      </c>
      <c r="D53" s="43">
        <v>17147377.222020127</v>
      </c>
      <c r="E53" s="41">
        <v>2915209.7671684981</v>
      </c>
      <c r="F53" s="38">
        <f t="shared" si="11"/>
        <v>20062586.989188626</v>
      </c>
      <c r="G53" s="126">
        <v>-231026</v>
      </c>
      <c r="H53" s="45">
        <v>3325893.7583610066</v>
      </c>
      <c r="I53" s="40">
        <f t="shared" si="1"/>
        <v>23157454.747549634</v>
      </c>
      <c r="J53" s="41">
        <f t="shared" si="2"/>
        <v>4876.2802163717906</v>
      </c>
      <c r="K53" s="41"/>
      <c r="L53" s="83">
        <f t="shared" si="3"/>
        <v>616379.20872378722</v>
      </c>
      <c r="M53" s="84">
        <f t="shared" si="4"/>
        <v>2.7344711553896603E-2</v>
      </c>
      <c r="N53" s="83">
        <f t="shared" si="5"/>
        <v>235.33404819681709</v>
      </c>
      <c r="P53" s="66">
        <f t="shared" si="6"/>
        <v>1.7041030119228973E-2</v>
      </c>
      <c r="Q53" s="66">
        <f t="shared" si="7"/>
        <v>9.2006111681976366E-2</v>
      </c>
      <c r="R53" s="71"/>
      <c r="S53" s="71"/>
      <c r="T53" s="91">
        <v>146</v>
      </c>
      <c r="U53" s="53" t="s">
        <v>51</v>
      </c>
      <c r="V53" s="43">
        <v>4857</v>
      </c>
      <c r="W53" s="43">
        <v>16362986.938511208</v>
      </c>
      <c r="X53" s="41">
        <v>3363441.3913632175</v>
      </c>
      <c r="Y53" s="64">
        <v>19726428.329874426</v>
      </c>
      <c r="Z53" s="127">
        <v>-231026</v>
      </c>
      <c r="AA53" s="64">
        <v>3045673.2089514192</v>
      </c>
      <c r="AB53" s="45">
        <f t="shared" si="12"/>
        <v>22541075.538825847</v>
      </c>
      <c r="AC53" s="65">
        <f t="shared" si="10"/>
        <v>4640.9461681749735</v>
      </c>
    </row>
    <row r="54" spans="1:29" x14ac:dyDescent="0.25">
      <c r="A54" s="42">
        <v>148</v>
      </c>
      <c r="B54" s="36" t="s">
        <v>52</v>
      </c>
      <c r="C54" s="43">
        <v>6862</v>
      </c>
      <c r="D54" s="43">
        <v>22657698.134733599</v>
      </c>
      <c r="E54" s="41">
        <v>2021576.5838647422</v>
      </c>
      <c r="F54" s="38">
        <f t="shared" si="11"/>
        <v>24679274.71859834</v>
      </c>
      <c r="G54" s="126">
        <v>-706584</v>
      </c>
      <c r="H54" s="45">
        <v>3668795.4861727157</v>
      </c>
      <c r="I54" s="40">
        <f t="shared" si="1"/>
        <v>27641486.204771057</v>
      </c>
      <c r="J54" s="41">
        <f t="shared" si="2"/>
        <v>4028.1967654868927</v>
      </c>
      <c r="K54" s="41"/>
      <c r="L54" s="83">
        <f t="shared" si="3"/>
        <v>1386649.6874837093</v>
      </c>
      <c r="M54" s="84">
        <f t="shared" si="4"/>
        <v>5.2815018923110711E-2</v>
      </c>
      <c r="N54" s="83">
        <f t="shared" si="5"/>
        <v>227.00427710013309</v>
      </c>
      <c r="P54" s="66">
        <f t="shared" si="6"/>
        <v>4.2505072026862045E-2</v>
      </c>
      <c r="Q54" s="66">
        <f t="shared" si="7"/>
        <v>0.11568799554995013</v>
      </c>
      <c r="R54" s="71"/>
      <c r="S54" s="71"/>
      <c r="T54" s="91">
        <v>148</v>
      </c>
      <c r="U54" s="53" t="s">
        <v>52</v>
      </c>
      <c r="V54" s="43">
        <v>6907</v>
      </c>
      <c r="W54" s="43">
        <v>21634412.837641124</v>
      </c>
      <c r="X54" s="41">
        <v>2038637.1846636436</v>
      </c>
      <c r="Y54" s="64">
        <v>23673050.022304766</v>
      </c>
      <c r="Z54" s="127">
        <v>-706584</v>
      </c>
      <c r="AA54" s="64">
        <v>3288370.494982583</v>
      </c>
      <c r="AB54" s="45">
        <f t="shared" si="12"/>
        <v>26254836.517287347</v>
      </c>
      <c r="AC54" s="65">
        <f t="shared" si="10"/>
        <v>3801.1924883867596</v>
      </c>
    </row>
    <row r="55" spans="1:29" x14ac:dyDescent="0.25">
      <c r="A55" s="42">
        <v>149</v>
      </c>
      <c r="B55" s="36" t="s">
        <v>53</v>
      </c>
      <c r="C55" s="43">
        <v>5321</v>
      </c>
      <c r="D55" s="43">
        <v>7176787.7614860348</v>
      </c>
      <c r="E55" s="41">
        <v>-473386.18929948518</v>
      </c>
      <c r="F55" s="38">
        <f t="shared" si="11"/>
        <v>6703401.5721865501</v>
      </c>
      <c r="G55" s="126">
        <v>-1048754</v>
      </c>
      <c r="H55" s="45">
        <v>2573809.8422701713</v>
      </c>
      <c r="I55" s="40">
        <f t="shared" si="1"/>
        <v>8228457.4144567214</v>
      </c>
      <c r="J55" s="41">
        <f t="shared" si="2"/>
        <v>1546.4118425966401</v>
      </c>
      <c r="K55" s="41"/>
      <c r="L55" s="83">
        <f t="shared" si="3"/>
        <v>620914.79472740274</v>
      </c>
      <c r="M55" s="84">
        <f t="shared" si="4"/>
        <v>8.1618313003877105E-2</v>
      </c>
      <c r="N55" s="83">
        <f t="shared" si="5"/>
        <v>133.94570451098866</v>
      </c>
      <c r="P55" s="66">
        <f t="shared" si="6"/>
        <v>5.3571105561220467E-2</v>
      </c>
      <c r="Q55" s="66">
        <f t="shared" si="7"/>
        <v>0.12209985727861516</v>
      </c>
      <c r="R55" s="71"/>
      <c r="S55" s="71"/>
      <c r="T55" s="91">
        <v>149</v>
      </c>
      <c r="U55" s="53" t="s">
        <v>53</v>
      </c>
      <c r="V55" s="43">
        <v>5386</v>
      </c>
      <c r="W55" s="43">
        <v>6875208.7191235442</v>
      </c>
      <c r="X55" s="41">
        <v>-512656.12366701337</v>
      </c>
      <c r="Y55" s="64">
        <v>6362552.5954565313</v>
      </c>
      <c r="Z55" s="127">
        <v>-1048754</v>
      </c>
      <c r="AA55" s="64">
        <v>2293744.0242727874</v>
      </c>
      <c r="AB55" s="45">
        <f t="shared" si="12"/>
        <v>7607542.6197293187</v>
      </c>
      <c r="AC55" s="65">
        <f t="shared" si="10"/>
        <v>1412.4661380856514</v>
      </c>
    </row>
    <row r="56" spans="1:29" x14ac:dyDescent="0.25">
      <c r="A56" s="42">
        <v>151</v>
      </c>
      <c r="B56" s="36" t="s">
        <v>54</v>
      </c>
      <c r="C56" s="43">
        <v>1925</v>
      </c>
      <c r="D56" s="43">
        <v>5435952.9622684969</v>
      </c>
      <c r="E56" s="41">
        <v>1760338.7436405318</v>
      </c>
      <c r="F56" s="38">
        <f t="shared" si="11"/>
        <v>7196291.7059090286</v>
      </c>
      <c r="G56" s="126">
        <v>-499359</v>
      </c>
      <c r="H56" s="45">
        <v>1575390.8073723121</v>
      </c>
      <c r="I56" s="40">
        <f t="shared" si="1"/>
        <v>8272323.5132813407</v>
      </c>
      <c r="J56" s="41">
        <f t="shared" si="2"/>
        <v>4297.310915990307</v>
      </c>
      <c r="K56" s="41"/>
      <c r="L56" s="83">
        <f t="shared" si="3"/>
        <v>598821.85608064197</v>
      </c>
      <c r="M56" s="84">
        <f t="shared" si="4"/>
        <v>7.803762647509388E-2</v>
      </c>
      <c r="N56" s="83">
        <f t="shared" si="5"/>
        <v>364.19884156657599</v>
      </c>
      <c r="P56" s="66">
        <f t="shared" si="6"/>
        <v>7.1157189953217959E-2</v>
      </c>
      <c r="Q56" s="66">
        <f t="shared" si="7"/>
        <v>8.302562086440779E-2</v>
      </c>
      <c r="R56" s="71"/>
      <c r="S56" s="71"/>
      <c r="T56" s="91">
        <v>151</v>
      </c>
      <c r="U56" s="53" t="s">
        <v>54</v>
      </c>
      <c r="V56" s="43">
        <v>1951</v>
      </c>
      <c r="W56" s="43">
        <v>4926074.8838504897</v>
      </c>
      <c r="X56" s="41">
        <v>1792165.7006367615</v>
      </c>
      <c r="Y56" s="64">
        <v>6718240.584487251</v>
      </c>
      <c r="Z56" s="127">
        <v>-499359</v>
      </c>
      <c r="AA56" s="64">
        <v>1454620.072713448</v>
      </c>
      <c r="AB56" s="45">
        <f t="shared" si="12"/>
        <v>7673501.6572006987</v>
      </c>
      <c r="AC56" s="65">
        <f t="shared" si="10"/>
        <v>3933.112074423731</v>
      </c>
    </row>
    <row r="57" spans="1:29" x14ac:dyDescent="0.25">
      <c r="A57" s="42">
        <v>152</v>
      </c>
      <c r="B57" s="36" t="s">
        <v>55</v>
      </c>
      <c r="C57" s="43">
        <v>4471</v>
      </c>
      <c r="D57" s="43">
        <v>8078942.7527567251</v>
      </c>
      <c r="E57" s="41">
        <v>3772158.8333480288</v>
      </c>
      <c r="F57" s="38">
        <f t="shared" si="11"/>
        <v>11851101.586104754</v>
      </c>
      <c r="G57" s="44">
        <v>107780</v>
      </c>
      <c r="H57" s="45">
        <v>2894214.2632371993</v>
      </c>
      <c r="I57" s="40">
        <f t="shared" si="1"/>
        <v>14853095.849341953</v>
      </c>
      <c r="J57" s="41">
        <f t="shared" si="2"/>
        <v>3322.0970363099873</v>
      </c>
      <c r="K57" s="41"/>
      <c r="L57" s="83">
        <f t="shared" si="3"/>
        <v>152675.16632960923</v>
      </c>
      <c r="M57" s="84">
        <f t="shared" si="4"/>
        <v>1.0385768517906369E-2</v>
      </c>
      <c r="N57" s="83">
        <f t="shared" si="5"/>
        <v>71.230012202879152</v>
      </c>
      <c r="P57" s="66">
        <f t="shared" si="6"/>
        <v>-8.6289313377142518E-3</v>
      </c>
      <c r="Q57" s="66">
        <f t="shared" si="7"/>
        <v>9.6963651080038016E-2</v>
      </c>
      <c r="R57" s="71"/>
      <c r="S57" s="71"/>
      <c r="T57" s="91">
        <v>152</v>
      </c>
      <c r="U57" s="53" t="s">
        <v>55</v>
      </c>
      <c r="V57" s="43">
        <v>4522</v>
      </c>
      <c r="W57" s="43">
        <v>8306636.821448395</v>
      </c>
      <c r="X57" s="41">
        <v>3647617.2018167078</v>
      </c>
      <c r="Y57" s="64">
        <v>11954254.023265103</v>
      </c>
      <c r="Z57" s="70">
        <v>107780</v>
      </c>
      <c r="AA57" s="64">
        <v>2638386.6597472411</v>
      </c>
      <c r="AB57" s="45">
        <f t="shared" si="12"/>
        <v>14700420.683012344</v>
      </c>
      <c r="AC57" s="65">
        <f t="shared" si="10"/>
        <v>3250.8670241071081</v>
      </c>
    </row>
    <row r="58" spans="1:29" x14ac:dyDescent="0.25">
      <c r="A58" s="42">
        <v>153</v>
      </c>
      <c r="B58" s="36" t="s">
        <v>56</v>
      </c>
      <c r="C58" s="43">
        <v>26075</v>
      </c>
      <c r="D58" s="43">
        <v>50328816.660478696</v>
      </c>
      <c r="E58" s="41">
        <v>9533235.2974545266</v>
      </c>
      <c r="F58" s="38">
        <f t="shared" si="11"/>
        <v>59862051.957933225</v>
      </c>
      <c r="G58" s="126">
        <v>-1504916</v>
      </c>
      <c r="H58" s="45">
        <v>12484198.071378415</v>
      </c>
      <c r="I58" s="40">
        <f t="shared" si="1"/>
        <v>70841334.029311642</v>
      </c>
      <c r="J58" s="41">
        <f t="shared" si="2"/>
        <v>2716.829684729114</v>
      </c>
      <c r="K58" s="41"/>
      <c r="L58" s="83">
        <f t="shared" si="3"/>
        <v>3933508.2473086566</v>
      </c>
      <c r="M58" s="84">
        <f t="shared" si="4"/>
        <v>5.8789957696797561E-2</v>
      </c>
      <c r="N58" s="83">
        <f t="shared" si="5"/>
        <v>192.76805118441098</v>
      </c>
      <c r="P58" s="66">
        <f t="shared" si="6"/>
        <v>4.4536668419845382E-2</v>
      </c>
      <c r="Q58" s="66">
        <f t="shared" si="7"/>
        <v>0.1243913863432764</v>
      </c>
      <c r="R58" s="71"/>
      <c r="S58" s="71"/>
      <c r="T58" s="91">
        <v>153</v>
      </c>
      <c r="U58" s="53" t="s">
        <v>56</v>
      </c>
      <c r="V58" s="43">
        <v>26508</v>
      </c>
      <c r="W58" s="43">
        <v>48430443.701657526</v>
      </c>
      <c r="X58" s="41">
        <v>8879226.4782236367</v>
      </c>
      <c r="Y58" s="64">
        <v>57309670.179881163</v>
      </c>
      <c r="Z58" s="127">
        <v>-1504916</v>
      </c>
      <c r="AA58" s="64">
        <v>11103071.602121819</v>
      </c>
      <c r="AB58" s="45">
        <f t="shared" si="12"/>
        <v>66907825.782002985</v>
      </c>
      <c r="AC58" s="65">
        <f t="shared" si="10"/>
        <v>2524.061633544703</v>
      </c>
    </row>
    <row r="59" spans="1:29" x14ac:dyDescent="0.25">
      <c r="A59" s="42">
        <v>165</v>
      </c>
      <c r="B59" s="36" t="s">
        <v>57</v>
      </c>
      <c r="C59" s="43">
        <v>16237</v>
      </c>
      <c r="D59" s="43">
        <v>19884771.251366794</v>
      </c>
      <c r="E59" s="41">
        <v>5337139.4154493213</v>
      </c>
      <c r="F59" s="38">
        <f t="shared" si="11"/>
        <v>25221910.666816115</v>
      </c>
      <c r="G59" s="126">
        <v>-2232952</v>
      </c>
      <c r="H59" s="45">
        <v>7675102.1396907493</v>
      </c>
      <c r="I59" s="40">
        <f t="shared" si="1"/>
        <v>30664060.806506865</v>
      </c>
      <c r="J59" s="41">
        <f t="shared" si="2"/>
        <v>1888.5299505146804</v>
      </c>
      <c r="K59" s="41"/>
      <c r="L59" s="83">
        <f t="shared" si="3"/>
        <v>2131905.5663752705</v>
      </c>
      <c r="M59" s="84">
        <f t="shared" si="4"/>
        <v>7.471940161662452E-2</v>
      </c>
      <c r="N59" s="83">
        <f t="shared" si="5"/>
        <v>150.14237724156806</v>
      </c>
      <c r="P59" s="66">
        <f t="shared" si="6"/>
        <v>5.4261197959249774E-2</v>
      </c>
      <c r="Q59" s="66">
        <f t="shared" si="7"/>
        <v>0.12187290965172237</v>
      </c>
      <c r="R59" s="71"/>
      <c r="S59" s="71"/>
      <c r="T59" s="91">
        <v>165</v>
      </c>
      <c r="U59" s="53" t="s">
        <v>57</v>
      </c>
      <c r="V59" s="43">
        <v>16413</v>
      </c>
      <c r="W59" s="43">
        <v>18997608.929666057</v>
      </c>
      <c r="X59" s="41">
        <v>4926168.892792521</v>
      </c>
      <c r="Y59" s="64">
        <v>23923777.82245858</v>
      </c>
      <c r="Z59" s="127">
        <v>-2232952</v>
      </c>
      <c r="AA59" s="64">
        <v>6841329.417673016</v>
      </c>
      <c r="AB59" s="45">
        <f t="shared" si="12"/>
        <v>28532155.240131594</v>
      </c>
      <c r="AC59" s="65">
        <f t="shared" si="10"/>
        <v>1738.3875732731124</v>
      </c>
    </row>
    <row r="60" spans="1:29" x14ac:dyDescent="0.25">
      <c r="A60" s="42">
        <v>167</v>
      </c>
      <c r="B60" s="36" t="s">
        <v>58</v>
      </c>
      <c r="C60" s="43">
        <v>76935</v>
      </c>
      <c r="D60" s="43">
        <v>89102639.425383925</v>
      </c>
      <c r="E60" s="41">
        <v>46371098.285904482</v>
      </c>
      <c r="F60" s="38">
        <f t="shared" si="11"/>
        <v>135473737.71128839</v>
      </c>
      <c r="G60" s="126">
        <v>-1779497</v>
      </c>
      <c r="H60" s="45">
        <v>39767651.805030242</v>
      </c>
      <c r="I60" s="40">
        <f t="shared" si="1"/>
        <v>173461892.51631862</v>
      </c>
      <c r="J60" s="41">
        <f t="shared" si="2"/>
        <v>2254.6551311668113</v>
      </c>
      <c r="K60" s="41"/>
      <c r="L60" s="83">
        <f t="shared" si="3"/>
        <v>8414108.1923636198</v>
      </c>
      <c r="M60" s="84">
        <f t="shared" si="4"/>
        <v>5.0979831246013269E-2</v>
      </c>
      <c r="N60" s="83">
        <f t="shared" si="5"/>
        <v>106.99365655451447</v>
      </c>
      <c r="P60" s="66">
        <f t="shared" si="6"/>
        <v>3.1589269091695016E-2</v>
      </c>
      <c r="Q60" s="66">
        <f t="shared" si="7"/>
        <v>0.12015203096850069</v>
      </c>
      <c r="R60" s="71"/>
      <c r="S60" s="71"/>
      <c r="T60" s="91">
        <v>167</v>
      </c>
      <c r="U60" s="53" t="s">
        <v>58</v>
      </c>
      <c r="V60" s="43">
        <v>76850</v>
      </c>
      <c r="W60" s="43">
        <v>85906396.131534562</v>
      </c>
      <c r="X60" s="41">
        <v>45418872.33560624</v>
      </c>
      <c r="Y60" s="64">
        <v>131325268.46714079</v>
      </c>
      <c r="Z60" s="127">
        <v>-1779497</v>
      </c>
      <c r="AA60" s="64">
        <v>35502012.856814191</v>
      </c>
      <c r="AB60" s="45">
        <f t="shared" si="12"/>
        <v>165047784.323955</v>
      </c>
      <c r="AC60" s="65">
        <f t="shared" si="10"/>
        <v>2147.6614746122968</v>
      </c>
    </row>
    <row r="61" spans="1:29" x14ac:dyDescent="0.25">
      <c r="A61" s="42">
        <v>169</v>
      </c>
      <c r="B61" s="36" t="s">
        <v>59</v>
      </c>
      <c r="C61" s="43">
        <v>5061</v>
      </c>
      <c r="D61" s="43">
        <v>6589353.6290467866</v>
      </c>
      <c r="E61" s="41">
        <v>2031860.8697320623</v>
      </c>
      <c r="F61" s="38">
        <f t="shared" si="11"/>
        <v>8621214.4987788498</v>
      </c>
      <c r="G61" s="126">
        <v>-1323456</v>
      </c>
      <c r="H61" s="45">
        <v>2832536.5412166691</v>
      </c>
      <c r="I61" s="40">
        <f t="shared" si="1"/>
        <v>10130295.039995519</v>
      </c>
      <c r="J61" s="41">
        <f t="shared" si="2"/>
        <v>2001.6390120520687</v>
      </c>
      <c r="K61" s="41"/>
      <c r="L61" s="83">
        <f t="shared" si="3"/>
        <v>-186426.35192067549</v>
      </c>
      <c r="M61" s="84">
        <f t="shared" si="4"/>
        <v>-1.8070309824083489E-2</v>
      </c>
      <c r="N61" s="83">
        <f t="shared" si="5"/>
        <v>-8.2424202324034468</v>
      </c>
      <c r="P61" s="66">
        <f t="shared" si="6"/>
        <v>-5.027937092652135E-2</v>
      </c>
      <c r="Q61" s="66">
        <f t="shared" si="7"/>
        <v>0.10536059026232669</v>
      </c>
      <c r="R61" s="71"/>
      <c r="S61" s="71"/>
      <c r="T61" s="91">
        <v>169</v>
      </c>
      <c r="U61" s="53" t="s">
        <v>59</v>
      </c>
      <c r="V61" s="43">
        <v>5133</v>
      </c>
      <c r="W61" s="43">
        <v>6737694.1089582751</v>
      </c>
      <c r="X61" s="41">
        <v>2339938.0229134625</v>
      </c>
      <c r="Y61" s="64">
        <v>9077632.1318717375</v>
      </c>
      <c r="Z61" s="127">
        <v>-1323456</v>
      </c>
      <c r="AA61" s="64">
        <v>2562545.2600444579</v>
      </c>
      <c r="AB61" s="45">
        <f t="shared" si="12"/>
        <v>10316721.391916195</v>
      </c>
      <c r="AC61" s="65">
        <f t="shared" si="10"/>
        <v>2009.8814322844721</v>
      </c>
    </row>
    <row r="62" spans="1:29" x14ac:dyDescent="0.25">
      <c r="A62" s="42">
        <v>171</v>
      </c>
      <c r="B62" s="36" t="s">
        <v>60</v>
      </c>
      <c r="C62" s="43">
        <v>4689</v>
      </c>
      <c r="D62" s="43">
        <v>8243531.1600471847</v>
      </c>
      <c r="E62" s="41">
        <v>2589302.7780375248</v>
      </c>
      <c r="F62" s="38">
        <f t="shared" si="11"/>
        <v>10832833.93808471</v>
      </c>
      <c r="G62" s="126">
        <v>-138932</v>
      </c>
      <c r="H62" s="45">
        <v>2979448.3613563422</v>
      </c>
      <c r="I62" s="40">
        <f t="shared" si="1"/>
        <v>13673350.299441053</v>
      </c>
      <c r="J62" s="41">
        <f t="shared" si="2"/>
        <v>2916.0482617703246</v>
      </c>
      <c r="K62" s="41"/>
      <c r="L62" s="83">
        <f t="shared" si="3"/>
        <v>637989.7277467642</v>
      </c>
      <c r="M62" s="84">
        <f t="shared" si="4"/>
        <v>4.8943005775546465E-2</v>
      </c>
      <c r="N62" s="83">
        <f t="shared" si="5"/>
        <v>181.54845650615653</v>
      </c>
      <c r="P62" s="66">
        <f t="shared" si="6"/>
        <v>3.4842890292408724E-2</v>
      </c>
      <c r="Q62" s="66">
        <f t="shared" si="7"/>
        <v>0.10097232407577961</v>
      </c>
      <c r="R62" s="71"/>
      <c r="S62" s="71"/>
      <c r="T62" s="91">
        <v>171</v>
      </c>
      <c r="U62" s="53" t="s">
        <v>60</v>
      </c>
      <c r="V62" s="43">
        <v>4767</v>
      </c>
      <c r="W62" s="43">
        <v>7617991.9193720259</v>
      </c>
      <c r="X62" s="41">
        <v>2850103.324557947</v>
      </c>
      <c r="Y62" s="64">
        <v>10468095.243929973</v>
      </c>
      <c r="Z62" s="127">
        <v>-138932</v>
      </c>
      <c r="AA62" s="64">
        <v>2706197.3277643151</v>
      </c>
      <c r="AB62" s="45">
        <f t="shared" si="12"/>
        <v>13035360.571694288</v>
      </c>
      <c r="AC62" s="65">
        <f t="shared" si="10"/>
        <v>2734.4998052641681</v>
      </c>
    </row>
    <row r="63" spans="1:29" x14ac:dyDescent="0.25">
      <c r="A63" s="42">
        <v>172</v>
      </c>
      <c r="B63" s="36" t="s">
        <v>61</v>
      </c>
      <c r="C63" s="43">
        <v>4297</v>
      </c>
      <c r="D63" s="43">
        <v>10547287.154875703</v>
      </c>
      <c r="E63" s="41">
        <v>3553878.7728048279</v>
      </c>
      <c r="F63" s="38">
        <f t="shared" si="11"/>
        <v>14101165.927680532</v>
      </c>
      <c r="G63" s="44">
        <v>23278</v>
      </c>
      <c r="H63" s="45">
        <v>2995417.132034021</v>
      </c>
      <c r="I63" s="40">
        <f t="shared" si="1"/>
        <v>17119861.059714552</v>
      </c>
      <c r="J63" s="41">
        <f t="shared" si="2"/>
        <v>3984.1426715649413</v>
      </c>
      <c r="K63" s="41"/>
      <c r="L63" s="83">
        <f t="shared" si="3"/>
        <v>721596.32144792005</v>
      </c>
      <c r="M63" s="84">
        <f t="shared" si="4"/>
        <v>4.4004431747221316E-2</v>
      </c>
      <c r="N63" s="83">
        <f t="shared" si="5"/>
        <v>237.6805426486444</v>
      </c>
      <c r="P63" s="66">
        <f t="shared" si="6"/>
        <v>3.3866478896118046E-2</v>
      </c>
      <c r="Q63" s="66">
        <f t="shared" si="7"/>
        <v>9.4922547350154485E-2</v>
      </c>
      <c r="R63" s="71"/>
      <c r="S63" s="71"/>
      <c r="T63" s="91">
        <v>172</v>
      </c>
      <c r="U63" s="53" t="s">
        <v>61</v>
      </c>
      <c r="V63" s="43">
        <v>4377</v>
      </c>
      <c r="W63" s="43">
        <v>10003219.951032614</v>
      </c>
      <c r="X63" s="41">
        <v>3636032.5206566281</v>
      </c>
      <c r="Y63" s="64">
        <v>13639252.471689243</v>
      </c>
      <c r="Z63" s="70">
        <v>23278</v>
      </c>
      <c r="AA63" s="64">
        <v>2735734.2665773886</v>
      </c>
      <c r="AB63" s="45">
        <f t="shared" si="12"/>
        <v>16398264.738266632</v>
      </c>
      <c r="AC63" s="65">
        <f t="shared" si="10"/>
        <v>3746.4621289162969</v>
      </c>
    </row>
    <row r="64" spans="1:29" x14ac:dyDescent="0.25">
      <c r="A64" s="42">
        <v>176</v>
      </c>
      <c r="B64" s="36" t="s">
        <v>62</v>
      </c>
      <c r="C64" s="43">
        <v>4527</v>
      </c>
      <c r="D64" s="43">
        <v>14405625.419719359</v>
      </c>
      <c r="E64" s="41">
        <v>4532819.2181420755</v>
      </c>
      <c r="F64" s="38">
        <f t="shared" si="11"/>
        <v>18938444.637861434</v>
      </c>
      <c r="G64" s="126">
        <v>-91580</v>
      </c>
      <c r="H64" s="45">
        <v>3202129.5396106918</v>
      </c>
      <c r="I64" s="40">
        <f t="shared" si="1"/>
        <v>22048994.177472126</v>
      </c>
      <c r="J64" s="41">
        <f t="shared" si="2"/>
        <v>4870.5531648933347</v>
      </c>
      <c r="K64" s="41"/>
      <c r="L64" s="83">
        <f t="shared" si="3"/>
        <v>782695.03538223356</v>
      </c>
      <c r="M64" s="84">
        <f t="shared" si="4"/>
        <v>3.6804477833810634E-2</v>
      </c>
      <c r="N64" s="83">
        <f t="shared" si="5"/>
        <v>253.46694212088732</v>
      </c>
      <c r="P64" s="66">
        <f t="shared" si="6"/>
        <v>2.7873163658502342E-2</v>
      </c>
      <c r="Q64" s="66">
        <f t="shared" si="7"/>
        <v>9.1761242981372115E-2</v>
      </c>
      <c r="R64" s="71"/>
      <c r="S64" s="71"/>
      <c r="T64" s="91">
        <v>176</v>
      </c>
      <c r="U64" s="53" t="s">
        <v>62</v>
      </c>
      <c r="V64" s="43">
        <v>4606</v>
      </c>
      <c r="W64" s="43">
        <v>13526552.461679129</v>
      </c>
      <c r="X64" s="41">
        <v>4898332.346533929</v>
      </c>
      <c r="Y64" s="64">
        <v>18424884.808213059</v>
      </c>
      <c r="Z64" s="127">
        <v>-91580</v>
      </c>
      <c r="AA64" s="64">
        <v>2932994.3338768319</v>
      </c>
      <c r="AB64" s="45">
        <f t="shared" si="12"/>
        <v>21266299.142089892</v>
      </c>
      <c r="AC64" s="65">
        <f t="shared" si="10"/>
        <v>4617.0862227724474</v>
      </c>
    </row>
    <row r="65" spans="1:29" x14ac:dyDescent="0.25">
      <c r="A65" s="42">
        <v>177</v>
      </c>
      <c r="B65" s="36" t="s">
        <v>63</v>
      </c>
      <c r="C65" s="43">
        <v>1800</v>
      </c>
      <c r="D65" s="43">
        <v>3466006.0792412087</v>
      </c>
      <c r="E65" s="41">
        <v>566303.48862660385</v>
      </c>
      <c r="F65" s="38">
        <f t="shared" si="11"/>
        <v>4032309.5678678127</v>
      </c>
      <c r="G65" s="126">
        <v>-455578</v>
      </c>
      <c r="H65" s="45">
        <v>1159020.9412582738</v>
      </c>
      <c r="I65" s="40">
        <f t="shared" si="1"/>
        <v>4735752.5091260867</v>
      </c>
      <c r="J65" s="41">
        <f t="shared" si="2"/>
        <v>2630.9736161811593</v>
      </c>
      <c r="K65" s="41"/>
      <c r="L65" s="83">
        <f t="shared" si="3"/>
        <v>117909.37300147768</v>
      </c>
      <c r="M65" s="84">
        <f t="shared" si="4"/>
        <v>2.5533429682591969E-2</v>
      </c>
      <c r="N65" s="83">
        <f t="shared" si="5"/>
        <v>126.72028856477709</v>
      </c>
      <c r="P65" s="66">
        <f t="shared" si="6"/>
        <v>3.2609014293984995E-3</v>
      </c>
      <c r="Q65" s="66">
        <f t="shared" si="7"/>
        <v>9.9413183554016404E-2</v>
      </c>
      <c r="R65" s="71"/>
      <c r="S65" s="71"/>
      <c r="T65" s="91">
        <v>177</v>
      </c>
      <c r="U65" s="53" t="s">
        <v>63</v>
      </c>
      <c r="V65" s="43">
        <v>1844</v>
      </c>
      <c r="W65" s="43">
        <v>3217148.931367395</v>
      </c>
      <c r="X65" s="41">
        <v>802054.41057762597</v>
      </c>
      <c r="Y65" s="64">
        <v>4019203.3419450209</v>
      </c>
      <c r="Z65" s="127">
        <v>-455578</v>
      </c>
      <c r="AA65" s="64">
        <v>1054217.7941795881</v>
      </c>
      <c r="AB65" s="45">
        <f t="shared" si="12"/>
        <v>4617843.136124609</v>
      </c>
      <c r="AC65" s="65">
        <f t="shared" si="10"/>
        <v>2504.2533276163822</v>
      </c>
    </row>
    <row r="66" spans="1:29" x14ac:dyDescent="0.25">
      <c r="A66" s="42">
        <v>178</v>
      </c>
      <c r="B66" s="36" t="s">
        <v>64</v>
      </c>
      <c r="C66" s="43">
        <v>5932</v>
      </c>
      <c r="D66" s="43">
        <v>15560341.631431181</v>
      </c>
      <c r="E66" s="41">
        <v>4580319.5484927064</v>
      </c>
      <c r="F66" s="38">
        <f t="shared" si="11"/>
        <v>20140661.179923888</v>
      </c>
      <c r="G66" s="126">
        <v>-606861</v>
      </c>
      <c r="H66" s="45">
        <v>4323242.5220569326</v>
      </c>
      <c r="I66" s="40">
        <f t="shared" si="1"/>
        <v>23857042.701980822</v>
      </c>
      <c r="J66" s="41">
        <f t="shared" si="2"/>
        <v>4021.7536584593427</v>
      </c>
      <c r="K66" s="41"/>
      <c r="L66" s="83">
        <f t="shared" si="3"/>
        <v>342625.55198704451</v>
      </c>
      <c r="M66" s="84">
        <f t="shared" si="4"/>
        <v>1.4570871555161433E-2</v>
      </c>
      <c r="N66" s="83">
        <f t="shared" si="5"/>
        <v>177.01573334590603</v>
      </c>
      <c r="P66" s="66">
        <f t="shared" si="6"/>
        <v>-1.3610217244277578E-3</v>
      </c>
      <c r="Q66" s="66">
        <f t="shared" si="7"/>
        <v>9.3614744766320035E-2</v>
      </c>
      <c r="R66" s="71"/>
      <c r="S66" s="71"/>
      <c r="T66" s="91">
        <v>178</v>
      </c>
      <c r="U66" s="53" t="s">
        <v>64</v>
      </c>
      <c r="V66" s="43">
        <v>6116</v>
      </c>
      <c r="W66" s="43">
        <v>14922842.876175152</v>
      </c>
      <c r="X66" s="41">
        <v>5245267.5401660316</v>
      </c>
      <c r="Y66" s="64">
        <v>20168110.416341186</v>
      </c>
      <c r="Z66" s="127">
        <v>-606861</v>
      </c>
      <c r="AA66" s="64">
        <v>3953167.7336525936</v>
      </c>
      <c r="AB66" s="45">
        <f t="shared" si="12"/>
        <v>23514417.149993777</v>
      </c>
      <c r="AC66" s="65">
        <f t="shared" si="10"/>
        <v>3844.7379251134366</v>
      </c>
    </row>
    <row r="67" spans="1:29" x14ac:dyDescent="0.25">
      <c r="A67" s="42">
        <v>179</v>
      </c>
      <c r="B67" s="36" t="s">
        <v>65</v>
      </c>
      <c r="C67" s="43">
        <v>143420</v>
      </c>
      <c r="D67" s="43">
        <v>116930120.88369635</v>
      </c>
      <c r="E67" s="41">
        <v>58417090.687969789</v>
      </c>
      <c r="F67" s="38">
        <f t="shared" si="11"/>
        <v>175347211.57166612</v>
      </c>
      <c r="G67" s="126">
        <v>-21782341</v>
      </c>
      <c r="H67" s="45">
        <v>66609577.285196163</v>
      </c>
      <c r="I67" s="40">
        <f t="shared" si="1"/>
        <v>220174447.85686228</v>
      </c>
      <c r="J67" s="41">
        <f t="shared" si="2"/>
        <v>1535.1725551308205</v>
      </c>
      <c r="K67" s="41"/>
      <c r="L67" s="83">
        <f t="shared" si="3"/>
        <v>10141932.45909968</v>
      </c>
      <c r="M67" s="84">
        <f t="shared" si="4"/>
        <v>4.8287439875167627E-2</v>
      </c>
      <c r="N67" s="83">
        <f t="shared" si="5"/>
        <v>60.225115539790977</v>
      </c>
      <c r="P67" s="66">
        <f t="shared" si="6"/>
        <v>1.52461548673406E-2</v>
      </c>
      <c r="Q67" s="66">
        <f t="shared" si="7"/>
        <v>0.1270490330124463</v>
      </c>
      <c r="R67" s="71"/>
      <c r="S67" s="71"/>
      <c r="T67" s="91">
        <v>179</v>
      </c>
      <c r="U67" s="53" t="s">
        <v>65</v>
      </c>
      <c r="V67" s="43">
        <v>142400</v>
      </c>
      <c r="W67" s="43">
        <v>118072174.71834891</v>
      </c>
      <c r="X67" s="41">
        <v>54641812.65408124</v>
      </c>
      <c r="Y67" s="64">
        <v>172713987.37243015</v>
      </c>
      <c r="Z67" s="127">
        <v>-21782341</v>
      </c>
      <c r="AA67" s="64">
        <v>59100869.025332436</v>
      </c>
      <c r="AB67" s="45">
        <f t="shared" si="12"/>
        <v>210032515.3977626</v>
      </c>
      <c r="AC67" s="65">
        <f t="shared" si="10"/>
        <v>1474.9474395910295</v>
      </c>
    </row>
    <row r="68" spans="1:29" x14ac:dyDescent="0.25">
      <c r="A68" s="42">
        <v>181</v>
      </c>
      <c r="B68" s="36" t="s">
        <v>66</v>
      </c>
      <c r="C68" s="43">
        <v>1707</v>
      </c>
      <c r="D68" s="43">
        <v>2920052.2304697144</v>
      </c>
      <c r="E68" s="41">
        <v>1749648.1022933119</v>
      </c>
      <c r="F68" s="38">
        <f t="shared" si="11"/>
        <v>4669700.3327630265</v>
      </c>
      <c r="G68" s="126">
        <v>-356983</v>
      </c>
      <c r="H68" s="45">
        <v>1332269.2129417981</v>
      </c>
      <c r="I68" s="40">
        <f t="shared" si="1"/>
        <v>5644986.5457048248</v>
      </c>
      <c r="J68" s="41">
        <f t="shared" si="2"/>
        <v>3306.9634128323519</v>
      </c>
      <c r="K68" s="41"/>
      <c r="L68" s="83">
        <f t="shared" si="3"/>
        <v>182337.35565266479</v>
      </c>
      <c r="M68" s="84">
        <f t="shared" si="4"/>
        <v>3.3378924640577873E-2</v>
      </c>
      <c r="N68" s="83">
        <f t="shared" si="5"/>
        <v>165.70453413645782</v>
      </c>
      <c r="P68" s="66">
        <f t="shared" si="6"/>
        <v>1.5713881504584082E-2</v>
      </c>
      <c r="Q68" s="66">
        <f t="shared" si="7"/>
        <v>9.0079900900447818E-2</v>
      </c>
      <c r="R68" s="71"/>
      <c r="S68" s="71"/>
      <c r="T68" s="91">
        <v>181</v>
      </c>
      <c r="U68" s="53" t="s">
        <v>66</v>
      </c>
      <c r="V68" s="43">
        <v>1739</v>
      </c>
      <c r="W68" s="43">
        <v>2802463.0488440427</v>
      </c>
      <c r="X68" s="41">
        <v>1794993.3980893858</v>
      </c>
      <c r="Y68" s="64">
        <v>4597456.4469334288</v>
      </c>
      <c r="Z68" s="127">
        <v>-356983</v>
      </c>
      <c r="AA68" s="64">
        <v>1222175.7431187315</v>
      </c>
      <c r="AB68" s="45">
        <f t="shared" si="12"/>
        <v>5462649.1900521601</v>
      </c>
      <c r="AC68" s="65">
        <f t="shared" si="10"/>
        <v>3141.2588786958941</v>
      </c>
    </row>
    <row r="69" spans="1:29" x14ac:dyDescent="0.25">
      <c r="A69" s="42">
        <v>182</v>
      </c>
      <c r="B69" s="36" t="s">
        <v>67</v>
      </c>
      <c r="C69" s="43">
        <v>19887</v>
      </c>
      <c r="D69" s="43">
        <v>37222128.570208311</v>
      </c>
      <c r="E69" s="41">
        <v>1194665.4380149751</v>
      </c>
      <c r="F69" s="38">
        <f t="shared" si="11"/>
        <v>38416794.008223288</v>
      </c>
      <c r="G69" s="126">
        <v>-1901364</v>
      </c>
      <c r="H69" s="45">
        <v>10536708.699761176</v>
      </c>
      <c r="I69" s="40">
        <f t="shared" si="1"/>
        <v>47052138.707984462</v>
      </c>
      <c r="J69" s="41">
        <f t="shared" si="2"/>
        <v>2365.9746924113474</v>
      </c>
      <c r="K69" s="41"/>
      <c r="L69" s="83">
        <f t="shared" si="3"/>
        <v>277878.22516154498</v>
      </c>
      <c r="M69" s="84">
        <f t="shared" si="4"/>
        <v>5.9408363123900423E-3</v>
      </c>
      <c r="N69" s="83">
        <f t="shared" si="5"/>
        <v>48.352034457580885</v>
      </c>
      <c r="P69" s="66">
        <f t="shared" si="6"/>
        <v>-2.0709286244299019E-2</v>
      </c>
      <c r="Q69" s="66">
        <f t="shared" si="7"/>
        <v>0.11541799121745444</v>
      </c>
      <c r="R69" s="71"/>
      <c r="S69" s="71"/>
      <c r="T69" s="91">
        <v>182</v>
      </c>
      <c r="U69" s="53" t="s">
        <v>67</v>
      </c>
      <c r="V69" s="43">
        <v>20182</v>
      </c>
      <c r="W69" s="43">
        <v>35726504.851418145</v>
      </c>
      <c r="X69" s="41">
        <v>3502697.9466867521</v>
      </c>
      <c r="Y69" s="64">
        <v>39229202.798104897</v>
      </c>
      <c r="Z69" s="127">
        <v>-1901364</v>
      </c>
      <c r="AA69" s="64">
        <v>9446421.6847180203</v>
      </c>
      <c r="AB69" s="45">
        <f t="shared" si="12"/>
        <v>46774260.482822917</v>
      </c>
      <c r="AC69" s="65">
        <f t="shared" si="10"/>
        <v>2317.6226579537665</v>
      </c>
    </row>
    <row r="70" spans="1:29" x14ac:dyDescent="0.25">
      <c r="A70" s="42">
        <v>186</v>
      </c>
      <c r="B70" s="36" t="s">
        <v>68</v>
      </c>
      <c r="C70" s="43">
        <v>44455</v>
      </c>
      <c r="D70" s="43">
        <v>32325447.679625764</v>
      </c>
      <c r="E70" s="41">
        <v>-4462323.6669858862</v>
      </c>
      <c r="F70" s="38">
        <f t="shared" si="11"/>
        <v>27863124.01263988</v>
      </c>
      <c r="G70" s="126">
        <v>-357003</v>
      </c>
      <c r="H70" s="45">
        <v>16162151.691705709</v>
      </c>
      <c r="I70" s="40">
        <f t="shared" si="1"/>
        <v>43668272.704345591</v>
      </c>
      <c r="J70" s="41">
        <f t="shared" si="2"/>
        <v>982.30283892353145</v>
      </c>
      <c r="K70" s="41"/>
      <c r="L70" s="83">
        <f t="shared" si="3"/>
        <v>3788211.6311320141</v>
      </c>
      <c r="M70" s="84">
        <f t="shared" si="4"/>
        <v>9.4990116092787513E-2</v>
      </c>
      <c r="N70" s="83">
        <f t="shared" si="5"/>
        <v>69.945284229894241</v>
      </c>
      <c r="P70" s="66">
        <f t="shared" si="6"/>
        <v>6.6400735947060197E-2</v>
      </c>
      <c r="Q70" s="66">
        <f t="shared" si="7"/>
        <v>0.14553115973136888</v>
      </c>
      <c r="R70" s="71"/>
      <c r="S70" s="71"/>
      <c r="T70" s="91">
        <v>186</v>
      </c>
      <c r="U70" s="53" t="s">
        <v>68</v>
      </c>
      <c r="V70" s="43">
        <v>43711</v>
      </c>
      <c r="W70" s="43">
        <v>31422364.77995722</v>
      </c>
      <c r="X70" s="41">
        <v>-5294171.9970678585</v>
      </c>
      <c r="Y70" s="64">
        <v>26128192.782889362</v>
      </c>
      <c r="Z70" s="127">
        <v>-357003</v>
      </c>
      <c r="AA70" s="64">
        <v>14108871.290324213</v>
      </c>
      <c r="AB70" s="45">
        <f t="shared" si="12"/>
        <v>39880061.073213577</v>
      </c>
      <c r="AC70" s="65">
        <f t="shared" si="10"/>
        <v>912.35755469363721</v>
      </c>
    </row>
    <row r="71" spans="1:29" x14ac:dyDescent="0.25">
      <c r="A71" s="42">
        <v>202</v>
      </c>
      <c r="B71" s="36" t="s">
        <v>69</v>
      </c>
      <c r="C71" s="43">
        <v>34667</v>
      </c>
      <c r="D71" s="43">
        <v>34896568.544432983</v>
      </c>
      <c r="E71" s="41">
        <v>-2931619.9957667128</v>
      </c>
      <c r="F71" s="38">
        <f t="shared" si="11"/>
        <v>31964948.548666269</v>
      </c>
      <c r="G71" s="126">
        <v>-2940434</v>
      </c>
      <c r="H71" s="45">
        <v>11894156.832216954</v>
      </c>
      <c r="I71" s="40">
        <f t="shared" si="1"/>
        <v>40918671.380883224</v>
      </c>
      <c r="J71" s="41">
        <f t="shared" si="2"/>
        <v>1180.3349404587425</v>
      </c>
      <c r="K71" s="41"/>
      <c r="L71" s="83">
        <f t="shared" si="3"/>
        <v>4069426.2517938837</v>
      </c>
      <c r="M71" s="84">
        <f t="shared" si="4"/>
        <v>0.11043445361059563</v>
      </c>
      <c r="N71" s="83">
        <f t="shared" si="5"/>
        <v>94.521665004537908</v>
      </c>
      <c r="P71" s="66">
        <f t="shared" si="6"/>
        <v>8.5311409771784197E-2</v>
      </c>
      <c r="Q71" s="66">
        <f t="shared" si="7"/>
        <v>0.15060015523441384</v>
      </c>
      <c r="R71" s="71"/>
      <c r="S71" s="71"/>
      <c r="T71" s="91">
        <v>202</v>
      </c>
      <c r="U71" s="53" t="s">
        <v>69</v>
      </c>
      <c r="V71" s="43">
        <v>33937</v>
      </c>
      <c r="W71" s="43">
        <v>32865498.236981705</v>
      </c>
      <c r="X71" s="41">
        <v>-3413169.3838392175</v>
      </c>
      <c r="Y71" s="64">
        <v>29452328.853142489</v>
      </c>
      <c r="Z71" s="127">
        <v>-2940434</v>
      </c>
      <c r="AA71" s="64">
        <v>10337350.275946848</v>
      </c>
      <c r="AB71" s="45">
        <f t="shared" si="12"/>
        <v>36849245.129089341</v>
      </c>
      <c r="AC71" s="65">
        <f t="shared" si="10"/>
        <v>1085.8132754542046</v>
      </c>
    </row>
    <row r="72" spans="1:29" x14ac:dyDescent="0.25">
      <c r="A72" s="42">
        <v>204</v>
      </c>
      <c r="B72" s="36" t="s">
        <v>70</v>
      </c>
      <c r="C72" s="43">
        <v>2807</v>
      </c>
      <c r="D72" s="43">
        <v>8252044.6555769173</v>
      </c>
      <c r="E72" s="41">
        <v>2697133.8456451562</v>
      </c>
      <c r="F72" s="38">
        <f t="shared" si="11"/>
        <v>10949178.501222074</v>
      </c>
      <c r="G72" s="126">
        <v>-551676</v>
      </c>
      <c r="H72" s="45">
        <v>2002272.7785929276</v>
      </c>
      <c r="I72" s="40">
        <f t="shared" si="1"/>
        <v>12399775.279815001</v>
      </c>
      <c r="J72" s="41">
        <f t="shared" si="2"/>
        <v>4417.447552481297</v>
      </c>
      <c r="K72" s="41"/>
      <c r="L72" s="83">
        <f t="shared" si="3"/>
        <v>-39728.671898903325</v>
      </c>
      <c r="M72" s="84">
        <f t="shared" si="4"/>
        <v>-3.1937504946432803E-3</v>
      </c>
      <c r="N72" s="83">
        <f t="shared" si="5"/>
        <v>117.58445130123982</v>
      </c>
      <c r="P72" s="66">
        <f t="shared" si="6"/>
        <v>-1.9119189055208263E-2</v>
      </c>
      <c r="Q72" s="66">
        <f t="shared" si="7"/>
        <v>9.4986821340424576E-2</v>
      </c>
      <c r="R72" s="71"/>
      <c r="S72" s="71"/>
      <c r="T72" s="91">
        <v>204</v>
      </c>
      <c r="U72" s="53" t="s">
        <v>70</v>
      </c>
      <c r="V72" s="43">
        <v>2893</v>
      </c>
      <c r="W72" s="43">
        <v>8084004.2485370375</v>
      </c>
      <c r="X72" s="41">
        <v>3078594.0804849598</v>
      </c>
      <c r="Y72" s="64">
        <v>11162598.329021998</v>
      </c>
      <c r="Z72" s="127">
        <v>-551676</v>
      </c>
      <c r="AA72" s="64">
        <v>1828581.6226919077</v>
      </c>
      <c r="AB72" s="45">
        <f t="shared" si="12"/>
        <v>12439503.951713905</v>
      </c>
      <c r="AC72" s="65">
        <f t="shared" si="10"/>
        <v>4299.8631011800571</v>
      </c>
    </row>
    <row r="73" spans="1:29" x14ac:dyDescent="0.25">
      <c r="A73" s="42">
        <v>205</v>
      </c>
      <c r="B73" s="36" t="s">
        <v>71</v>
      </c>
      <c r="C73" s="43">
        <v>36567</v>
      </c>
      <c r="D73" s="43">
        <v>59027983.173761994</v>
      </c>
      <c r="E73" s="41">
        <v>17620314.165218126</v>
      </c>
      <c r="F73" s="38">
        <f t="shared" si="11"/>
        <v>76648297.338980123</v>
      </c>
      <c r="G73" s="44">
        <v>29228189</v>
      </c>
      <c r="H73" s="45">
        <v>18157798.68438467</v>
      </c>
      <c r="I73" s="40">
        <f t="shared" si="1"/>
        <v>124034285.0233648</v>
      </c>
      <c r="J73" s="41">
        <f t="shared" si="2"/>
        <v>3391.9732278656929</v>
      </c>
      <c r="K73" s="41"/>
      <c r="L73" s="83">
        <f t="shared" si="3"/>
        <v>5386446.5949852765</v>
      </c>
      <c r="M73" s="84">
        <f t="shared" si="4"/>
        <v>4.5398607057108305E-2</v>
      </c>
      <c r="N73" s="83">
        <f t="shared" si="5"/>
        <v>159.85471664556917</v>
      </c>
      <c r="P73" s="66">
        <f t="shared" si="6"/>
        <v>4.7503558361319476E-2</v>
      </c>
      <c r="Q73" s="66">
        <f t="shared" si="7"/>
        <v>0.11758874928826812</v>
      </c>
      <c r="R73" s="71"/>
      <c r="S73" s="71"/>
      <c r="T73" s="91">
        <v>205</v>
      </c>
      <c r="U73" s="53" t="s">
        <v>71</v>
      </c>
      <c r="V73" s="43">
        <v>36709</v>
      </c>
      <c r="W73" s="43">
        <v>56254195.472964898</v>
      </c>
      <c r="X73" s="41">
        <v>16918154.851922054</v>
      </c>
      <c r="Y73" s="64">
        <v>73172350.324886948</v>
      </c>
      <c r="Z73" s="70">
        <v>29228189</v>
      </c>
      <c r="AA73" s="64">
        <v>16247299.103492577</v>
      </c>
      <c r="AB73" s="45">
        <f t="shared" si="12"/>
        <v>118647838.42837952</v>
      </c>
      <c r="AC73" s="65">
        <f t="shared" si="10"/>
        <v>3232.1185112201238</v>
      </c>
    </row>
    <row r="74" spans="1:29" x14ac:dyDescent="0.25">
      <c r="A74" s="42">
        <v>208</v>
      </c>
      <c r="B74" s="36" t="s">
        <v>72</v>
      </c>
      <c r="C74" s="43">
        <v>12400</v>
      </c>
      <c r="D74" s="43">
        <v>21633364.524901375</v>
      </c>
      <c r="E74" s="41">
        <v>10804239.533809921</v>
      </c>
      <c r="F74" s="38">
        <f t="shared" si="11"/>
        <v>32437604.058711298</v>
      </c>
      <c r="G74" s="126">
        <v>-498886</v>
      </c>
      <c r="H74" s="45">
        <v>7269194.4606957817</v>
      </c>
      <c r="I74" s="40">
        <f t="shared" ref="I74:I137" si="13">SUM(F74:H74)</f>
        <v>39207912.519407079</v>
      </c>
      <c r="J74" s="41">
        <f t="shared" ref="J74:J137" si="14">I74/C74</f>
        <v>3161.9284289844418</v>
      </c>
      <c r="K74" s="41"/>
      <c r="L74" s="83">
        <f t="shared" ref="L74:L137" si="15">I74-AB74</f>
        <v>3010016.5461475477</v>
      </c>
      <c r="M74" s="84">
        <f t="shared" ref="M74:M137" si="16">L74/AB74</f>
        <v>8.3154461473980062E-2</v>
      </c>
      <c r="N74" s="83">
        <f t="shared" ref="N74:N137" si="17">J74-AC74</f>
        <v>236.37310907338315</v>
      </c>
      <c r="P74" s="66">
        <f t="shared" ref="P74:P137" si="18">F74/Y74-1</f>
        <v>7.7140713635128977E-2</v>
      </c>
      <c r="Q74" s="66">
        <f t="shared" ref="Q74:Q137" si="19">H74/AA74-1</f>
        <v>0.10436559735505102</v>
      </c>
      <c r="R74" s="71"/>
      <c r="S74" s="71"/>
      <c r="T74" s="91">
        <v>208</v>
      </c>
      <c r="U74" s="53" t="s">
        <v>72</v>
      </c>
      <c r="V74" s="43">
        <v>12373</v>
      </c>
      <c r="W74" s="43">
        <v>19566829.035070248</v>
      </c>
      <c r="X74" s="41">
        <v>10547717.41934891</v>
      </c>
      <c r="Y74" s="64">
        <v>30114546.454419158</v>
      </c>
      <c r="Z74" s="127">
        <v>-498886</v>
      </c>
      <c r="AA74" s="64">
        <v>6582235.5188403726</v>
      </c>
      <c r="AB74" s="45">
        <f t="shared" si="12"/>
        <v>36197895.973259531</v>
      </c>
      <c r="AC74" s="65">
        <f t="shared" ref="AC74:AC137" si="20">AB74/V74</f>
        <v>2925.5553199110586</v>
      </c>
    </row>
    <row r="75" spans="1:29" x14ac:dyDescent="0.25">
      <c r="A75" s="42">
        <v>211</v>
      </c>
      <c r="B75" s="36" t="s">
        <v>73</v>
      </c>
      <c r="C75" s="43">
        <v>32214</v>
      </c>
      <c r="D75" s="43">
        <v>35603334.997669227</v>
      </c>
      <c r="E75" s="41">
        <v>4215330.6098821294</v>
      </c>
      <c r="F75" s="38">
        <f t="shared" ref="F75:F138" si="21">D75+E75</f>
        <v>39818665.607551359</v>
      </c>
      <c r="G75" s="126">
        <v>-4088569</v>
      </c>
      <c r="H75" s="45">
        <v>13357302.41409911</v>
      </c>
      <c r="I75" s="40">
        <f t="shared" si="13"/>
        <v>49087399.021650471</v>
      </c>
      <c r="J75" s="41">
        <f t="shared" si="14"/>
        <v>1523.7908679968482</v>
      </c>
      <c r="K75" s="41"/>
      <c r="L75" s="83">
        <f t="shared" si="15"/>
        <v>3978629.012913458</v>
      </c>
      <c r="M75" s="84">
        <f t="shared" si="16"/>
        <v>8.8200786945484139E-2</v>
      </c>
      <c r="N75" s="83">
        <f t="shared" si="17"/>
        <v>108.30291742771897</v>
      </c>
      <c r="P75" s="66">
        <f t="shared" si="18"/>
        <v>6.5320430084590875E-2</v>
      </c>
      <c r="Q75" s="66">
        <f t="shared" si="19"/>
        <v>0.13004351810912196</v>
      </c>
      <c r="R75" s="71"/>
      <c r="S75" s="71"/>
      <c r="T75" s="91">
        <v>211</v>
      </c>
      <c r="U75" s="53" t="s">
        <v>73</v>
      </c>
      <c r="V75" s="43">
        <v>31868</v>
      </c>
      <c r="W75" s="43">
        <v>34532570.826940663</v>
      </c>
      <c r="X75" s="41">
        <v>2844601.7899306607</v>
      </c>
      <c r="Y75" s="64">
        <v>37377172.616871327</v>
      </c>
      <c r="Z75" s="127">
        <v>-4088569</v>
      </c>
      <c r="AA75" s="64">
        <v>11820166.391865689</v>
      </c>
      <c r="AB75" s="45">
        <f t="shared" si="12"/>
        <v>45108770.008737013</v>
      </c>
      <c r="AC75" s="65">
        <f t="shared" si="20"/>
        <v>1415.4879505691292</v>
      </c>
    </row>
    <row r="76" spans="1:29" x14ac:dyDescent="0.25">
      <c r="A76" s="42">
        <v>213</v>
      </c>
      <c r="B76" s="36" t="s">
        <v>74</v>
      </c>
      <c r="C76" s="43">
        <v>5312</v>
      </c>
      <c r="D76" s="43">
        <v>13070027.256165195</v>
      </c>
      <c r="E76" s="41">
        <v>3470909.0037078084</v>
      </c>
      <c r="F76" s="38">
        <f t="shared" si="21"/>
        <v>16540936.259873003</v>
      </c>
      <c r="G76" s="126">
        <v>-474492</v>
      </c>
      <c r="H76" s="45">
        <v>3591586.3542736769</v>
      </c>
      <c r="I76" s="40">
        <f t="shared" si="13"/>
        <v>19658030.61414668</v>
      </c>
      <c r="J76" s="41">
        <f t="shared" si="14"/>
        <v>3700.683474048697</v>
      </c>
      <c r="K76" s="41"/>
      <c r="L76" s="83">
        <f t="shared" si="15"/>
        <v>294453.40052403882</v>
      </c>
      <c r="M76" s="84">
        <f t="shared" si="16"/>
        <v>1.5206560093497875E-2</v>
      </c>
      <c r="N76" s="83">
        <f t="shared" si="17"/>
        <v>85.377795627740852</v>
      </c>
      <c r="P76" s="66">
        <f t="shared" si="18"/>
        <v>-1.2137443975720474E-3</v>
      </c>
      <c r="Q76" s="66">
        <f t="shared" si="19"/>
        <v>9.5987545478210423E-2</v>
      </c>
      <c r="R76" s="71"/>
      <c r="S76" s="71"/>
      <c r="T76" s="91">
        <v>213</v>
      </c>
      <c r="U76" s="53" t="s">
        <v>74</v>
      </c>
      <c r="V76" s="43">
        <v>5356</v>
      </c>
      <c r="W76" s="43">
        <v>12490232.752131511</v>
      </c>
      <c r="X76" s="41">
        <v>4070804.3737710402</v>
      </c>
      <c r="Y76" s="64">
        <v>16561037.12590255</v>
      </c>
      <c r="Z76" s="127">
        <v>-474492</v>
      </c>
      <c r="AA76" s="64">
        <v>3277032.0877200896</v>
      </c>
      <c r="AB76" s="45">
        <f t="shared" si="12"/>
        <v>19363577.213622641</v>
      </c>
      <c r="AC76" s="65">
        <f t="shared" si="20"/>
        <v>3615.3056784209562</v>
      </c>
    </row>
    <row r="77" spans="1:29" x14ac:dyDescent="0.25">
      <c r="A77" s="42">
        <v>214</v>
      </c>
      <c r="B77" s="36" t="s">
        <v>75</v>
      </c>
      <c r="C77" s="43">
        <v>12758</v>
      </c>
      <c r="D77" s="43">
        <v>20053987.399917625</v>
      </c>
      <c r="E77" s="41">
        <v>9625755.106384309</v>
      </c>
      <c r="F77" s="38">
        <f t="shared" si="21"/>
        <v>29679742.506301932</v>
      </c>
      <c r="G77" s="126">
        <v>-403228</v>
      </c>
      <c r="H77" s="45">
        <v>8298811.2238490051</v>
      </c>
      <c r="I77" s="40">
        <f t="shared" si="13"/>
        <v>37575325.730150938</v>
      </c>
      <c r="J77" s="41">
        <f t="shared" si="14"/>
        <v>2945.2363795384026</v>
      </c>
      <c r="K77" s="41"/>
      <c r="L77" s="83">
        <f t="shared" si="15"/>
        <v>1523649.4319154918</v>
      </c>
      <c r="M77" s="84">
        <f t="shared" si="16"/>
        <v>4.2262928894378958E-2</v>
      </c>
      <c r="N77" s="83">
        <f t="shared" si="17"/>
        <v>151.83204835635979</v>
      </c>
      <c r="P77" s="66">
        <f t="shared" si="18"/>
        <v>2.6346441709995894E-2</v>
      </c>
      <c r="Q77" s="66">
        <f t="shared" si="19"/>
        <v>0.10106968645347725</v>
      </c>
      <c r="R77" s="71"/>
      <c r="S77" s="71"/>
      <c r="T77" s="91">
        <v>214</v>
      </c>
      <c r="U77" s="53" t="s">
        <v>75</v>
      </c>
      <c r="V77" s="43">
        <v>12906</v>
      </c>
      <c r="W77" s="43">
        <v>18932803.993482433</v>
      </c>
      <c r="X77" s="41">
        <v>9985055.8052542526</v>
      </c>
      <c r="Y77" s="64">
        <v>28917859.798736684</v>
      </c>
      <c r="Z77" s="127">
        <v>-403228</v>
      </c>
      <c r="AA77" s="64">
        <v>7537044.4994987603</v>
      </c>
      <c r="AB77" s="45">
        <f t="shared" ref="AB77:AB140" si="22">SUM(Y77:AA77)</f>
        <v>36051676.298235446</v>
      </c>
      <c r="AC77" s="65">
        <f t="shared" si="20"/>
        <v>2793.4043311820428</v>
      </c>
    </row>
    <row r="78" spans="1:29" x14ac:dyDescent="0.25">
      <c r="A78" s="42">
        <v>216</v>
      </c>
      <c r="B78" s="36" t="s">
        <v>76</v>
      </c>
      <c r="C78" s="43">
        <v>1323</v>
      </c>
      <c r="D78" s="43">
        <v>4562802.6207671426</v>
      </c>
      <c r="E78" s="41">
        <v>1196327.7551454315</v>
      </c>
      <c r="F78" s="38">
        <f t="shared" si="21"/>
        <v>5759130.3759125741</v>
      </c>
      <c r="G78" s="126">
        <v>-281864</v>
      </c>
      <c r="H78" s="45">
        <v>971774.21865925519</v>
      </c>
      <c r="I78" s="40">
        <f t="shared" si="13"/>
        <v>6449040.5945718288</v>
      </c>
      <c r="J78" s="41">
        <f t="shared" si="14"/>
        <v>4874.558272541065</v>
      </c>
      <c r="K78" s="41"/>
      <c r="L78" s="83">
        <f t="shared" si="15"/>
        <v>447226.40869436413</v>
      </c>
      <c r="M78" s="84">
        <f t="shared" si="16"/>
        <v>7.4515204043921868E-2</v>
      </c>
      <c r="N78" s="83">
        <f t="shared" si="17"/>
        <v>392.24745411129334</v>
      </c>
      <c r="P78" s="66">
        <f t="shared" si="18"/>
        <v>6.7912320754929922E-2</v>
      </c>
      <c r="Q78" s="66">
        <f t="shared" si="19"/>
        <v>9.0911244043966333E-2</v>
      </c>
      <c r="R78" s="71"/>
      <c r="S78" s="71"/>
      <c r="T78" s="91">
        <v>216</v>
      </c>
      <c r="U78" s="53" t="s">
        <v>76</v>
      </c>
      <c r="V78" s="43">
        <v>1339</v>
      </c>
      <c r="W78" s="43">
        <v>4067880.3070632252</v>
      </c>
      <c r="X78" s="41">
        <v>1325006.6032042045</v>
      </c>
      <c r="Y78" s="64">
        <v>5392886.9102674294</v>
      </c>
      <c r="Z78" s="127">
        <v>-281864</v>
      </c>
      <c r="AA78" s="64">
        <v>890791.27561003529</v>
      </c>
      <c r="AB78" s="45">
        <f t="shared" si="22"/>
        <v>6001814.1858774647</v>
      </c>
      <c r="AC78" s="65">
        <f t="shared" si="20"/>
        <v>4482.3108184297716</v>
      </c>
    </row>
    <row r="79" spans="1:29" x14ac:dyDescent="0.25">
      <c r="A79" s="42">
        <v>217</v>
      </c>
      <c r="B79" s="36" t="s">
        <v>77</v>
      </c>
      <c r="C79" s="43">
        <v>5426</v>
      </c>
      <c r="D79" s="43">
        <v>9183132.3196677174</v>
      </c>
      <c r="E79" s="41">
        <v>4622178.2108191419</v>
      </c>
      <c r="F79" s="38">
        <f t="shared" si="21"/>
        <v>13805310.530486859</v>
      </c>
      <c r="G79" s="44">
        <v>40548</v>
      </c>
      <c r="H79" s="45">
        <v>3250264.1223649364</v>
      </c>
      <c r="I79" s="40">
        <f t="shared" si="13"/>
        <v>17096122.652851798</v>
      </c>
      <c r="J79" s="41">
        <f t="shared" si="14"/>
        <v>3150.7782257375225</v>
      </c>
      <c r="K79" s="41"/>
      <c r="L79" s="83">
        <f t="shared" si="15"/>
        <v>1090359.1444887388</v>
      </c>
      <c r="M79" s="84">
        <f t="shared" si="16"/>
        <v>6.8122907346408246E-2</v>
      </c>
      <c r="N79" s="83">
        <f t="shared" si="17"/>
        <v>221.46572420694793</v>
      </c>
      <c r="P79" s="66">
        <f t="shared" si="18"/>
        <v>6.0117368843928931E-2</v>
      </c>
      <c r="Q79" s="66">
        <f t="shared" si="19"/>
        <v>0.10448779901397742</v>
      </c>
      <c r="R79" s="71"/>
      <c r="S79" s="71"/>
      <c r="T79" s="91">
        <v>217</v>
      </c>
      <c r="U79" s="53" t="s">
        <v>77</v>
      </c>
      <c r="V79" s="43">
        <v>5464</v>
      </c>
      <c r="W79" s="43">
        <v>8560369.7797490247</v>
      </c>
      <c r="X79" s="41">
        <v>4462066.165755501</v>
      </c>
      <c r="Y79" s="64">
        <v>13022435.945504526</v>
      </c>
      <c r="Z79" s="70">
        <v>40548</v>
      </c>
      <c r="AA79" s="64">
        <v>2942779.5628585336</v>
      </c>
      <c r="AB79" s="45">
        <f t="shared" si="22"/>
        <v>16005763.508363059</v>
      </c>
      <c r="AC79" s="65">
        <f t="shared" si="20"/>
        <v>2929.3125015305745</v>
      </c>
    </row>
    <row r="80" spans="1:29" x14ac:dyDescent="0.25">
      <c r="A80" s="42">
        <v>218</v>
      </c>
      <c r="B80" s="36" t="s">
        <v>78</v>
      </c>
      <c r="C80" s="43">
        <v>1207</v>
      </c>
      <c r="D80" s="43">
        <v>3595952.3920076974</v>
      </c>
      <c r="E80" s="41">
        <v>1261806.6980873228</v>
      </c>
      <c r="F80" s="38">
        <f t="shared" si="21"/>
        <v>4857759.0900950199</v>
      </c>
      <c r="G80" s="126">
        <v>-297764</v>
      </c>
      <c r="H80" s="45">
        <v>1045252.2421073841</v>
      </c>
      <c r="I80" s="40">
        <f t="shared" si="13"/>
        <v>5605247.3322024038</v>
      </c>
      <c r="J80" s="41">
        <f t="shared" si="14"/>
        <v>4643.9497367045597</v>
      </c>
      <c r="K80" s="41"/>
      <c r="L80" s="83">
        <f t="shared" si="15"/>
        <v>172872.02159155998</v>
      </c>
      <c r="M80" s="84">
        <f t="shared" si="16"/>
        <v>3.1822547542673628E-2</v>
      </c>
      <c r="N80" s="83">
        <f t="shared" si="17"/>
        <v>280.59607356331981</v>
      </c>
      <c r="P80" s="66">
        <f t="shared" si="18"/>
        <v>1.8911630322278716E-2</v>
      </c>
      <c r="Q80" s="66">
        <f t="shared" si="19"/>
        <v>8.5927576107375003E-2</v>
      </c>
      <c r="R80" s="71"/>
      <c r="S80" s="71"/>
      <c r="T80" s="91">
        <v>218</v>
      </c>
      <c r="U80" s="53" t="s">
        <v>78</v>
      </c>
      <c r="V80" s="43">
        <v>1245</v>
      </c>
      <c r="W80" s="43">
        <v>3559499.9382387837</v>
      </c>
      <c r="X80" s="41">
        <v>1208096.1373487776</v>
      </c>
      <c r="Y80" s="64">
        <v>4767596.0755875614</v>
      </c>
      <c r="Z80" s="127">
        <v>-297764</v>
      </c>
      <c r="AA80" s="64">
        <v>962543.23502328212</v>
      </c>
      <c r="AB80" s="45">
        <f t="shared" si="22"/>
        <v>5432375.3106108438</v>
      </c>
      <c r="AC80" s="65">
        <f t="shared" si="20"/>
        <v>4363.3536631412398</v>
      </c>
    </row>
    <row r="81" spans="1:29" x14ac:dyDescent="0.25">
      <c r="A81" s="42">
        <v>224</v>
      </c>
      <c r="B81" s="36" t="s">
        <v>79</v>
      </c>
      <c r="C81" s="43">
        <v>8696</v>
      </c>
      <c r="D81" s="43">
        <v>12666585.757477781</v>
      </c>
      <c r="E81" s="41">
        <v>5081972.3194152955</v>
      </c>
      <c r="F81" s="38">
        <f t="shared" si="21"/>
        <v>17748558.076893076</v>
      </c>
      <c r="G81" s="126">
        <v>-555881</v>
      </c>
      <c r="H81" s="45">
        <v>4446986.0503597045</v>
      </c>
      <c r="I81" s="40">
        <f t="shared" si="13"/>
        <v>21639663.12725278</v>
      </c>
      <c r="J81" s="41">
        <f t="shared" si="14"/>
        <v>2488.461721165223</v>
      </c>
      <c r="K81" s="41"/>
      <c r="L81" s="83">
        <f t="shared" si="15"/>
        <v>879962.19394695014</v>
      </c>
      <c r="M81" s="84">
        <f t="shared" si="16"/>
        <v>4.2387999556158469E-2</v>
      </c>
      <c r="N81" s="83">
        <f t="shared" si="17"/>
        <v>106.12284885562576</v>
      </c>
      <c r="P81" s="66">
        <f t="shared" si="18"/>
        <v>2.4013280425117633E-2</v>
      </c>
      <c r="Q81" s="66">
        <f t="shared" si="19"/>
        <v>0.11642700092213421</v>
      </c>
      <c r="R81" s="71"/>
      <c r="S81" s="71"/>
      <c r="T81" s="91">
        <v>224</v>
      </c>
      <c r="U81" s="53" t="s">
        <v>79</v>
      </c>
      <c r="V81" s="43">
        <v>8714</v>
      </c>
      <c r="W81" s="43">
        <v>12482069.194779729</v>
      </c>
      <c r="X81" s="41">
        <v>4850282.2660575649</v>
      </c>
      <c r="Y81" s="64">
        <v>17332351.460837293</v>
      </c>
      <c r="Z81" s="127">
        <v>-555881</v>
      </c>
      <c r="AA81" s="64">
        <v>3983230.4724685373</v>
      </c>
      <c r="AB81" s="45">
        <f t="shared" si="22"/>
        <v>20759700.93330583</v>
      </c>
      <c r="AC81" s="65">
        <f t="shared" si="20"/>
        <v>2382.3388723095973</v>
      </c>
    </row>
    <row r="82" spans="1:29" x14ac:dyDescent="0.25">
      <c r="A82" s="42">
        <v>226</v>
      </c>
      <c r="B82" s="36" t="s">
        <v>80</v>
      </c>
      <c r="C82" s="43">
        <v>3858</v>
      </c>
      <c r="D82" s="43">
        <v>10547559.843847321</v>
      </c>
      <c r="E82" s="41">
        <v>3670461.1876671328</v>
      </c>
      <c r="F82" s="38">
        <f t="shared" si="21"/>
        <v>14218021.031514455</v>
      </c>
      <c r="G82" s="44">
        <v>82417</v>
      </c>
      <c r="H82" s="45">
        <v>2632165.2455103672</v>
      </c>
      <c r="I82" s="40">
        <f t="shared" si="13"/>
        <v>16932603.27702482</v>
      </c>
      <c r="J82" s="41">
        <f t="shared" si="14"/>
        <v>4388.9588587415292</v>
      </c>
      <c r="K82" s="41"/>
      <c r="L82" s="83">
        <f t="shared" si="15"/>
        <v>1223880.8858210333</v>
      </c>
      <c r="M82" s="84">
        <f t="shared" si="16"/>
        <v>7.7910911870614899E-2</v>
      </c>
      <c r="N82" s="83">
        <f t="shared" si="17"/>
        <v>411.0600511437101</v>
      </c>
      <c r="P82" s="66">
        <f t="shared" si="18"/>
        <v>7.4351866927233834E-2</v>
      </c>
      <c r="Q82" s="66">
        <f t="shared" si="19"/>
        <v>0.10028378844347796</v>
      </c>
      <c r="R82" s="71"/>
      <c r="S82" s="71"/>
      <c r="T82" s="91">
        <v>226</v>
      </c>
      <c r="U82" s="53" t="s">
        <v>80</v>
      </c>
      <c r="V82" s="43">
        <v>3949</v>
      </c>
      <c r="W82" s="43">
        <v>9250980.638432771</v>
      </c>
      <c r="X82" s="41">
        <v>3983064.4348815968</v>
      </c>
      <c r="Y82" s="64">
        <v>13234045.073314369</v>
      </c>
      <c r="Z82" s="70">
        <v>82417</v>
      </c>
      <c r="AA82" s="64">
        <v>2392260.3178894175</v>
      </c>
      <c r="AB82" s="45">
        <f t="shared" si="22"/>
        <v>15708722.391203787</v>
      </c>
      <c r="AC82" s="65">
        <f t="shared" si="20"/>
        <v>3977.8988075978191</v>
      </c>
    </row>
    <row r="83" spans="1:29" x14ac:dyDescent="0.25">
      <c r="A83" s="42">
        <v>230</v>
      </c>
      <c r="B83" s="36" t="s">
        <v>81</v>
      </c>
      <c r="C83" s="43">
        <v>2322</v>
      </c>
      <c r="D83" s="43">
        <v>4764164.0259559462</v>
      </c>
      <c r="E83" s="41">
        <v>2565146.7438712656</v>
      </c>
      <c r="F83" s="38">
        <f t="shared" si="21"/>
        <v>7329310.7698272113</v>
      </c>
      <c r="G83" s="126">
        <v>-411728</v>
      </c>
      <c r="H83" s="45">
        <v>1843176.8539046396</v>
      </c>
      <c r="I83" s="40">
        <f t="shared" si="13"/>
        <v>8760759.6237318516</v>
      </c>
      <c r="J83" s="41">
        <f t="shared" si="14"/>
        <v>3772.9369611248285</v>
      </c>
      <c r="K83" s="41"/>
      <c r="L83" s="83">
        <f t="shared" si="15"/>
        <v>169642.1968148835</v>
      </c>
      <c r="M83" s="84">
        <f t="shared" si="16"/>
        <v>1.9746231879379836E-2</v>
      </c>
      <c r="N83" s="83">
        <f t="shared" si="17"/>
        <v>104.65454143355282</v>
      </c>
      <c r="P83" s="66">
        <f t="shared" si="18"/>
        <v>2.7314212705484842E-3</v>
      </c>
      <c r="Q83" s="66">
        <f t="shared" si="19"/>
        <v>8.8383426596088777E-2</v>
      </c>
      <c r="R83" s="71"/>
      <c r="S83" s="71"/>
      <c r="T83" s="91">
        <v>230</v>
      </c>
      <c r="U83" s="53" t="s">
        <v>81</v>
      </c>
      <c r="V83" s="43">
        <v>2342</v>
      </c>
      <c r="W83" s="43">
        <v>4646299.2089597275</v>
      </c>
      <c r="X83" s="41">
        <v>2663046.6580924219</v>
      </c>
      <c r="Y83" s="64">
        <v>7309345.867052149</v>
      </c>
      <c r="Z83" s="127">
        <v>-411728</v>
      </c>
      <c r="AA83" s="64">
        <v>1693499.5598648186</v>
      </c>
      <c r="AB83" s="45">
        <f t="shared" si="22"/>
        <v>8591117.4269169681</v>
      </c>
      <c r="AC83" s="65">
        <f t="shared" si="20"/>
        <v>3668.2824196912757</v>
      </c>
    </row>
    <row r="84" spans="1:29" x14ac:dyDescent="0.25">
      <c r="A84" s="42">
        <v>231</v>
      </c>
      <c r="B84" s="36" t="s">
        <v>82</v>
      </c>
      <c r="C84" s="43">
        <v>1278</v>
      </c>
      <c r="D84" s="43">
        <v>2379900.8916734555</v>
      </c>
      <c r="E84" s="41">
        <v>-137090.61780069009</v>
      </c>
      <c r="F84" s="38">
        <f t="shared" si="21"/>
        <v>2242810.2738727652</v>
      </c>
      <c r="G84" s="126">
        <v>-180664</v>
      </c>
      <c r="H84" s="45">
        <v>692894.35791815014</v>
      </c>
      <c r="I84" s="40">
        <f t="shared" si="13"/>
        <v>2755040.6317909155</v>
      </c>
      <c r="J84" s="41">
        <f t="shared" si="14"/>
        <v>2155.7438433418743</v>
      </c>
      <c r="K84" s="41"/>
      <c r="L84" s="83">
        <f t="shared" si="15"/>
        <v>313908.06571593881</v>
      </c>
      <c r="M84" s="84">
        <f t="shared" si="16"/>
        <v>0.12859115890648334</v>
      </c>
      <c r="N84" s="83">
        <f t="shared" si="17"/>
        <v>196.56842915649963</v>
      </c>
      <c r="P84" s="66">
        <f t="shared" si="18"/>
        <v>0.11773476841901465</v>
      </c>
      <c r="Q84" s="66">
        <f t="shared" si="19"/>
        <v>0.12623803096280595</v>
      </c>
      <c r="R84" s="71"/>
      <c r="S84" s="71"/>
      <c r="T84" s="91">
        <v>231</v>
      </c>
      <c r="U84" s="53" t="s">
        <v>82</v>
      </c>
      <c r="V84" s="43">
        <v>1246</v>
      </c>
      <c r="W84" s="43">
        <v>2056259.8417396266</v>
      </c>
      <c r="X84" s="41">
        <v>-49692.329265160624</v>
      </c>
      <c r="Y84" s="64">
        <v>2006567.5124744659</v>
      </c>
      <c r="Z84" s="127">
        <v>-180664</v>
      </c>
      <c r="AA84" s="64">
        <v>615229.05360051105</v>
      </c>
      <c r="AB84" s="45">
        <f t="shared" si="22"/>
        <v>2441132.5660749767</v>
      </c>
      <c r="AC84" s="65">
        <f t="shared" si="20"/>
        <v>1959.1754141853746</v>
      </c>
    </row>
    <row r="85" spans="1:29" x14ac:dyDescent="0.25">
      <c r="A85" s="42">
        <v>232</v>
      </c>
      <c r="B85" s="36" t="s">
        <v>83</v>
      </c>
      <c r="C85" s="43">
        <v>13007</v>
      </c>
      <c r="D85" s="43">
        <v>25775614.804343797</v>
      </c>
      <c r="E85" s="41">
        <v>10868827.468910428</v>
      </c>
      <c r="F85" s="38">
        <f t="shared" si="21"/>
        <v>36644442.273254223</v>
      </c>
      <c r="G85" s="126">
        <v>-550743</v>
      </c>
      <c r="H85" s="45">
        <v>8862161.8185802568</v>
      </c>
      <c r="I85" s="40">
        <f t="shared" si="13"/>
        <v>44955861.091834478</v>
      </c>
      <c r="J85" s="41">
        <f t="shared" si="14"/>
        <v>3456.2820859409917</v>
      </c>
      <c r="K85" s="41"/>
      <c r="L85" s="83">
        <f t="shared" si="15"/>
        <v>2141573.872948952</v>
      </c>
      <c r="M85" s="84">
        <f t="shared" si="16"/>
        <v>5.0020075354759067E-2</v>
      </c>
      <c r="N85" s="83">
        <f t="shared" si="17"/>
        <v>208.839184023097</v>
      </c>
      <c r="P85" s="66">
        <f t="shared" si="18"/>
        <v>3.8474941182982114E-2</v>
      </c>
      <c r="Q85" s="66">
        <f t="shared" si="19"/>
        <v>9.7040494684294432E-2</v>
      </c>
      <c r="R85" s="71"/>
      <c r="S85" s="71"/>
      <c r="T85" s="91">
        <v>232</v>
      </c>
      <c r="U85" s="53" t="s">
        <v>83</v>
      </c>
      <c r="V85" s="43">
        <v>13184</v>
      </c>
      <c r="W85" s="43">
        <v>24385323.287208181</v>
      </c>
      <c r="X85" s="41">
        <v>10901461.997673698</v>
      </c>
      <c r="Y85" s="64">
        <v>35286785.284881875</v>
      </c>
      <c r="Z85" s="127">
        <v>-550743</v>
      </c>
      <c r="AA85" s="64">
        <v>8078244.9340036474</v>
      </c>
      <c r="AB85" s="45">
        <f t="shared" si="22"/>
        <v>42814287.218885526</v>
      </c>
      <c r="AC85" s="65">
        <f t="shared" si="20"/>
        <v>3247.4429019178947</v>
      </c>
    </row>
    <row r="86" spans="1:29" x14ac:dyDescent="0.25">
      <c r="A86" s="42">
        <v>233</v>
      </c>
      <c r="B86" s="36" t="s">
        <v>84</v>
      </c>
      <c r="C86" s="43">
        <v>15514</v>
      </c>
      <c r="D86" s="43">
        <v>33377140.270969708</v>
      </c>
      <c r="E86" s="41">
        <v>13278467.987781022</v>
      </c>
      <c r="F86" s="38">
        <f t="shared" si="21"/>
        <v>46655608.258750729</v>
      </c>
      <c r="G86" s="126">
        <v>-836111</v>
      </c>
      <c r="H86" s="45">
        <v>10470353.809741456</v>
      </c>
      <c r="I86" s="40">
        <f t="shared" si="13"/>
        <v>56289851.068492189</v>
      </c>
      <c r="J86" s="41">
        <f t="shared" si="14"/>
        <v>3628.3260969764206</v>
      </c>
      <c r="K86" s="41"/>
      <c r="L86" s="83">
        <f t="shared" si="15"/>
        <v>3173277.415029116</v>
      </c>
      <c r="M86" s="84">
        <f t="shared" si="16"/>
        <v>5.9741756607492057E-2</v>
      </c>
      <c r="N86" s="83">
        <f t="shared" si="17"/>
        <v>250.69836878978231</v>
      </c>
      <c r="P86" s="66">
        <f t="shared" si="18"/>
        <v>5.0746813806325175E-2</v>
      </c>
      <c r="Q86" s="66">
        <f t="shared" si="19"/>
        <v>9.6331575086772814E-2</v>
      </c>
      <c r="R86" s="71"/>
      <c r="S86" s="71"/>
      <c r="T86" s="91">
        <v>233</v>
      </c>
      <c r="U86" s="53" t="s">
        <v>84</v>
      </c>
      <c r="V86" s="43">
        <v>15726</v>
      </c>
      <c r="W86" s="43">
        <v>31342910.889815941</v>
      </c>
      <c r="X86" s="41">
        <v>13059420.524105759</v>
      </c>
      <c r="Y86" s="64">
        <v>44402331.413921699</v>
      </c>
      <c r="Z86" s="127">
        <v>-836111</v>
      </c>
      <c r="AA86" s="64">
        <v>9550353.2395413723</v>
      </c>
      <c r="AB86" s="45">
        <f t="shared" si="22"/>
        <v>53116573.653463073</v>
      </c>
      <c r="AC86" s="65">
        <f t="shared" si="20"/>
        <v>3377.6277281866383</v>
      </c>
    </row>
    <row r="87" spans="1:29" x14ac:dyDescent="0.25">
      <c r="A87" s="42">
        <v>235</v>
      </c>
      <c r="B87" s="36" t="s">
        <v>85</v>
      </c>
      <c r="C87" s="43">
        <v>10178</v>
      </c>
      <c r="D87" s="43">
        <v>13108748.391907299</v>
      </c>
      <c r="E87" s="41">
        <v>-13953021.087497609</v>
      </c>
      <c r="F87" s="38">
        <f t="shared" si="21"/>
        <v>-844272.6955903098</v>
      </c>
      <c r="G87" s="44">
        <v>2370232</v>
      </c>
      <c r="H87" s="45">
        <v>1939353.2268190375</v>
      </c>
      <c r="I87" s="40">
        <f t="shared" si="13"/>
        <v>3465312.5312287277</v>
      </c>
      <c r="J87" s="41">
        <f t="shared" si="14"/>
        <v>340.470871608246</v>
      </c>
      <c r="K87" s="41"/>
      <c r="L87" s="83">
        <f t="shared" si="15"/>
        <v>1817622.3144222854</v>
      </c>
      <c r="M87" s="84">
        <f t="shared" si="16"/>
        <v>1.1031335234515176</v>
      </c>
      <c r="N87" s="83">
        <f t="shared" si="17"/>
        <v>172.28773219756496</v>
      </c>
      <c r="P87" s="66">
        <f t="shared" si="18"/>
        <v>-0.62338182698819156</v>
      </c>
      <c r="Q87" s="66">
        <f t="shared" si="19"/>
        <v>0.27658000307231512</v>
      </c>
      <c r="R87" s="71"/>
      <c r="S87" s="71"/>
      <c r="T87" s="91">
        <v>235</v>
      </c>
      <c r="U87" s="53" t="s">
        <v>85</v>
      </c>
      <c r="V87" s="43">
        <v>9797</v>
      </c>
      <c r="W87" s="43">
        <v>11627468.607569475</v>
      </c>
      <c r="X87" s="41">
        <v>-13869189.151319865</v>
      </c>
      <c r="Y87" s="64">
        <v>-2241720.5437503904</v>
      </c>
      <c r="Z87" s="70">
        <v>2370232</v>
      </c>
      <c r="AA87" s="64">
        <v>1519178.7605568327</v>
      </c>
      <c r="AB87" s="45">
        <f t="shared" si="22"/>
        <v>1647690.2168064422</v>
      </c>
      <c r="AC87" s="65">
        <f t="shared" si="20"/>
        <v>168.18313941068104</v>
      </c>
    </row>
    <row r="88" spans="1:29" x14ac:dyDescent="0.25">
      <c r="A88" s="42">
        <v>236</v>
      </c>
      <c r="B88" s="36" t="s">
        <v>86</v>
      </c>
      <c r="C88" s="43">
        <v>4228</v>
      </c>
      <c r="D88" s="43">
        <v>6770429.393992993</v>
      </c>
      <c r="E88" s="41">
        <v>3853106.0283841025</v>
      </c>
      <c r="F88" s="38">
        <f t="shared" si="21"/>
        <v>10623535.422377095</v>
      </c>
      <c r="G88" s="44">
        <v>777203</v>
      </c>
      <c r="H88" s="45">
        <v>2678803.079709575</v>
      </c>
      <c r="I88" s="40">
        <f t="shared" si="13"/>
        <v>14079541.502086669</v>
      </c>
      <c r="J88" s="41">
        <f t="shared" si="14"/>
        <v>3330.0713108057403</v>
      </c>
      <c r="K88" s="41"/>
      <c r="L88" s="83">
        <f t="shared" si="15"/>
        <v>815976.14242278039</v>
      </c>
      <c r="M88" s="84">
        <f t="shared" si="16"/>
        <v>6.1520120744024291E-2</v>
      </c>
      <c r="N88" s="83">
        <f t="shared" si="17"/>
        <v>217.28901564876105</v>
      </c>
      <c r="P88" s="66">
        <f t="shared" si="18"/>
        <v>5.6447248647022663E-2</v>
      </c>
      <c r="Q88" s="66">
        <f t="shared" si="19"/>
        <v>0.10218161986697383</v>
      </c>
      <c r="R88" s="71"/>
      <c r="S88" s="71"/>
      <c r="T88" s="91">
        <v>236</v>
      </c>
      <c r="U88" s="53" t="s">
        <v>86</v>
      </c>
      <c r="V88" s="43">
        <v>4261</v>
      </c>
      <c r="W88" s="43">
        <v>6498547.0961244572</v>
      </c>
      <c r="X88" s="41">
        <v>3557360.0359945488</v>
      </c>
      <c r="Y88" s="64">
        <v>10055907.132119006</v>
      </c>
      <c r="Z88" s="70">
        <v>777203</v>
      </c>
      <c r="AA88" s="64">
        <v>2430455.2275448842</v>
      </c>
      <c r="AB88" s="45">
        <f t="shared" si="22"/>
        <v>13263565.359663889</v>
      </c>
      <c r="AC88" s="65">
        <f t="shared" si="20"/>
        <v>3112.7822951569792</v>
      </c>
    </row>
    <row r="89" spans="1:29" x14ac:dyDescent="0.25">
      <c r="A89" s="42">
        <v>239</v>
      </c>
      <c r="B89" s="36" t="s">
        <v>87</v>
      </c>
      <c r="C89" s="43">
        <v>2155</v>
      </c>
      <c r="D89" s="43">
        <v>6059579.3016138067</v>
      </c>
      <c r="E89" s="41">
        <v>1481575.5360803006</v>
      </c>
      <c r="F89" s="38">
        <f t="shared" si="21"/>
        <v>7541154.8376941076</v>
      </c>
      <c r="G89" s="126">
        <v>-466861</v>
      </c>
      <c r="H89" s="45">
        <v>1479608.9444891049</v>
      </c>
      <c r="I89" s="40">
        <f t="shared" si="13"/>
        <v>8553902.7821832132</v>
      </c>
      <c r="J89" s="41">
        <f t="shared" si="14"/>
        <v>3969.3284372079875</v>
      </c>
      <c r="K89" s="41"/>
      <c r="L89" s="83">
        <f t="shared" si="15"/>
        <v>-126906.44148714282</v>
      </c>
      <c r="M89" s="84">
        <f t="shared" si="16"/>
        <v>-1.4619194848920452E-2</v>
      </c>
      <c r="N89" s="83">
        <f t="shared" si="17"/>
        <v>27.089916013457241</v>
      </c>
      <c r="P89" s="66">
        <f t="shared" si="18"/>
        <v>-3.2655083428271392E-2</v>
      </c>
      <c r="Q89" s="66">
        <f t="shared" si="19"/>
        <v>9.4429561062379985E-2</v>
      </c>
      <c r="R89" s="71"/>
      <c r="S89" s="71"/>
      <c r="T89" s="91">
        <v>239</v>
      </c>
      <c r="U89" s="53" t="s">
        <v>87</v>
      </c>
      <c r="V89" s="43">
        <v>2202</v>
      </c>
      <c r="W89" s="43">
        <v>5952600.006552441</v>
      </c>
      <c r="X89" s="41">
        <v>1843124.8776181068</v>
      </c>
      <c r="Y89" s="64">
        <v>7795724.8841705481</v>
      </c>
      <c r="Z89" s="127">
        <v>-466861</v>
      </c>
      <c r="AA89" s="64">
        <v>1351945.3394998077</v>
      </c>
      <c r="AB89" s="45">
        <f t="shared" si="22"/>
        <v>8680809.223670356</v>
      </c>
      <c r="AC89" s="65">
        <f t="shared" si="20"/>
        <v>3942.2385211945302</v>
      </c>
    </row>
    <row r="90" spans="1:29" x14ac:dyDescent="0.25">
      <c r="A90" s="42">
        <v>240</v>
      </c>
      <c r="B90" s="36" t="s">
        <v>88</v>
      </c>
      <c r="C90" s="43">
        <v>20437</v>
      </c>
      <c r="D90" s="43">
        <v>38305712.890948236</v>
      </c>
      <c r="E90" s="41">
        <v>5642776.193033129</v>
      </c>
      <c r="F90" s="38">
        <f t="shared" si="21"/>
        <v>43948489.083981365</v>
      </c>
      <c r="G90" s="44">
        <v>1217403</v>
      </c>
      <c r="H90" s="45">
        <v>10294285.306983529</v>
      </c>
      <c r="I90" s="40">
        <f t="shared" si="13"/>
        <v>55460177.390964895</v>
      </c>
      <c r="J90" s="41">
        <f t="shared" si="14"/>
        <v>2713.7142139729362</v>
      </c>
      <c r="K90" s="41"/>
      <c r="L90" s="83">
        <f t="shared" si="15"/>
        <v>2568041.401902169</v>
      </c>
      <c r="M90" s="84">
        <f t="shared" si="16"/>
        <v>4.8552423793835821E-2</v>
      </c>
      <c r="N90" s="83">
        <f t="shared" si="17"/>
        <v>159.40233928984708</v>
      </c>
      <c r="P90" s="66">
        <f t="shared" si="18"/>
        <v>3.5431040603051356E-2</v>
      </c>
      <c r="Q90" s="66">
        <f t="shared" si="19"/>
        <v>0.11529493478584163</v>
      </c>
      <c r="R90" s="71"/>
      <c r="S90" s="71"/>
      <c r="T90" s="91">
        <v>240</v>
      </c>
      <c r="U90" s="53" t="s">
        <v>88</v>
      </c>
      <c r="V90" s="43">
        <v>20707</v>
      </c>
      <c r="W90" s="43">
        <v>35932192.87279287</v>
      </c>
      <c r="X90" s="41">
        <v>6512438.7449583942</v>
      </c>
      <c r="Y90" s="64">
        <v>42444631.617751263</v>
      </c>
      <c r="Z90" s="70">
        <v>1217403</v>
      </c>
      <c r="AA90" s="64">
        <v>9230101.3713114653</v>
      </c>
      <c r="AB90" s="45">
        <f t="shared" si="22"/>
        <v>52892135.989062726</v>
      </c>
      <c r="AC90" s="65">
        <f t="shared" si="20"/>
        <v>2554.3118746830892</v>
      </c>
    </row>
    <row r="91" spans="1:29" x14ac:dyDescent="0.25">
      <c r="A91" s="42">
        <v>241</v>
      </c>
      <c r="B91" s="36" t="s">
        <v>89</v>
      </c>
      <c r="C91" s="43">
        <v>7984</v>
      </c>
      <c r="D91" s="43">
        <v>11609074.004124308</v>
      </c>
      <c r="E91" s="41">
        <v>1071343.5414958203</v>
      </c>
      <c r="F91" s="38">
        <f t="shared" si="21"/>
        <v>12680417.545620129</v>
      </c>
      <c r="G91" s="126">
        <v>-559470</v>
      </c>
      <c r="H91" s="45">
        <v>3672627.2272837968</v>
      </c>
      <c r="I91" s="40">
        <f t="shared" si="13"/>
        <v>15793574.772903925</v>
      </c>
      <c r="J91" s="41">
        <f t="shared" si="14"/>
        <v>1978.1531529188283</v>
      </c>
      <c r="K91" s="41"/>
      <c r="L91" s="83">
        <f t="shared" si="15"/>
        <v>929517.48123044334</v>
      </c>
      <c r="M91" s="84">
        <f t="shared" si="16"/>
        <v>6.2534573366528845E-2</v>
      </c>
      <c r="N91" s="83">
        <f t="shared" si="17"/>
        <v>138.31439915307988</v>
      </c>
      <c r="P91" s="66">
        <f t="shared" si="18"/>
        <v>4.4812679498932528E-2</v>
      </c>
      <c r="Q91" s="66">
        <f t="shared" si="19"/>
        <v>0.11732539026355471</v>
      </c>
      <c r="R91" s="71"/>
      <c r="S91" s="71"/>
      <c r="T91" s="91">
        <v>241</v>
      </c>
      <c r="U91" s="53" t="s">
        <v>89</v>
      </c>
      <c r="V91" s="43">
        <v>8079</v>
      </c>
      <c r="W91" s="43">
        <v>10720564.464417042</v>
      </c>
      <c r="X91" s="41">
        <v>1415981.9179463084</v>
      </c>
      <c r="Y91" s="64">
        <v>12136546.382363351</v>
      </c>
      <c r="Z91" s="127">
        <v>-559470</v>
      </c>
      <c r="AA91" s="64">
        <v>3286980.9093101313</v>
      </c>
      <c r="AB91" s="45">
        <f t="shared" si="22"/>
        <v>14864057.291673481</v>
      </c>
      <c r="AC91" s="65">
        <f t="shared" si="20"/>
        <v>1839.8387537657484</v>
      </c>
    </row>
    <row r="92" spans="1:29" x14ac:dyDescent="0.25">
      <c r="A92" s="42">
        <v>244</v>
      </c>
      <c r="B92" s="36" t="s">
        <v>90</v>
      </c>
      <c r="C92" s="43">
        <v>18796</v>
      </c>
      <c r="D92" s="43">
        <v>23646201.693831991</v>
      </c>
      <c r="E92" s="41">
        <v>3162383.8010771852</v>
      </c>
      <c r="F92" s="38">
        <f t="shared" si="21"/>
        <v>26808585.494909175</v>
      </c>
      <c r="G92" s="126">
        <v>-333735</v>
      </c>
      <c r="H92" s="45">
        <v>6555262.2659977647</v>
      </c>
      <c r="I92" s="40">
        <f t="shared" si="13"/>
        <v>33030112.760906938</v>
      </c>
      <c r="J92" s="41">
        <f t="shared" si="14"/>
        <v>1757.2947840448467</v>
      </c>
      <c r="K92" s="41"/>
      <c r="L92" s="83">
        <f t="shared" si="15"/>
        <v>2658141.1312039569</v>
      </c>
      <c r="M92" s="84">
        <f t="shared" si="16"/>
        <v>8.7519544783334569E-2</v>
      </c>
      <c r="N92" s="83">
        <f t="shared" si="17"/>
        <v>102.59733758867765</v>
      </c>
      <c r="P92" s="66">
        <f t="shared" si="18"/>
        <v>7.4565950215219168E-2</v>
      </c>
      <c r="Q92" s="66">
        <f t="shared" si="19"/>
        <v>0.13857748778969547</v>
      </c>
      <c r="R92" s="71"/>
      <c r="S92" s="71"/>
      <c r="T92" s="91">
        <v>244</v>
      </c>
      <c r="U92" s="53" t="s">
        <v>90</v>
      </c>
      <c r="V92" s="43">
        <v>18355</v>
      </c>
      <c r="W92" s="43">
        <v>22257833.479083829</v>
      </c>
      <c r="X92" s="41">
        <v>2690458.889141521</v>
      </c>
      <c r="Y92" s="64">
        <v>24948292.368225351</v>
      </c>
      <c r="Z92" s="127">
        <v>-333735</v>
      </c>
      <c r="AA92" s="64">
        <v>5757414.2614776297</v>
      </c>
      <c r="AB92" s="45">
        <f t="shared" si="22"/>
        <v>30371971.629702982</v>
      </c>
      <c r="AC92" s="65">
        <f t="shared" si="20"/>
        <v>1654.697446456169</v>
      </c>
    </row>
    <row r="93" spans="1:29" x14ac:dyDescent="0.25">
      <c r="A93" s="42">
        <v>245</v>
      </c>
      <c r="B93" s="36" t="s">
        <v>91</v>
      </c>
      <c r="C93" s="43">
        <v>37105</v>
      </c>
      <c r="D93" s="43">
        <v>32575292.415997643</v>
      </c>
      <c r="E93" s="41">
        <v>-2979855.671428307</v>
      </c>
      <c r="F93" s="38">
        <f t="shared" si="21"/>
        <v>29595436.744569335</v>
      </c>
      <c r="G93" s="126">
        <v>-3381728</v>
      </c>
      <c r="H93" s="45">
        <v>14576184.362034352</v>
      </c>
      <c r="I93" s="40">
        <f t="shared" si="13"/>
        <v>40789893.106603689</v>
      </c>
      <c r="J93" s="41">
        <f t="shared" si="14"/>
        <v>1099.3098802480445</v>
      </c>
      <c r="K93" s="41"/>
      <c r="L93" s="83">
        <f t="shared" si="15"/>
        <v>5339922.5753660575</v>
      </c>
      <c r="M93" s="84">
        <f t="shared" si="16"/>
        <v>0.15063263792167755</v>
      </c>
      <c r="N93" s="83">
        <f t="shared" si="17"/>
        <v>134.8422958744012</v>
      </c>
      <c r="P93" s="66">
        <f t="shared" si="18"/>
        <v>0.1366245078865036</v>
      </c>
      <c r="Q93" s="66">
        <f t="shared" si="19"/>
        <v>0.13932590745535811</v>
      </c>
      <c r="R93" s="71"/>
      <c r="S93" s="71"/>
      <c r="T93" s="91">
        <v>245</v>
      </c>
      <c r="U93" s="53" t="s">
        <v>91</v>
      </c>
      <c r="V93" s="43">
        <v>36756</v>
      </c>
      <c r="W93" s="43">
        <v>30322490.631143034</v>
      </c>
      <c r="X93" s="41">
        <v>-4284483.7614859929</v>
      </c>
      <c r="Y93" s="64">
        <v>26038006.86965704</v>
      </c>
      <c r="Z93" s="127">
        <v>-3381728</v>
      </c>
      <c r="AA93" s="64">
        <v>12793691.661580589</v>
      </c>
      <c r="AB93" s="45">
        <f t="shared" si="22"/>
        <v>35449970.531237632</v>
      </c>
      <c r="AC93" s="65">
        <f t="shared" si="20"/>
        <v>964.46758437364326</v>
      </c>
    </row>
    <row r="94" spans="1:29" x14ac:dyDescent="0.25">
      <c r="A94" s="42">
        <v>249</v>
      </c>
      <c r="B94" s="36" t="s">
        <v>92</v>
      </c>
      <c r="C94" s="43">
        <v>9486</v>
      </c>
      <c r="D94" s="43">
        <v>19603036.205204852</v>
      </c>
      <c r="E94" s="41">
        <v>5897750.3025768287</v>
      </c>
      <c r="F94" s="38">
        <f t="shared" si="21"/>
        <v>25500786.507781681</v>
      </c>
      <c r="G94" s="126">
        <v>-110493</v>
      </c>
      <c r="H94" s="45">
        <v>5379441.0728863217</v>
      </c>
      <c r="I94" s="40">
        <f t="shared" si="13"/>
        <v>30769734.580668002</v>
      </c>
      <c r="J94" s="41">
        <f t="shared" si="14"/>
        <v>3243.6996184554082</v>
      </c>
      <c r="K94" s="41"/>
      <c r="L94" s="83">
        <f t="shared" si="15"/>
        <v>1111573.6057265513</v>
      </c>
      <c r="M94" s="84">
        <f t="shared" si="16"/>
        <v>3.747951893125584E-2</v>
      </c>
      <c r="N94" s="83">
        <f t="shared" si="17"/>
        <v>155.91607083006193</v>
      </c>
      <c r="P94" s="66">
        <f t="shared" si="18"/>
        <v>2.3006231423310153E-2</v>
      </c>
      <c r="Q94" s="66">
        <f t="shared" si="19"/>
        <v>0.11114466286384461</v>
      </c>
      <c r="R94" s="71"/>
      <c r="S94" s="71"/>
      <c r="T94" s="91">
        <v>249</v>
      </c>
      <c r="U94" s="53" t="s">
        <v>92</v>
      </c>
      <c r="V94" s="43">
        <v>9605</v>
      </c>
      <c r="W94" s="43">
        <v>18663429.396898486</v>
      </c>
      <c r="X94" s="41">
        <v>6263873.8046689155</v>
      </c>
      <c r="Y94" s="64">
        <v>24927303.2015674</v>
      </c>
      <c r="Z94" s="127">
        <v>-110493</v>
      </c>
      <c r="AA94" s="64">
        <v>4841350.7733740499</v>
      </c>
      <c r="AB94" s="45">
        <f t="shared" si="22"/>
        <v>29658160.974941451</v>
      </c>
      <c r="AC94" s="65">
        <f t="shared" si="20"/>
        <v>3087.7835476253463</v>
      </c>
    </row>
    <row r="95" spans="1:29" x14ac:dyDescent="0.25">
      <c r="A95" s="42">
        <v>250</v>
      </c>
      <c r="B95" s="36" t="s">
        <v>93</v>
      </c>
      <c r="C95" s="43">
        <v>1822</v>
      </c>
      <c r="D95" s="43">
        <v>4361553.0406558216</v>
      </c>
      <c r="E95" s="41">
        <v>1815899.468632899</v>
      </c>
      <c r="F95" s="38">
        <f t="shared" si="21"/>
        <v>6177452.5092887208</v>
      </c>
      <c r="G95" s="126">
        <v>-398119</v>
      </c>
      <c r="H95" s="45">
        <v>1413165.1526582115</v>
      </c>
      <c r="I95" s="40">
        <f t="shared" si="13"/>
        <v>7192498.6619469319</v>
      </c>
      <c r="J95" s="41">
        <f t="shared" si="14"/>
        <v>3947.5843369631898</v>
      </c>
      <c r="K95" s="41"/>
      <c r="L95" s="83">
        <f t="shared" si="15"/>
        <v>58618.191674387082</v>
      </c>
      <c r="M95" s="84">
        <f t="shared" si="16"/>
        <v>8.2168732597432508E-3</v>
      </c>
      <c r="N95" s="83">
        <f t="shared" si="17"/>
        <v>122.44735558380944</v>
      </c>
      <c r="P95" s="66">
        <f t="shared" si="18"/>
        <v>-9.4183160192512494E-3</v>
      </c>
      <c r="Q95" s="66">
        <f t="shared" si="19"/>
        <v>9.0562919485254856E-2</v>
      </c>
      <c r="R95" s="71"/>
      <c r="S95" s="71"/>
      <c r="T95" s="91">
        <v>250</v>
      </c>
      <c r="U95" s="53" t="s">
        <v>93</v>
      </c>
      <c r="V95" s="43">
        <v>1865</v>
      </c>
      <c r="W95" s="43">
        <v>4206468.6465408932</v>
      </c>
      <c r="X95" s="41">
        <v>2029718.241615596</v>
      </c>
      <c r="Y95" s="64">
        <v>6236186.8881564895</v>
      </c>
      <c r="Z95" s="127">
        <v>-398119</v>
      </c>
      <c r="AA95" s="64">
        <v>1295812.5821160551</v>
      </c>
      <c r="AB95" s="45">
        <f t="shared" si="22"/>
        <v>7133880.4702725448</v>
      </c>
      <c r="AC95" s="65">
        <f t="shared" si="20"/>
        <v>3825.1369813793804</v>
      </c>
    </row>
    <row r="96" spans="1:29" x14ac:dyDescent="0.25">
      <c r="A96" s="42">
        <v>256</v>
      </c>
      <c r="B96" s="36" t="s">
        <v>94</v>
      </c>
      <c r="C96" s="43">
        <v>1597</v>
      </c>
      <c r="D96" s="43">
        <v>4799004.0778680928</v>
      </c>
      <c r="E96" s="41">
        <v>1667282.2284790054</v>
      </c>
      <c r="F96" s="38">
        <f t="shared" si="21"/>
        <v>6466286.3063470982</v>
      </c>
      <c r="G96" s="44">
        <v>296473</v>
      </c>
      <c r="H96" s="45">
        <v>1064704.9838297772</v>
      </c>
      <c r="I96" s="40">
        <f t="shared" si="13"/>
        <v>7827464.2901768759</v>
      </c>
      <c r="J96" s="41">
        <f t="shared" si="14"/>
        <v>4901.3552224025525</v>
      </c>
      <c r="K96" s="41"/>
      <c r="L96" s="83">
        <f t="shared" si="15"/>
        <v>407823.57176209241</v>
      </c>
      <c r="M96" s="84">
        <f t="shared" si="16"/>
        <v>5.4965406983914507E-2</v>
      </c>
      <c r="N96" s="83">
        <f t="shared" si="17"/>
        <v>321.33008757861171</v>
      </c>
      <c r="P96" s="66">
        <f t="shared" si="18"/>
        <v>5.209168244601714E-2</v>
      </c>
      <c r="Q96" s="66">
        <f t="shared" si="19"/>
        <v>8.9721312918121798E-2</v>
      </c>
      <c r="R96" s="71"/>
      <c r="S96" s="71"/>
      <c r="T96" s="91">
        <v>256</v>
      </c>
      <c r="U96" s="53" t="s">
        <v>94</v>
      </c>
      <c r="V96" s="43">
        <v>1620</v>
      </c>
      <c r="W96" s="43">
        <v>4405119.309466158</v>
      </c>
      <c r="X96" s="41">
        <v>1741005.0390445853</v>
      </c>
      <c r="Y96" s="64">
        <v>6146124.3485107431</v>
      </c>
      <c r="Z96" s="70">
        <v>296473</v>
      </c>
      <c r="AA96" s="64">
        <v>977043.36990404048</v>
      </c>
      <c r="AB96" s="45">
        <f t="shared" si="22"/>
        <v>7419640.7184147835</v>
      </c>
      <c r="AC96" s="65">
        <f t="shared" si="20"/>
        <v>4580.0251348239408</v>
      </c>
    </row>
    <row r="97" spans="1:29" x14ac:dyDescent="0.25">
      <c r="A97" s="42">
        <v>257</v>
      </c>
      <c r="B97" s="36" t="s">
        <v>95</v>
      </c>
      <c r="C97" s="43">
        <v>40082</v>
      </c>
      <c r="D97" s="43">
        <v>34882668.734585151</v>
      </c>
      <c r="E97" s="41">
        <v>-11069007.119970987</v>
      </c>
      <c r="F97" s="38">
        <f t="shared" si="21"/>
        <v>23813661.614614166</v>
      </c>
      <c r="G97" s="126">
        <v>-2555540</v>
      </c>
      <c r="H97" s="45">
        <v>13406109.71818592</v>
      </c>
      <c r="I97" s="40">
        <f t="shared" si="13"/>
        <v>34664231.33280009</v>
      </c>
      <c r="J97" s="41">
        <f t="shared" si="14"/>
        <v>864.83287592435738</v>
      </c>
      <c r="K97" s="41"/>
      <c r="L97" s="83">
        <f t="shared" si="15"/>
        <v>3348305.5002474636</v>
      </c>
      <c r="M97" s="84">
        <f t="shared" si="16"/>
        <v>0.10692021427534899</v>
      </c>
      <c r="N97" s="83">
        <f t="shared" si="17"/>
        <v>73.746991203682683</v>
      </c>
      <c r="P97" s="66">
        <f t="shared" si="18"/>
        <v>6.9019733714270393E-2</v>
      </c>
      <c r="Q97" s="66">
        <f t="shared" si="19"/>
        <v>0.15616763061738692</v>
      </c>
      <c r="R97" s="71"/>
      <c r="S97" s="71"/>
      <c r="T97" s="91">
        <v>257</v>
      </c>
      <c r="U97" s="53" t="s">
        <v>95</v>
      </c>
      <c r="V97" s="43">
        <v>39586</v>
      </c>
      <c r="W97" s="43">
        <v>34321038.76768294</v>
      </c>
      <c r="X97" s="41">
        <v>-12044872.235308032</v>
      </c>
      <c r="Y97" s="64">
        <v>22276166.532374907</v>
      </c>
      <c r="Z97" s="127">
        <v>-2555540</v>
      </c>
      <c r="AA97" s="64">
        <v>11595299.300177721</v>
      </c>
      <c r="AB97" s="45">
        <f t="shared" si="22"/>
        <v>31315925.832552627</v>
      </c>
      <c r="AC97" s="65">
        <f t="shared" si="20"/>
        <v>791.0858847206747</v>
      </c>
    </row>
    <row r="98" spans="1:29" x14ac:dyDescent="0.25">
      <c r="A98" s="42">
        <v>260</v>
      </c>
      <c r="B98" s="36" t="s">
        <v>96</v>
      </c>
      <c r="C98" s="43">
        <v>9933</v>
      </c>
      <c r="D98" s="43">
        <v>28191847.660699509</v>
      </c>
      <c r="E98" s="41">
        <v>9882584.0398004185</v>
      </c>
      <c r="F98" s="38">
        <f t="shared" si="21"/>
        <v>38074431.700499929</v>
      </c>
      <c r="G98" s="126">
        <v>-959451</v>
      </c>
      <c r="H98" s="45">
        <v>6775313.360503356</v>
      </c>
      <c r="I98" s="40">
        <f t="shared" si="13"/>
        <v>43890294.061003283</v>
      </c>
      <c r="J98" s="41">
        <f t="shared" si="14"/>
        <v>4418.6342556129348</v>
      </c>
      <c r="K98" s="41"/>
      <c r="L98" s="83">
        <f t="shared" si="15"/>
        <v>2901139.5464371517</v>
      </c>
      <c r="M98" s="84">
        <f t="shared" si="16"/>
        <v>7.0778223673927859E-2</v>
      </c>
      <c r="N98" s="83">
        <f t="shared" si="17"/>
        <v>374.71609119244022</v>
      </c>
      <c r="P98" s="66">
        <f t="shared" si="18"/>
        <v>6.5011962453397354E-2</v>
      </c>
      <c r="Q98" s="66">
        <f t="shared" si="19"/>
        <v>9.3080384398989802E-2</v>
      </c>
      <c r="R98" s="71"/>
      <c r="S98" s="71"/>
      <c r="T98" s="91">
        <v>260</v>
      </c>
      <c r="U98" s="53" t="s">
        <v>96</v>
      </c>
      <c r="V98" s="43">
        <v>10136</v>
      </c>
      <c r="W98" s="43">
        <v>26013016.077798918</v>
      </c>
      <c r="X98" s="41">
        <v>9737222.4573536739</v>
      </c>
      <c r="Y98" s="64">
        <v>35750238.535152592</v>
      </c>
      <c r="Z98" s="127">
        <v>-959451</v>
      </c>
      <c r="AA98" s="64">
        <v>6198366.9794135382</v>
      </c>
      <c r="AB98" s="45">
        <f t="shared" si="22"/>
        <v>40989154.514566131</v>
      </c>
      <c r="AC98" s="65">
        <f t="shared" si="20"/>
        <v>4043.9181644204946</v>
      </c>
    </row>
    <row r="99" spans="1:29" x14ac:dyDescent="0.25">
      <c r="A99" s="42">
        <v>261</v>
      </c>
      <c r="B99" s="36" t="s">
        <v>97</v>
      </c>
      <c r="C99" s="43">
        <v>6436</v>
      </c>
      <c r="D99" s="43">
        <v>19519291.190831136</v>
      </c>
      <c r="E99" s="41">
        <v>1875940.3705671085</v>
      </c>
      <c r="F99" s="38">
        <f t="shared" si="21"/>
        <v>21395231.561398245</v>
      </c>
      <c r="G99" s="44">
        <v>230848</v>
      </c>
      <c r="H99" s="45">
        <v>3833196.4142545513</v>
      </c>
      <c r="I99" s="40">
        <f t="shared" si="13"/>
        <v>25459275.975652795</v>
      </c>
      <c r="J99" s="41">
        <f t="shared" si="14"/>
        <v>3955.7607171617146</v>
      </c>
      <c r="K99" s="41"/>
      <c r="L99" s="83">
        <f t="shared" si="15"/>
        <v>1636162.7606364228</v>
      </c>
      <c r="M99" s="84">
        <f t="shared" si="16"/>
        <v>6.8679636698578239E-2</v>
      </c>
      <c r="N99" s="83">
        <f t="shared" si="17"/>
        <v>263.97190342912927</v>
      </c>
      <c r="P99" s="66">
        <f t="shared" si="18"/>
        <v>6.2276389669375432E-2</v>
      </c>
      <c r="Q99" s="66">
        <f t="shared" si="19"/>
        <v>0.11064072377725576</v>
      </c>
      <c r="R99" s="71"/>
      <c r="S99" s="71"/>
      <c r="T99" s="91">
        <v>261</v>
      </c>
      <c r="U99" s="53" t="s">
        <v>97</v>
      </c>
      <c r="V99" s="43">
        <v>6453</v>
      </c>
      <c r="W99" s="43">
        <v>18754304.601546723</v>
      </c>
      <c r="X99" s="41">
        <v>1386622.7215742678</v>
      </c>
      <c r="Y99" s="64">
        <v>20140927.323120993</v>
      </c>
      <c r="Z99" s="70">
        <v>230848</v>
      </c>
      <c r="AA99" s="64">
        <v>3451337.8918953785</v>
      </c>
      <c r="AB99" s="45">
        <f t="shared" si="22"/>
        <v>23823113.215016373</v>
      </c>
      <c r="AC99" s="65">
        <f t="shared" si="20"/>
        <v>3691.7888137325854</v>
      </c>
    </row>
    <row r="100" spans="1:29" x14ac:dyDescent="0.25">
      <c r="A100" s="42">
        <v>263</v>
      </c>
      <c r="B100" s="36" t="s">
        <v>98</v>
      </c>
      <c r="C100" s="43">
        <v>7854</v>
      </c>
      <c r="D100" s="43">
        <v>20686676.393088698</v>
      </c>
      <c r="E100" s="41">
        <v>8319725.9651202327</v>
      </c>
      <c r="F100" s="38">
        <f t="shared" si="21"/>
        <v>29006402.358208932</v>
      </c>
      <c r="G100" s="126">
        <v>-288085</v>
      </c>
      <c r="H100" s="45">
        <v>5505873.3000744646</v>
      </c>
      <c r="I100" s="40">
        <f t="shared" si="13"/>
        <v>34224190.658283398</v>
      </c>
      <c r="J100" s="41">
        <f t="shared" si="14"/>
        <v>4357.5491034228926</v>
      </c>
      <c r="K100" s="41"/>
      <c r="L100" s="83">
        <f t="shared" si="15"/>
        <v>1082263.6804318577</v>
      </c>
      <c r="M100" s="84">
        <f t="shared" si="16"/>
        <v>3.2655424084276241E-2</v>
      </c>
      <c r="N100" s="83">
        <f t="shared" si="17"/>
        <v>213.77228698734143</v>
      </c>
      <c r="P100" s="66">
        <f t="shared" si="18"/>
        <v>2.1617575885557683E-2</v>
      </c>
      <c r="Q100" s="66">
        <f t="shared" si="19"/>
        <v>9.300135001572829E-2</v>
      </c>
      <c r="R100" s="71"/>
      <c r="S100" s="71"/>
      <c r="T100" s="91">
        <v>263</v>
      </c>
      <c r="U100" s="53" t="s">
        <v>98</v>
      </c>
      <c r="V100" s="43">
        <v>7998</v>
      </c>
      <c r="W100" s="43">
        <v>19853849.955034293</v>
      </c>
      <c r="X100" s="41">
        <v>8538772.7277397662</v>
      </c>
      <c r="Y100" s="64">
        <v>28392622.682774059</v>
      </c>
      <c r="Z100" s="127">
        <v>-288085</v>
      </c>
      <c r="AA100" s="64">
        <v>5037389.2950774813</v>
      </c>
      <c r="AB100" s="45">
        <f t="shared" si="22"/>
        <v>33141926.97785154</v>
      </c>
      <c r="AC100" s="65">
        <f t="shared" si="20"/>
        <v>4143.7768164355512</v>
      </c>
    </row>
    <row r="101" spans="1:29" x14ac:dyDescent="0.25">
      <c r="A101" s="42">
        <v>265</v>
      </c>
      <c r="B101" s="36" t="s">
        <v>99</v>
      </c>
      <c r="C101" s="43">
        <v>1107</v>
      </c>
      <c r="D101" s="43">
        <v>4038350.0300349644</v>
      </c>
      <c r="E101" s="41">
        <v>855769.97868614609</v>
      </c>
      <c r="F101" s="38">
        <f t="shared" si="21"/>
        <v>4894120.0087211104</v>
      </c>
      <c r="G101" s="126">
        <v>-278514</v>
      </c>
      <c r="H101" s="45">
        <v>794737.18050117802</v>
      </c>
      <c r="I101" s="40">
        <f t="shared" si="13"/>
        <v>5410343.1892222883</v>
      </c>
      <c r="J101" s="41">
        <f t="shared" si="14"/>
        <v>4887.3922215196826</v>
      </c>
      <c r="K101" s="41"/>
      <c r="L101" s="83">
        <f t="shared" si="15"/>
        <v>268343.06341628265</v>
      </c>
      <c r="M101" s="84">
        <f t="shared" si="16"/>
        <v>5.2186514362292054E-2</v>
      </c>
      <c r="N101" s="83">
        <f t="shared" si="17"/>
        <v>195.78626731712302</v>
      </c>
      <c r="P101" s="66">
        <f t="shared" si="18"/>
        <v>4.2971350215976978E-2</v>
      </c>
      <c r="Q101" s="66">
        <f t="shared" si="19"/>
        <v>9.1617627960995041E-2</v>
      </c>
      <c r="R101" s="71"/>
      <c r="S101" s="71"/>
      <c r="T101" s="91">
        <v>265</v>
      </c>
      <c r="U101" s="53" t="s">
        <v>99</v>
      </c>
      <c r="V101" s="43">
        <v>1096</v>
      </c>
      <c r="W101" s="43">
        <v>3656259.1681150794</v>
      </c>
      <c r="X101" s="41">
        <v>1036218.7294874229</v>
      </c>
      <c r="Y101" s="64">
        <v>4692477.8976025023</v>
      </c>
      <c r="Z101" s="127">
        <v>-278514</v>
      </c>
      <c r="AA101" s="64">
        <v>728036.2282035033</v>
      </c>
      <c r="AB101" s="45">
        <f t="shared" si="22"/>
        <v>5142000.1258060057</v>
      </c>
      <c r="AC101" s="65">
        <f t="shared" si="20"/>
        <v>4691.6059542025596</v>
      </c>
    </row>
    <row r="102" spans="1:29" x14ac:dyDescent="0.25">
      <c r="A102" s="42">
        <v>271</v>
      </c>
      <c r="B102" s="36" t="s">
        <v>100</v>
      </c>
      <c r="C102" s="43">
        <v>7013</v>
      </c>
      <c r="D102" s="43">
        <v>11588625.113043608</v>
      </c>
      <c r="E102" s="41">
        <v>5200023.6584147345</v>
      </c>
      <c r="F102" s="38">
        <f t="shared" si="21"/>
        <v>16788648.771458343</v>
      </c>
      <c r="G102" s="126">
        <v>-632513</v>
      </c>
      <c r="H102" s="45">
        <v>4408179.8857996101</v>
      </c>
      <c r="I102" s="40">
        <f t="shared" si="13"/>
        <v>20564315.657257952</v>
      </c>
      <c r="J102" s="41">
        <f t="shared" si="14"/>
        <v>2932.3136542503853</v>
      </c>
      <c r="K102" s="41"/>
      <c r="L102" s="83">
        <f t="shared" si="15"/>
        <v>1054556.4707317725</v>
      </c>
      <c r="M102" s="84">
        <f t="shared" si="16"/>
        <v>5.4052767163834073E-2</v>
      </c>
      <c r="N102" s="83">
        <f t="shared" si="17"/>
        <v>185.62082213350823</v>
      </c>
      <c r="P102" s="66">
        <f t="shared" si="18"/>
        <v>4.0044549227532089E-2</v>
      </c>
      <c r="Q102" s="66">
        <f t="shared" si="19"/>
        <v>0.10203611625763043</v>
      </c>
      <c r="R102" s="71"/>
      <c r="S102" s="71"/>
      <c r="T102" s="91">
        <v>271</v>
      </c>
      <c r="U102" s="53" t="s">
        <v>100</v>
      </c>
      <c r="V102" s="43">
        <v>7103</v>
      </c>
      <c r="W102" s="43">
        <v>11158488.407979328</v>
      </c>
      <c r="X102" s="41">
        <v>4983751.6373415254</v>
      </c>
      <c r="Y102" s="64">
        <v>16142240.045320854</v>
      </c>
      <c r="Z102" s="127">
        <v>-632513</v>
      </c>
      <c r="AA102" s="64">
        <v>4000032.1412053253</v>
      </c>
      <c r="AB102" s="45">
        <f t="shared" si="22"/>
        <v>19509759.186526179</v>
      </c>
      <c r="AC102" s="65">
        <f t="shared" si="20"/>
        <v>2746.6928321168771</v>
      </c>
    </row>
    <row r="103" spans="1:29" x14ac:dyDescent="0.25">
      <c r="A103" s="42">
        <v>272</v>
      </c>
      <c r="B103" s="36" t="s">
        <v>101</v>
      </c>
      <c r="C103" s="43">
        <v>47772</v>
      </c>
      <c r="D103" s="43">
        <v>72889901.417314097</v>
      </c>
      <c r="E103" s="41">
        <v>12838295.759171275</v>
      </c>
      <c r="F103" s="38">
        <f t="shared" si="21"/>
        <v>85728197.176485375</v>
      </c>
      <c r="G103" s="126">
        <v>-1206348</v>
      </c>
      <c r="H103" s="45">
        <v>23739892.937713515</v>
      </c>
      <c r="I103" s="40">
        <f t="shared" si="13"/>
        <v>108261742.11419889</v>
      </c>
      <c r="J103" s="41">
        <f t="shared" si="14"/>
        <v>2266.2174938080652</v>
      </c>
      <c r="K103" s="41"/>
      <c r="L103" s="83">
        <f t="shared" si="15"/>
        <v>5486455.3547033668</v>
      </c>
      <c r="M103" s="84">
        <f t="shared" si="16"/>
        <v>5.3383021616297918E-2</v>
      </c>
      <c r="N103" s="83">
        <f t="shared" si="17"/>
        <v>110.74074710611831</v>
      </c>
      <c r="P103" s="66">
        <f t="shared" si="18"/>
        <v>3.6074620017640724E-2</v>
      </c>
      <c r="Q103" s="66">
        <f t="shared" si="19"/>
        <v>0.11778321807964343</v>
      </c>
      <c r="R103" s="71"/>
      <c r="S103" s="71"/>
      <c r="T103" s="91">
        <v>272</v>
      </c>
      <c r="U103" s="53" t="s">
        <v>101</v>
      </c>
      <c r="V103" s="43">
        <v>47681</v>
      </c>
      <c r="W103" s="43">
        <v>68318661.659333766</v>
      </c>
      <c r="X103" s="41">
        <v>14424603.661677307</v>
      </c>
      <c r="Y103" s="64">
        <v>82743265.321011066</v>
      </c>
      <c r="Z103" s="127">
        <v>-1206348</v>
      </c>
      <c r="AA103" s="64">
        <v>21238369.438484464</v>
      </c>
      <c r="AB103" s="45">
        <f t="shared" si="22"/>
        <v>102775286.75949553</v>
      </c>
      <c r="AC103" s="65">
        <f t="shared" si="20"/>
        <v>2155.4767467019469</v>
      </c>
    </row>
    <row r="104" spans="1:29" x14ac:dyDescent="0.25">
      <c r="A104" s="42">
        <v>273</v>
      </c>
      <c r="B104" s="36" t="s">
        <v>102</v>
      </c>
      <c r="C104" s="43">
        <v>3925</v>
      </c>
      <c r="D104" s="43">
        <v>12190050.36285107</v>
      </c>
      <c r="E104" s="41">
        <v>2953760.8288024138</v>
      </c>
      <c r="F104" s="38">
        <f t="shared" si="21"/>
        <v>15143811.191653484</v>
      </c>
      <c r="G104" s="126">
        <v>-204351</v>
      </c>
      <c r="H104" s="45">
        <v>2400586.2497734609</v>
      </c>
      <c r="I104" s="40">
        <f t="shared" si="13"/>
        <v>17340046.441426944</v>
      </c>
      <c r="J104" s="41">
        <f t="shared" si="14"/>
        <v>4417.8462271151448</v>
      </c>
      <c r="K104" s="41"/>
      <c r="L104" s="83">
        <f t="shared" si="15"/>
        <v>1200163.8944110721</v>
      </c>
      <c r="M104" s="84">
        <f t="shared" si="16"/>
        <v>7.4360138056455208E-2</v>
      </c>
      <c r="N104" s="83">
        <f t="shared" si="17"/>
        <v>221.30890339806956</v>
      </c>
      <c r="P104" s="66">
        <f t="shared" si="18"/>
        <v>6.8766754246514239E-2</v>
      </c>
      <c r="Q104" s="66">
        <f t="shared" si="19"/>
        <v>0.10381537031461807</v>
      </c>
      <c r="R104" s="71"/>
      <c r="S104" s="71"/>
      <c r="T104" s="91">
        <v>273</v>
      </c>
      <c r="U104" s="53" t="s">
        <v>102</v>
      </c>
      <c r="V104" s="43">
        <v>3846</v>
      </c>
      <c r="W104" s="43">
        <v>11303931.384722991</v>
      </c>
      <c r="X104" s="41">
        <v>2865494.3870675485</v>
      </c>
      <c r="Y104" s="64">
        <v>14169425.77179054</v>
      </c>
      <c r="Z104" s="127">
        <v>-204351</v>
      </c>
      <c r="AA104" s="64">
        <v>2174807.7752253325</v>
      </c>
      <c r="AB104" s="45">
        <f t="shared" si="22"/>
        <v>16139882.547015872</v>
      </c>
      <c r="AC104" s="65">
        <f t="shared" si="20"/>
        <v>4196.5373237170752</v>
      </c>
    </row>
    <row r="105" spans="1:29" x14ac:dyDescent="0.25">
      <c r="A105" s="42">
        <v>275</v>
      </c>
      <c r="B105" s="36" t="s">
        <v>103</v>
      </c>
      <c r="C105" s="43">
        <v>2593</v>
      </c>
      <c r="D105" s="43">
        <v>6181215.5171172842</v>
      </c>
      <c r="E105" s="41">
        <v>2414103.9216854153</v>
      </c>
      <c r="F105" s="38">
        <f t="shared" si="21"/>
        <v>8595319.4388027005</v>
      </c>
      <c r="G105" s="44">
        <v>10437</v>
      </c>
      <c r="H105" s="45">
        <v>1732648.0592299518</v>
      </c>
      <c r="I105" s="40">
        <f t="shared" si="13"/>
        <v>10338404.498032652</v>
      </c>
      <c r="J105" s="41">
        <f t="shared" si="14"/>
        <v>3987.0437709343046</v>
      </c>
      <c r="K105" s="41"/>
      <c r="L105" s="83">
        <f t="shared" si="15"/>
        <v>392374.57078438625</v>
      </c>
      <c r="M105" s="84">
        <f t="shared" si="16"/>
        <v>3.9450371017830145E-2</v>
      </c>
      <c r="N105" s="83">
        <f t="shared" si="17"/>
        <v>200.9646208588324</v>
      </c>
      <c r="P105" s="66">
        <f t="shared" si="18"/>
        <v>2.811919803439511E-2</v>
      </c>
      <c r="Q105" s="66">
        <f t="shared" si="19"/>
        <v>9.984496706134216E-2</v>
      </c>
      <c r="R105" s="71"/>
      <c r="S105" s="71"/>
      <c r="T105" s="91">
        <v>275</v>
      </c>
      <c r="U105" s="53" t="s">
        <v>103</v>
      </c>
      <c r="V105" s="43">
        <v>2627</v>
      </c>
      <c r="W105" s="43">
        <v>5830936.8476590579</v>
      </c>
      <c r="X105" s="41">
        <v>2529299.4510460175</v>
      </c>
      <c r="Y105" s="64">
        <v>8360236.2987050749</v>
      </c>
      <c r="Z105" s="70">
        <v>10437</v>
      </c>
      <c r="AA105" s="64">
        <v>1575356.62854319</v>
      </c>
      <c r="AB105" s="45">
        <f t="shared" si="22"/>
        <v>9946029.9272482656</v>
      </c>
      <c r="AC105" s="65">
        <f t="shared" si="20"/>
        <v>3786.0791500754722</v>
      </c>
    </row>
    <row r="106" spans="1:29" x14ac:dyDescent="0.25">
      <c r="A106" s="42">
        <v>276</v>
      </c>
      <c r="B106" s="36" t="s">
        <v>104</v>
      </c>
      <c r="C106" s="43">
        <v>14857</v>
      </c>
      <c r="D106" s="43">
        <v>15163490.038345667</v>
      </c>
      <c r="E106" s="41">
        <v>7652285.6165110264</v>
      </c>
      <c r="F106" s="38">
        <f t="shared" si="21"/>
        <v>22815775.654856693</v>
      </c>
      <c r="G106" s="126">
        <v>-1419348</v>
      </c>
      <c r="H106" s="45">
        <v>6415048.158650849</v>
      </c>
      <c r="I106" s="40">
        <f t="shared" si="13"/>
        <v>27811475.813507542</v>
      </c>
      <c r="J106" s="41">
        <f t="shared" si="14"/>
        <v>1871.9442561423937</v>
      </c>
      <c r="K106" s="41"/>
      <c r="L106" s="83">
        <f t="shared" si="15"/>
        <v>1280947.3045088872</v>
      </c>
      <c r="M106" s="84">
        <f t="shared" si="16"/>
        <v>4.8282012326833747E-2</v>
      </c>
      <c r="N106" s="83">
        <f t="shared" si="17"/>
        <v>81.880933222303611</v>
      </c>
      <c r="P106" s="66">
        <f t="shared" si="18"/>
        <v>2.6124797694513369E-2</v>
      </c>
      <c r="Q106" s="66">
        <f t="shared" si="19"/>
        <v>0.12249646492975441</v>
      </c>
      <c r="R106" s="71"/>
      <c r="S106" s="71"/>
      <c r="T106" s="91">
        <v>276</v>
      </c>
      <c r="U106" s="53" t="s">
        <v>104</v>
      </c>
      <c r="V106" s="43">
        <v>14821</v>
      </c>
      <c r="W106" s="43">
        <v>14830521.467996329</v>
      </c>
      <c r="X106" s="41">
        <v>7404372.0908757923</v>
      </c>
      <c r="Y106" s="64">
        <v>22234893.558872122</v>
      </c>
      <c r="Z106" s="127">
        <v>-1419348</v>
      </c>
      <c r="AA106" s="64">
        <v>5714982.9501265306</v>
      </c>
      <c r="AB106" s="45">
        <f t="shared" si="22"/>
        <v>26530528.508998655</v>
      </c>
      <c r="AC106" s="65">
        <f t="shared" si="20"/>
        <v>1790.0633229200901</v>
      </c>
    </row>
    <row r="107" spans="1:29" x14ac:dyDescent="0.25">
      <c r="A107" s="42">
        <v>280</v>
      </c>
      <c r="B107" s="36" t="s">
        <v>105</v>
      </c>
      <c r="C107" s="43">
        <v>2068</v>
      </c>
      <c r="D107" s="43">
        <v>4190262.249129985</v>
      </c>
      <c r="E107" s="41">
        <v>1884805.3388459252</v>
      </c>
      <c r="F107" s="38">
        <f t="shared" si="21"/>
        <v>6075067.5879759099</v>
      </c>
      <c r="G107" s="126">
        <v>-431124</v>
      </c>
      <c r="H107" s="45">
        <v>1635011.8386882872</v>
      </c>
      <c r="I107" s="40">
        <f t="shared" si="13"/>
        <v>7278955.4266641969</v>
      </c>
      <c r="J107" s="41">
        <f t="shared" si="14"/>
        <v>3519.8043649246601</v>
      </c>
      <c r="K107" s="41"/>
      <c r="L107" s="83">
        <f t="shared" si="15"/>
        <v>-13544.927930221893</v>
      </c>
      <c r="M107" s="84">
        <f t="shared" si="16"/>
        <v>-1.8573777540769431E-3</v>
      </c>
      <c r="N107" s="83">
        <f t="shared" si="17"/>
        <v>8.7305302619647591</v>
      </c>
      <c r="P107" s="66">
        <f t="shared" si="18"/>
        <v>-2.533011632127502E-2</v>
      </c>
      <c r="Q107" s="66">
        <f t="shared" si="19"/>
        <v>9.6826169216796432E-2</v>
      </c>
      <c r="R107" s="71"/>
      <c r="S107" s="71"/>
      <c r="T107" s="91">
        <v>280</v>
      </c>
      <c r="U107" s="53" t="s">
        <v>105</v>
      </c>
      <c r="V107" s="43">
        <v>2077</v>
      </c>
      <c r="W107" s="43">
        <v>4146889.5380633916</v>
      </c>
      <c r="X107" s="41">
        <v>2086059.3707985559</v>
      </c>
      <c r="Y107" s="64">
        <v>6232948.9088619472</v>
      </c>
      <c r="Z107" s="127">
        <v>-431124</v>
      </c>
      <c r="AA107" s="64">
        <v>1490675.4457324715</v>
      </c>
      <c r="AB107" s="45">
        <f t="shared" si="22"/>
        <v>7292500.3545944188</v>
      </c>
      <c r="AC107" s="65">
        <f t="shared" si="20"/>
        <v>3511.0738346626954</v>
      </c>
    </row>
    <row r="108" spans="1:29" x14ac:dyDescent="0.25">
      <c r="A108" s="42">
        <v>284</v>
      </c>
      <c r="B108" s="36" t="s">
        <v>106</v>
      </c>
      <c r="C108" s="43">
        <v>2292</v>
      </c>
      <c r="D108" s="43">
        <v>5194208.4276693184</v>
      </c>
      <c r="E108" s="41">
        <v>1773082.0180479349</v>
      </c>
      <c r="F108" s="38">
        <f t="shared" si="21"/>
        <v>6967290.4457172528</v>
      </c>
      <c r="G108" s="44">
        <v>694011</v>
      </c>
      <c r="H108" s="45">
        <v>1517635.4210918401</v>
      </c>
      <c r="I108" s="40">
        <f t="shared" si="13"/>
        <v>9178936.8668090925</v>
      </c>
      <c r="J108" s="41">
        <f t="shared" si="14"/>
        <v>4004.7717568975099</v>
      </c>
      <c r="K108" s="41"/>
      <c r="L108" s="83">
        <f t="shared" si="15"/>
        <v>577720.71962128952</v>
      </c>
      <c r="M108" s="84">
        <f t="shared" si="16"/>
        <v>6.7167329565386791E-2</v>
      </c>
      <c r="N108" s="83">
        <f t="shared" si="17"/>
        <v>278.07498601891257</v>
      </c>
      <c r="P108" s="66">
        <f t="shared" si="18"/>
        <v>6.7841612375751703E-2</v>
      </c>
      <c r="Q108" s="66">
        <f t="shared" si="19"/>
        <v>9.7701620468277461E-2</v>
      </c>
      <c r="R108" s="71"/>
      <c r="S108" s="71"/>
      <c r="T108" s="91">
        <v>284</v>
      </c>
      <c r="U108" s="53" t="s">
        <v>106</v>
      </c>
      <c r="V108" s="43">
        <v>2308</v>
      </c>
      <c r="W108" s="43">
        <v>4629406.2405122388</v>
      </c>
      <c r="X108" s="41">
        <v>1895241.577075904</v>
      </c>
      <c r="Y108" s="64">
        <v>6524647.8175881431</v>
      </c>
      <c r="Z108" s="70">
        <v>694011</v>
      </c>
      <c r="AA108" s="64">
        <v>1382557.3295996592</v>
      </c>
      <c r="AB108" s="45">
        <f t="shared" si="22"/>
        <v>8601216.1471878029</v>
      </c>
      <c r="AC108" s="65">
        <f t="shared" si="20"/>
        <v>3726.6967708785974</v>
      </c>
    </row>
    <row r="109" spans="1:29" x14ac:dyDescent="0.25">
      <c r="A109" s="42">
        <v>285</v>
      </c>
      <c r="B109" s="36" t="s">
        <v>107</v>
      </c>
      <c r="C109" s="43">
        <v>51668</v>
      </c>
      <c r="D109" s="43">
        <v>97265383.588404372</v>
      </c>
      <c r="E109" s="41">
        <v>11051277.291298274</v>
      </c>
      <c r="F109" s="38">
        <f t="shared" si="21"/>
        <v>108316660.87970264</v>
      </c>
      <c r="G109" s="126">
        <v>-1020501</v>
      </c>
      <c r="H109" s="45">
        <v>24543761.053375483</v>
      </c>
      <c r="I109" s="40">
        <f t="shared" si="13"/>
        <v>131839920.93307813</v>
      </c>
      <c r="J109" s="41">
        <f t="shared" si="14"/>
        <v>2551.6745554904028</v>
      </c>
      <c r="K109" s="41"/>
      <c r="L109" s="83">
        <f t="shared" si="15"/>
        <v>5869157.5613713264</v>
      </c>
      <c r="M109" s="84">
        <f t="shared" si="16"/>
        <v>4.6591426488803413E-2</v>
      </c>
      <c r="N109" s="83">
        <f t="shared" si="17"/>
        <v>135.01562574887657</v>
      </c>
      <c r="P109" s="66">
        <f t="shared" si="18"/>
        <v>3.0179321458490449E-2</v>
      </c>
      <c r="Q109" s="66">
        <f t="shared" si="19"/>
        <v>0.12339927124202532</v>
      </c>
      <c r="R109" s="71"/>
      <c r="S109" s="71"/>
      <c r="T109" s="91">
        <v>285</v>
      </c>
      <c r="U109" s="53" t="s">
        <v>107</v>
      </c>
      <c r="V109" s="43">
        <v>52126</v>
      </c>
      <c r="W109" s="43">
        <v>93345196.008873776</v>
      </c>
      <c r="X109" s="41">
        <v>11798305.344222549</v>
      </c>
      <c r="Y109" s="64">
        <v>105143501.35309632</v>
      </c>
      <c r="Z109" s="127">
        <v>-1020501</v>
      </c>
      <c r="AA109" s="64">
        <v>21847763.018610477</v>
      </c>
      <c r="AB109" s="45">
        <f t="shared" si="22"/>
        <v>125970763.3717068</v>
      </c>
      <c r="AC109" s="65">
        <f t="shared" si="20"/>
        <v>2416.6589297415262</v>
      </c>
    </row>
    <row r="110" spans="1:29" x14ac:dyDescent="0.25">
      <c r="A110" s="42">
        <v>286</v>
      </c>
      <c r="B110" s="36" t="s">
        <v>108</v>
      </c>
      <c r="C110" s="43">
        <v>81187</v>
      </c>
      <c r="D110" s="43">
        <v>127124420.65590419</v>
      </c>
      <c r="E110" s="41">
        <v>15203518.998119034</v>
      </c>
      <c r="F110" s="38">
        <f t="shared" si="21"/>
        <v>142327939.65402323</v>
      </c>
      <c r="G110" s="44">
        <v>16655407</v>
      </c>
      <c r="H110" s="45">
        <v>41207387.717149392</v>
      </c>
      <c r="I110" s="40">
        <f t="shared" si="13"/>
        <v>200190734.37117261</v>
      </c>
      <c r="J110" s="41">
        <f t="shared" si="14"/>
        <v>2465.797903250183</v>
      </c>
      <c r="K110" s="41"/>
      <c r="L110" s="83">
        <f t="shared" si="15"/>
        <v>6545216.8300558925</v>
      </c>
      <c r="M110" s="84">
        <f t="shared" si="16"/>
        <v>3.3799991413001065E-2</v>
      </c>
      <c r="N110" s="83">
        <f t="shared" si="17"/>
        <v>107.51702761396564</v>
      </c>
      <c r="P110" s="66">
        <f t="shared" si="18"/>
        <v>1.5767453840441092E-2</v>
      </c>
      <c r="Q110" s="66">
        <f t="shared" si="19"/>
        <v>0.11759501644531078</v>
      </c>
      <c r="R110" s="71"/>
      <c r="S110" s="71"/>
      <c r="T110" s="91">
        <v>286</v>
      </c>
      <c r="U110" s="53" t="s">
        <v>108</v>
      </c>
      <c r="V110" s="43">
        <v>82113</v>
      </c>
      <c r="W110" s="43">
        <v>123070773.77916005</v>
      </c>
      <c r="X110" s="41">
        <v>17047851.912090316</v>
      </c>
      <c r="Y110" s="64">
        <v>140118625.69125038</v>
      </c>
      <c r="Z110" s="70">
        <v>16655407</v>
      </c>
      <c r="AA110" s="64">
        <v>36871484.849866331</v>
      </c>
      <c r="AB110" s="45">
        <f t="shared" si="22"/>
        <v>193645517.54111671</v>
      </c>
      <c r="AC110" s="65">
        <f t="shared" si="20"/>
        <v>2358.2808756362174</v>
      </c>
    </row>
    <row r="111" spans="1:29" x14ac:dyDescent="0.25">
      <c r="A111" s="42">
        <v>287</v>
      </c>
      <c r="B111" s="36" t="s">
        <v>109</v>
      </c>
      <c r="C111" s="43">
        <v>6404</v>
      </c>
      <c r="D111" s="43">
        <v>14888163.655973839</v>
      </c>
      <c r="E111" s="41">
        <v>3951411.1382974857</v>
      </c>
      <c r="F111" s="38">
        <f t="shared" si="21"/>
        <v>18839574.794271324</v>
      </c>
      <c r="G111" s="126">
        <v>-213840</v>
      </c>
      <c r="H111" s="45">
        <v>4486423.9516890356</v>
      </c>
      <c r="I111" s="40">
        <f t="shared" si="13"/>
        <v>23112158.745960359</v>
      </c>
      <c r="J111" s="41">
        <f t="shared" si="14"/>
        <v>3609.0191670768832</v>
      </c>
      <c r="K111" s="41"/>
      <c r="L111" s="83">
        <f t="shared" si="15"/>
        <v>1366967.0076413155</v>
      </c>
      <c r="M111" s="84">
        <f t="shared" si="16"/>
        <v>6.2862954904760265E-2</v>
      </c>
      <c r="N111" s="83">
        <f t="shared" si="17"/>
        <v>256.38399311465037</v>
      </c>
      <c r="P111" s="66">
        <f t="shared" si="18"/>
        <v>5.4251915797846273E-2</v>
      </c>
      <c r="Q111" s="66">
        <f t="shared" si="19"/>
        <v>9.7208603298836405E-2</v>
      </c>
      <c r="R111" s="71"/>
      <c r="S111" s="71"/>
      <c r="T111" s="91">
        <v>287</v>
      </c>
      <c r="U111" s="53" t="s">
        <v>109</v>
      </c>
      <c r="V111" s="43">
        <v>6486</v>
      </c>
      <c r="W111" s="43">
        <v>13732158.204101432</v>
      </c>
      <c r="X111" s="41">
        <v>4137930.0660381964</v>
      </c>
      <c r="Y111" s="64">
        <v>17870088.270139627</v>
      </c>
      <c r="Z111" s="127">
        <v>-213840</v>
      </c>
      <c r="AA111" s="64">
        <v>4088943.468179415</v>
      </c>
      <c r="AB111" s="45">
        <f t="shared" si="22"/>
        <v>21745191.738319043</v>
      </c>
      <c r="AC111" s="65">
        <f t="shared" si="20"/>
        <v>3352.6351739622328</v>
      </c>
    </row>
    <row r="112" spans="1:29" x14ac:dyDescent="0.25">
      <c r="A112" s="42">
        <v>288</v>
      </c>
      <c r="B112" s="36" t="s">
        <v>110</v>
      </c>
      <c r="C112" s="43">
        <v>6416</v>
      </c>
      <c r="D112" s="43">
        <v>11418223.21964558</v>
      </c>
      <c r="E112" s="41">
        <v>3708985.6355232853</v>
      </c>
      <c r="F112" s="38">
        <f t="shared" si="21"/>
        <v>15127208.855168866</v>
      </c>
      <c r="G112" s="44">
        <v>57710</v>
      </c>
      <c r="H112" s="45">
        <v>4099208.1307691955</v>
      </c>
      <c r="I112" s="40">
        <f t="shared" si="13"/>
        <v>19284126.985938061</v>
      </c>
      <c r="J112" s="41">
        <f t="shared" si="14"/>
        <v>3005.6307646412188</v>
      </c>
      <c r="K112" s="41"/>
      <c r="L112" s="83">
        <f t="shared" si="15"/>
        <v>939693.20927484706</v>
      </c>
      <c r="M112" s="84">
        <f t="shared" si="16"/>
        <v>5.1224977598941943E-2</v>
      </c>
      <c r="N112" s="83">
        <f t="shared" si="17"/>
        <v>151.79850318147783</v>
      </c>
      <c r="P112" s="66">
        <f t="shared" si="18"/>
        <v>3.8216534439291738E-2</v>
      </c>
      <c r="Q112" s="66">
        <f t="shared" si="19"/>
        <v>0.10302161678184385</v>
      </c>
      <c r="R112" s="71"/>
      <c r="S112" s="71"/>
      <c r="T112" s="91">
        <v>288</v>
      </c>
      <c r="U112" s="53" t="s">
        <v>110</v>
      </c>
      <c r="V112" s="43">
        <v>6428</v>
      </c>
      <c r="W112" s="43">
        <v>10673223.213414347</v>
      </c>
      <c r="X112" s="41">
        <v>3897156.2338158959</v>
      </c>
      <c r="Y112" s="64">
        <v>14570379.447230242</v>
      </c>
      <c r="Z112" s="70">
        <v>57710</v>
      </c>
      <c r="AA112" s="64">
        <v>3716344.3294329736</v>
      </c>
      <c r="AB112" s="45">
        <f t="shared" si="22"/>
        <v>18344433.776663214</v>
      </c>
      <c r="AC112" s="65">
        <f t="shared" si="20"/>
        <v>2853.8322614597409</v>
      </c>
    </row>
    <row r="113" spans="1:29" x14ac:dyDescent="0.25">
      <c r="A113" s="42">
        <v>290</v>
      </c>
      <c r="B113" s="36" t="s">
        <v>111</v>
      </c>
      <c r="C113" s="43">
        <v>8042</v>
      </c>
      <c r="D113" s="43">
        <v>25310448.299468562</v>
      </c>
      <c r="E113" s="41">
        <v>5965000.3052184386</v>
      </c>
      <c r="F113" s="38">
        <f t="shared" si="21"/>
        <v>31275448.604687002</v>
      </c>
      <c r="G113" s="126">
        <v>-547383</v>
      </c>
      <c r="H113" s="45">
        <v>5386654.3140312256</v>
      </c>
      <c r="I113" s="40">
        <f t="shared" si="13"/>
        <v>36114719.918718226</v>
      </c>
      <c r="J113" s="41">
        <f t="shared" si="14"/>
        <v>4490.7634815615802</v>
      </c>
      <c r="K113" s="41"/>
      <c r="L113" s="83">
        <f t="shared" si="15"/>
        <v>1614456.4632168412</v>
      </c>
      <c r="M113" s="84">
        <f t="shared" si="16"/>
        <v>4.6795482164916663E-2</v>
      </c>
      <c r="N113" s="83">
        <f t="shared" si="17"/>
        <v>278.27710115848095</v>
      </c>
      <c r="P113" s="66">
        <f t="shared" si="18"/>
        <v>3.8181684484371203E-2</v>
      </c>
      <c r="Q113" s="66">
        <f t="shared" si="19"/>
        <v>9.430809337258883E-2</v>
      </c>
      <c r="R113" s="71"/>
      <c r="S113" s="71"/>
      <c r="T113" s="91">
        <v>290</v>
      </c>
      <c r="U113" s="53" t="s">
        <v>111</v>
      </c>
      <c r="V113" s="43">
        <v>8190</v>
      </c>
      <c r="W113" s="43">
        <v>23576231.11037194</v>
      </c>
      <c r="X113" s="41">
        <v>6548985.9610700672</v>
      </c>
      <c r="Y113" s="64">
        <v>30125217.071442008</v>
      </c>
      <c r="Z113" s="127">
        <v>-547383</v>
      </c>
      <c r="AA113" s="64">
        <v>4922429.3840593789</v>
      </c>
      <c r="AB113" s="45">
        <f t="shared" si="22"/>
        <v>34500263.455501385</v>
      </c>
      <c r="AC113" s="65">
        <f t="shared" si="20"/>
        <v>4212.4863804030992</v>
      </c>
    </row>
    <row r="114" spans="1:29" x14ac:dyDescent="0.25">
      <c r="A114" s="42">
        <v>291</v>
      </c>
      <c r="B114" s="36" t="s">
        <v>112</v>
      </c>
      <c r="C114" s="43">
        <v>2161</v>
      </c>
      <c r="D114" s="43">
        <v>6521612.7323406497</v>
      </c>
      <c r="E114" s="41">
        <v>1418900.3113535561</v>
      </c>
      <c r="F114" s="38">
        <f t="shared" si="21"/>
        <v>7940513.0436942056</v>
      </c>
      <c r="G114" s="126">
        <v>-76250</v>
      </c>
      <c r="H114" s="45">
        <v>1443128.8285417268</v>
      </c>
      <c r="I114" s="40">
        <f t="shared" si="13"/>
        <v>9307391.8722359315</v>
      </c>
      <c r="J114" s="41">
        <f t="shared" si="14"/>
        <v>4306.9837446718793</v>
      </c>
      <c r="K114" s="41"/>
      <c r="L114" s="83">
        <f t="shared" si="15"/>
        <v>360650.64974140935</v>
      </c>
      <c r="M114" s="84">
        <f t="shared" si="16"/>
        <v>4.0310839530558487E-2</v>
      </c>
      <c r="N114" s="83">
        <f t="shared" si="17"/>
        <v>251.3440245927668</v>
      </c>
      <c r="P114" s="66">
        <f t="shared" si="18"/>
        <v>2.8929136760849072E-2</v>
      </c>
      <c r="Q114" s="66">
        <f t="shared" si="19"/>
        <v>0.10522604574106031</v>
      </c>
      <c r="R114" s="71"/>
      <c r="S114" s="71"/>
      <c r="T114" s="91">
        <v>291</v>
      </c>
      <c r="U114" s="53" t="s">
        <v>112</v>
      </c>
      <c r="V114" s="43">
        <v>2206</v>
      </c>
      <c r="W114" s="43">
        <v>6058619.0575603293</v>
      </c>
      <c r="X114" s="41">
        <v>1658640.3337827653</v>
      </c>
      <c r="Y114" s="64">
        <v>7717259.3913430944</v>
      </c>
      <c r="Z114" s="127">
        <v>-76250</v>
      </c>
      <c r="AA114" s="64">
        <v>1305731.8311514282</v>
      </c>
      <c r="AB114" s="45">
        <f t="shared" si="22"/>
        <v>8946741.2224945221</v>
      </c>
      <c r="AC114" s="65">
        <f t="shared" si="20"/>
        <v>4055.6397200791125</v>
      </c>
    </row>
    <row r="115" spans="1:29" x14ac:dyDescent="0.25">
      <c r="A115" s="42">
        <v>297</v>
      </c>
      <c r="B115" s="36" t="s">
        <v>113</v>
      </c>
      <c r="C115" s="43">
        <v>120210</v>
      </c>
      <c r="D115" s="43">
        <v>147470272.50700188</v>
      </c>
      <c r="E115" s="41">
        <v>36696809.955954321</v>
      </c>
      <c r="F115" s="38">
        <f t="shared" si="21"/>
        <v>184167082.46295619</v>
      </c>
      <c r="G115" s="126">
        <v>-2634617</v>
      </c>
      <c r="H115" s="45">
        <v>59943980.085721865</v>
      </c>
      <c r="I115" s="40">
        <f t="shared" si="13"/>
        <v>241476445.54867804</v>
      </c>
      <c r="J115" s="41">
        <f t="shared" si="14"/>
        <v>2008.7883333223363</v>
      </c>
      <c r="K115" s="41"/>
      <c r="L115" s="83">
        <f t="shared" si="15"/>
        <v>10277197.21242702</v>
      </c>
      <c r="M115" s="84">
        <f t="shared" si="16"/>
        <v>4.4451689555149825E-2</v>
      </c>
      <c r="N115" s="83">
        <f t="shared" si="17"/>
        <v>70.530688948071656</v>
      </c>
      <c r="P115" s="66">
        <f t="shared" si="18"/>
        <v>2.1325971024951373E-2</v>
      </c>
      <c r="Q115" s="66">
        <f t="shared" si="19"/>
        <v>0.12019037210008321</v>
      </c>
      <c r="R115" s="71"/>
      <c r="S115" s="71"/>
      <c r="T115" s="91">
        <v>297</v>
      </c>
      <c r="U115" s="53" t="s">
        <v>113</v>
      </c>
      <c r="V115" s="43">
        <v>119282</v>
      </c>
      <c r="W115" s="43">
        <v>143224792.58504221</v>
      </c>
      <c r="X115" s="41">
        <v>37096757.720914841</v>
      </c>
      <c r="Y115" s="64">
        <v>180321550.30595705</v>
      </c>
      <c r="Z115" s="127">
        <v>-2634617</v>
      </c>
      <c r="AA115" s="64">
        <v>53512315.030293964</v>
      </c>
      <c r="AB115" s="45">
        <f t="shared" si="22"/>
        <v>231199248.33625102</v>
      </c>
      <c r="AC115" s="65">
        <f t="shared" si="20"/>
        <v>1938.2576443742646</v>
      </c>
    </row>
    <row r="116" spans="1:29" x14ac:dyDescent="0.25">
      <c r="A116" s="42">
        <v>300</v>
      </c>
      <c r="B116" s="36" t="s">
        <v>114</v>
      </c>
      <c r="C116" s="43">
        <v>3534</v>
      </c>
      <c r="D116" s="43">
        <v>9125333.754933171</v>
      </c>
      <c r="E116" s="41">
        <v>3375166.5559355067</v>
      </c>
      <c r="F116" s="38">
        <f t="shared" si="21"/>
        <v>12500500.310868677</v>
      </c>
      <c r="G116" s="44">
        <v>773266</v>
      </c>
      <c r="H116" s="45">
        <v>2387465.2699495722</v>
      </c>
      <c r="I116" s="40">
        <f t="shared" si="13"/>
        <v>15661231.580818249</v>
      </c>
      <c r="J116" s="41">
        <f t="shared" si="14"/>
        <v>4431.5878836497595</v>
      </c>
      <c r="K116" s="41"/>
      <c r="L116" s="83">
        <f t="shared" si="15"/>
        <v>1263765.6862441245</v>
      </c>
      <c r="M116" s="84">
        <f t="shared" si="16"/>
        <v>8.7776952937279842E-2</v>
      </c>
      <c r="N116" s="83">
        <f t="shared" si="17"/>
        <v>377.10579562550583</v>
      </c>
      <c r="P116" s="66">
        <f t="shared" si="18"/>
        <v>9.2366580941279031E-2</v>
      </c>
      <c r="Q116" s="66">
        <f t="shared" si="19"/>
        <v>9.4817597439903256E-2</v>
      </c>
      <c r="R116" s="71"/>
      <c r="S116" s="71"/>
      <c r="T116" s="91">
        <v>300</v>
      </c>
      <c r="U116" s="53" t="s">
        <v>114</v>
      </c>
      <c r="V116" s="43">
        <v>3551</v>
      </c>
      <c r="W116" s="43">
        <v>8212291.331347689</v>
      </c>
      <c r="X116" s="41">
        <v>3231211.7279432197</v>
      </c>
      <c r="Y116" s="64">
        <v>11443503.059290908</v>
      </c>
      <c r="Z116" s="70">
        <v>773266</v>
      </c>
      <c r="AA116" s="64">
        <v>2180696.835283217</v>
      </c>
      <c r="AB116" s="45">
        <f t="shared" si="22"/>
        <v>14397465.894574124</v>
      </c>
      <c r="AC116" s="65">
        <f t="shared" si="20"/>
        <v>4054.4820880242537</v>
      </c>
    </row>
    <row r="117" spans="1:29" x14ac:dyDescent="0.25">
      <c r="A117" s="42">
        <v>301</v>
      </c>
      <c r="B117" s="36" t="s">
        <v>115</v>
      </c>
      <c r="C117" s="43">
        <v>20456</v>
      </c>
      <c r="D117" s="43">
        <v>42193338.695409976</v>
      </c>
      <c r="E117" s="41">
        <v>18741082.932864569</v>
      </c>
      <c r="F117" s="38">
        <f t="shared" si="21"/>
        <v>60934421.628274545</v>
      </c>
      <c r="G117" s="126">
        <v>-2426225</v>
      </c>
      <c r="H117" s="45">
        <v>13474090.221542459</v>
      </c>
      <c r="I117" s="40">
        <f t="shared" si="13"/>
        <v>71982286.849817008</v>
      </c>
      <c r="J117" s="41">
        <f t="shared" si="14"/>
        <v>3518.8837920325091</v>
      </c>
      <c r="K117" s="41"/>
      <c r="L117" s="83">
        <f t="shared" si="15"/>
        <v>4214800.9485264719</v>
      </c>
      <c r="M117" s="84">
        <f t="shared" si="16"/>
        <v>6.2195031916422429E-2</v>
      </c>
      <c r="N117" s="83">
        <f t="shared" si="17"/>
        <v>241.60910873187368</v>
      </c>
      <c r="P117" s="66">
        <f t="shared" si="18"/>
        <v>5.2338561687521379E-2</v>
      </c>
      <c r="Q117" s="66">
        <f t="shared" si="19"/>
        <v>9.6355472971924705E-2</v>
      </c>
      <c r="R117" s="71"/>
      <c r="S117" s="71"/>
      <c r="T117" s="91">
        <v>301</v>
      </c>
      <c r="U117" s="53" t="s">
        <v>115</v>
      </c>
      <c r="V117" s="43">
        <v>20678</v>
      </c>
      <c r="W117" s="43">
        <v>39660183.920208722</v>
      </c>
      <c r="X117" s="41">
        <v>18243635.104118019</v>
      </c>
      <c r="Y117" s="64">
        <v>57903819.024326742</v>
      </c>
      <c r="Z117" s="127">
        <v>-2426225</v>
      </c>
      <c r="AA117" s="64">
        <v>12289891.876963796</v>
      </c>
      <c r="AB117" s="45">
        <f t="shared" si="22"/>
        <v>67767485.901290536</v>
      </c>
      <c r="AC117" s="65">
        <f t="shared" si="20"/>
        <v>3277.2746833006354</v>
      </c>
    </row>
    <row r="118" spans="1:29" x14ac:dyDescent="0.25">
      <c r="A118" s="42">
        <v>304</v>
      </c>
      <c r="B118" s="36" t="s">
        <v>116</v>
      </c>
      <c r="C118" s="43">
        <v>962</v>
      </c>
      <c r="D118" s="43">
        <v>1807163.3547576526</v>
      </c>
      <c r="E118" s="41">
        <v>167674.75482745751</v>
      </c>
      <c r="F118" s="38">
        <f t="shared" si="21"/>
        <v>1974838.1095851101</v>
      </c>
      <c r="G118" s="126">
        <v>-169633</v>
      </c>
      <c r="H118" s="45">
        <v>559141.93380694522</v>
      </c>
      <c r="I118" s="40">
        <f t="shared" si="13"/>
        <v>2364347.0433920552</v>
      </c>
      <c r="J118" s="41">
        <f t="shared" si="14"/>
        <v>2457.7412093472508</v>
      </c>
      <c r="K118" s="41"/>
      <c r="L118" s="83">
        <f t="shared" si="15"/>
        <v>-1102.898321673274</v>
      </c>
      <c r="M118" s="84">
        <f t="shared" si="16"/>
        <v>-4.6625308032274099E-4</v>
      </c>
      <c r="N118" s="83">
        <f t="shared" si="17"/>
        <v>-34.829856736762395</v>
      </c>
      <c r="P118" s="66">
        <f t="shared" si="18"/>
        <v>-2.7881241378378552E-2</v>
      </c>
      <c r="Q118" s="66">
        <f t="shared" si="19"/>
        <v>0.11027942616244824</v>
      </c>
      <c r="R118" s="71"/>
      <c r="S118" s="71"/>
      <c r="T118" s="91">
        <v>304</v>
      </c>
      <c r="U118" s="53" t="s">
        <v>116</v>
      </c>
      <c r="V118" s="43">
        <v>949</v>
      </c>
      <c r="W118" s="43">
        <v>1862623.8608645382</v>
      </c>
      <c r="X118" s="41">
        <v>168854.38402115449</v>
      </c>
      <c r="Y118" s="64">
        <v>2031478.2448856928</v>
      </c>
      <c r="Z118" s="127">
        <v>-169633</v>
      </c>
      <c r="AA118" s="64">
        <v>503604.6968280357</v>
      </c>
      <c r="AB118" s="45">
        <f t="shared" si="22"/>
        <v>2365449.9417137285</v>
      </c>
      <c r="AC118" s="65">
        <f t="shared" si="20"/>
        <v>2492.5710660840132</v>
      </c>
    </row>
    <row r="119" spans="1:29" x14ac:dyDescent="0.25">
      <c r="A119" s="42">
        <v>305</v>
      </c>
      <c r="B119" s="36" t="s">
        <v>117</v>
      </c>
      <c r="C119" s="43">
        <v>15213</v>
      </c>
      <c r="D119" s="43">
        <v>35061519.850054607</v>
      </c>
      <c r="E119" s="41">
        <v>10898078.891965317</v>
      </c>
      <c r="F119" s="38">
        <f t="shared" si="21"/>
        <v>45959598.742019922</v>
      </c>
      <c r="G119" s="126">
        <v>-1111538</v>
      </c>
      <c r="H119" s="45">
        <v>8861933.9210974295</v>
      </c>
      <c r="I119" s="40">
        <f t="shared" si="13"/>
        <v>53709994.663117349</v>
      </c>
      <c r="J119" s="41">
        <f t="shared" si="14"/>
        <v>3530.532745882952</v>
      </c>
      <c r="K119" s="41"/>
      <c r="L119" s="83">
        <f t="shared" si="15"/>
        <v>3905469.6688643694</v>
      </c>
      <c r="M119" s="84">
        <f t="shared" si="16"/>
        <v>7.8415960584204497E-2</v>
      </c>
      <c r="N119" s="83">
        <f t="shared" si="17"/>
        <v>239.62981247123116</v>
      </c>
      <c r="P119" s="66">
        <f t="shared" si="18"/>
        <v>7.198663443391129E-2</v>
      </c>
      <c r="Q119" s="66">
        <f t="shared" si="19"/>
        <v>0.10185118384051139</v>
      </c>
      <c r="R119" s="71"/>
      <c r="S119" s="71"/>
      <c r="T119" s="91">
        <v>305</v>
      </c>
      <c r="U119" s="53" t="s">
        <v>117</v>
      </c>
      <c r="V119" s="43">
        <v>15134</v>
      </c>
      <c r="W119" s="43">
        <v>31746928.778438374</v>
      </c>
      <c r="X119" s="41">
        <v>11126365.781143526</v>
      </c>
      <c r="Y119" s="64">
        <v>42873294.559581898</v>
      </c>
      <c r="Z119" s="127">
        <v>-1111538</v>
      </c>
      <c r="AA119" s="64">
        <v>8042768.4346710825</v>
      </c>
      <c r="AB119" s="45">
        <f t="shared" si="22"/>
        <v>49804524.99425298</v>
      </c>
      <c r="AC119" s="65">
        <f t="shared" si="20"/>
        <v>3290.9029334117208</v>
      </c>
    </row>
    <row r="120" spans="1:29" x14ac:dyDescent="0.25">
      <c r="A120" s="42">
        <v>309</v>
      </c>
      <c r="B120" s="36" t="s">
        <v>118</v>
      </c>
      <c r="C120" s="43">
        <v>6552</v>
      </c>
      <c r="D120" s="43">
        <v>14185369.406632604</v>
      </c>
      <c r="E120" s="41">
        <v>6528218.939492425</v>
      </c>
      <c r="F120" s="38">
        <f t="shared" si="21"/>
        <v>20713588.346125029</v>
      </c>
      <c r="G120" s="126">
        <v>-733155</v>
      </c>
      <c r="H120" s="45">
        <v>4010799.1404147623</v>
      </c>
      <c r="I120" s="40">
        <f t="shared" si="13"/>
        <v>23991232.486539792</v>
      </c>
      <c r="J120" s="41">
        <f t="shared" si="14"/>
        <v>3661.6655199236557</v>
      </c>
      <c r="K120" s="41"/>
      <c r="L120" s="83">
        <f t="shared" si="15"/>
        <v>1654153.1769579351</v>
      </c>
      <c r="M120" s="84">
        <f t="shared" si="16"/>
        <v>7.4054139040835076E-2</v>
      </c>
      <c r="N120" s="83">
        <f t="shared" si="17"/>
        <v>321.79122124215792</v>
      </c>
      <c r="P120" s="66">
        <f t="shared" si="18"/>
        <v>6.5837990545174918E-2</v>
      </c>
      <c r="Q120" s="66">
        <f t="shared" si="19"/>
        <v>0.10303541433767038</v>
      </c>
      <c r="R120" s="71"/>
      <c r="S120" s="71"/>
      <c r="T120" s="91">
        <v>309</v>
      </c>
      <c r="U120" s="53" t="s">
        <v>118</v>
      </c>
      <c r="V120" s="43">
        <v>6688</v>
      </c>
      <c r="W120" s="43">
        <v>13093102.412489653</v>
      </c>
      <c r="X120" s="41">
        <v>6340984.6906826152</v>
      </c>
      <c r="Y120" s="64">
        <v>19434087.103172269</v>
      </c>
      <c r="Z120" s="127">
        <v>-733155</v>
      </c>
      <c r="AA120" s="64">
        <v>3636147.206409588</v>
      </c>
      <c r="AB120" s="45">
        <f t="shared" si="22"/>
        <v>22337079.309581857</v>
      </c>
      <c r="AC120" s="65">
        <f t="shared" si="20"/>
        <v>3339.8742986814977</v>
      </c>
    </row>
    <row r="121" spans="1:29" x14ac:dyDescent="0.25">
      <c r="A121" s="42">
        <v>312</v>
      </c>
      <c r="B121" s="36" t="s">
        <v>119</v>
      </c>
      <c r="C121" s="43">
        <v>1288</v>
      </c>
      <c r="D121" s="43">
        <v>3353563.7176329335</v>
      </c>
      <c r="E121" s="41">
        <v>1031202.6671918037</v>
      </c>
      <c r="F121" s="38">
        <f t="shared" si="21"/>
        <v>4384766.384824737</v>
      </c>
      <c r="G121" s="126">
        <v>-341179</v>
      </c>
      <c r="H121" s="45">
        <v>918409.18141128798</v>
      </c>
      <c r="I121" s="40">
        <f t="shared" si="13"/>
        <v>4961996.5662360247</v>
      </c>
      <c r="J121" s="41">
        <f t="shared" si="14"/>
        <v>3852.4818060838702</v>
      </c>
      <c r="K121" s="41"/>
      <c r="L121" s="83">
        <f t="shared" si="15"/>
        <v>120125.25742337108</v>
      </c>
      <c r="M121" s="84">
        <f t="shared" si="16"/>
        <v>2.4809675797192707E-2</v>
      </c>
      <c r="N121" s="83">
        <f t="shared" si="17"/>
        <v>164.84181460431682</v>
      </c>
      <c r="P121" s="66">
        <f t="shared" si="18"/>
        <v>8.3409452448159893E-3</v>
      </c>
      <c r="Q121" s="66">
        <f t="shared" si="19"/>
        <v>0.10047839050763785</v>
      </c>
      <c r="R121" s="71"/>
      <c r="S121" s="71"/>
      <c r="T121" s="91">
        <v>312</v>
      </c>
      <c r="U121" s="53" t="s">
        <v>119</v>
      </c>
      <c r="V121" s="43">
        <v>1313</v>
      </c>
      <c r="W121" s="43">
        <v>3161561.2290482349</v>
      </c>
      <c r="X121" s="41">
        <v>1186934.5902504206</v>
      </c>
      <c r="Y121" s="64">
        <v>4348495.8192986557</v>
      </c>
      <c r="Z121" s="127">
        <v>-341179</v>
      </c>
      <c r="AA121" s="64">
        <v>834554.48951399815</v>
      </c>
      <c r="AB121" s="45">
        <f t="shared" si="22"/>
        <v>4841871.3088126536</v>
      </c>
      <c r="AC121" s="65">
        <f t="shared" si="20"/>
        <v>3687.6399914795534</v>
      </c>
    </row>
    <row r="122" spans="1:29" x14ac:dyDescent="0.25">
      <c r="A122" s="42">
        <v>316</v>
      </c>
      <c r="B122" s="36" t="s">
        <v>120</v>
      </c>
      <c r="C122" s="43">
        <v>4326</v>
      </c>
      <c r="D122" s="43">
        <v>5022041.5227835653</v>
      </c>
      <c r="E122" s="41">
        <v>2705321.4090477489</v>
      </c>
      <c r="F122" s="38">
        <f t="shared" si="21"/>
        <v>7727362.9318313142</v>
      </c>
      <c r="G122" s="126">
        <v>-1059425</v>
      </c>
      <c r="H122" s="45">
        <v>2569972.2782444088</v>
      </c>
      <c r="I122" s="40">
        <f t="shared" si="13"/>
        <v>9237910.210075723</v>
      </c>
      <c r="J122" s="41">
        <f t="shared" si="14"/>
        <v>2135.4392533693303</v>
      </c>
      <c r="K122" s="41"/>
      <c r="L122" s="83">
        <f t="shared" si="15"/>
        <v>499216.02912591211</v>
      </c>
      <c r="M122" s="84">
        <f t="shared" si="16"/>
        <v>5.7127073998560755E-2</v>
      </c>
      <c r="N122" s="83">
        <f t="shared" si="17"/>
        <v>134.82245370133342</v>
      </c>
      <c r="P122" s="66">
        <f t="shared" si="18"/>
        <v>3.3834770080757748E-2</v>
      </c>
      <c r="Q122" s="66">
        <f t="shared" si="19"/>
        <v>0.10600514701082187</v>
      </c>
      <c r="R122" s="71"/>
      <c r="S122" s="71"/>
      <c r="T122" s="91">
        <v>316</v>
      </c>
      <c r="U122" s="53" t="s">
        <v>120</v>
      </c>
      <c r="V122" s="43">
        <v>4368</v>
      </c>
      <c r="W122" s="43">
        <v>4979445.7007610137</v>
      </c>
      <c r="X122" s="41">
        <v>2495020.3894321937</v>
      </c>
      <c r="Y122" s="64">
        <v>7474466.0901932074</v>
      </c>
      <c r="Z122" s="127">
        <v>-1059425</v>
      </c>
      <c r="AA122" s="64">
        <v>2323653.0907566044</v>
      </c>
      <c r="AB122" s="45">
        <f t="shared" si="22"/>
        <v>8738694.1809498109</v>
      </c>
      <c r="AC122" s="65">
        <f t="shared" si="20"/>
        <v>2000.6167996679969</v>
      </c>
    </row>
    <row r="123" spans="1:29" x14ac:dyDescent="0.25">
      <c r="A123" s="42">
        <v>317</v>
      </c>
      <c r="B123" s="36" t="s">
        <v>121</v>
      </c>
      <c r="C123" s="43">
        <v>2538</v>
      </c>
      <c r="D123" s="43">
        <v>7373421.2813976817</v>
      </c>
      <c r="E123" s="41">
        <v>3162571.0256136488</v>
      </c>
      <c r="F123" s="38">
        <f t="shared" si="21"/>
        <v>10535992.307011331</v>
      </c>
      <c r="G123" s="126">
        <v>-1640</v>
      </c>
      <c r="H123" s="45">
        <v>1836837.5274658503</v>
      </c>
      <c r="I123" s="40">
        <f t="shared" si="13"/>
        <v>12371189.834477181</v>
      </c>
      <c r="J123" s="41">
        <f t="shared" si="14"/>
        <v>4874.3852775717814</v>
      </c>
      <c r="K123" s="41"/>
      <c r="L123" s="83">
        <f t="shared" si="15"/>
        <v>541402.22777356394</v>
      </c>
      <c r="M123" s="84">
        <f t="shared" si="16"/>
        <v>4.5766014215400296E-2</v>
      </c>
      <c r="N123" s="83">
        <f t="shared" si="17"/>
        <v>282.07642403776845</v>
      </c>
      <c r="P123" s="66">
        <f t="shared" si="18"/>
        <v>3.8370510594900598E-2</v>
      </c>
      <c r="Q123" s="66">
        <f t="shared" si="19"/>
        <v>9.0261524046599373E-2</v>
      </c>
      <c r="R123" s="71"/>
      <c r="S123" s="71"/>
      <c r="T123" s="91">
        <v>317</v>
      </c>
      <c r="U123" s="53" t="s">
        <v>121</v>
      </c>
      <c r="V123" s="43">
        <v>2576</v>
      </c>
      <c r="W123" s="43">
        <v>6919496.5326454202</v>
      </c>
      <c r="X123" s="41">
        <v>3227163.2573895222</v>
      </c>
      <c r="Y123" s="64">
        <v>10146659.790034942</v>
      </c>
      <c r="Z123" s="127">
        <v>-1640</v>
      </c>
      <c r="AA123" s="64">
        <v>1684767.8166686741</v>
      </c>
      <c r="AB123" s="45">
        <f t="shared" si="22"/>
        <v>11829787.606703617</v>
      </c>
      <c r="AC123" s="65">
        <f t="shared" si="20"/>
        <v>4592.308853534013</v>
      </c>
    </row>
    <row r="124" spans="1:29" x14ac:dyDescent="0.25">
      <c r="A124" s="42">
        <v>320</v>
      </c>
      <c r="B124" s="36" t="s">
        <v>122</v>
      </c>
      <c r="C124" s="43">
        <v>7191</v>
      </c>
      <c r="D124" s="43">
        <v>21650936.791472796</v>
      </c>
      <c r="E124" s="41">
        <v>4534758.5784445247</v>
      </c>
      <c r="F124" s="38">
        <f t="shared" si="21"/>
        <v>26185695.369917322</v>
      </c>
      <c r="G124" s="126">
        <v>-474707</v>
      </c>
      <c r="H124" s="45">
        <v>4259548.2717628386</v>
      </c>
      <c r="I124" s="40">
        <f t="shared" si="13"/>
        <v>29970536.641680159</v>
      </c>
      <c r="J124" s="41">
        <f t="shared" si="14"/>
        <v>4167.7842638965594</v>
      </c>
      <c r="K124" s="41"/>
      <c r="L124" s="83">
        <f t="shared" si="15"/>
        <v>1900148.7216382995</v>
      </c>
      <c r="M124" s="84">
        <f t="shared" si="16"/>
        <v>6.7692285801352253E-2</v>
      </c>
      <c r="N124" s="83">
        <f t="shared" si="17"/>
        <v>308.78125041816247</v>
      </c>
      <c r="P124" s="66">
        <f t="shared" si="18"/>
        <v>6.0053057407291055E-2</v>
      </c>
      <c r="Q124" s="66">
        <f t="shared" si="19"/>
        <v>0.10843608856555487</v>
      </c>
      <c r="R124" s="71"/>
      <c r="S124" s="71"/>
      <c r="T124" s="91">
        <v>320</v>
      </c>
      <c r="U124" s="53" t="s">
        <v>122</v>
      </c>
      <c r="V124" s="43">
        <v>7274</v>
      </c>
      <c r="W124" s="43">
        <v>20235341.37890929</v>
      </c>
      <c r="X124" s="41">
        <v>4466908.3688184964</v>
      </c>
      <c r="Y124" s="64">
        <v>24702249.747727785</v>
      </c>
      <c r="Z124" s="127">
        <v>-474707</v>
      </c>
      <c r="AA124" s="64">
        <v>3842845.1723140748</v>
      </c>
      <c r="AB124" s="45">
        <f t="shared" si="22"/>
        <v>28070387.920041859</v>
      </c>
      <c r="AC124" s="65">
        <f t="shared" si="20"/>
        <v>3859.003013478397</v>
      </c>
    </row>
    <row r="125" spans="1:29" x14ac:dyDescent="0.25">
      <c r="A125" s="42">
        <v>322</v>
      </c>
      <c r="B125" s="36" t="s">
        <v>123</v>
      </c>
      <c r="C125" s="43">
        <v>6609</v>
      </c>
      <c r="D125" s="43">
        <v>16321852.56568929</v>
      </c>
      <c r="E125" s="41">
        <v>5210018.8226193935</v>
      </c>
      <c r="F125" s="38">
        <f t="shared" si="21"/>
        <v>21531871.388308682</v>
      </c>
      <c r="G125" s="126">
        <v>-700885</v>
      </c>
      <c r="H125" s="45">
        <v>3940249.3182006488</v>
      </c>
      <c r="I125" s="40">
        <f t="shared" si="13"/>
        <v>24771235.706509329</v>
      </c>
      <c r="J125" s="41">
        <f t="shared" si="14"/>
        <v>3748.1064770024709</v>
      </c>
      <c r="K125" s="41"/>
      <c r="L125" s="83">
        <f t="shared" si="15"/>
        <v>1595157.691459883</v>
      </c>
      <c r="M125" s="84">
        <f t="shared" si="16"/>
        <v>6.8827766735340773E-2</v>
      </c>
      <c r="N125" s="83">
        <f t="shared" si="17"/>
        <v>257.73328196490365</v>
      </c>
      <c r="P125" s="66">
        <f t="shared" si="18"/>
        <v>6.0138611884764215E-2</v>
      </c>
      <c r="Q125" s="66">
        <f t="shared" si="19"/>
        <v>0.10478429231757835</v>
      </c>
      <c r="R125" s="71"/>
      <c r="S125" s="71"/>
      <c r="T125" s="91">
        <v>322</v>
      </c>
      <c r="U125" s="53" t="s">
        <v>123</v>
      </c>
      <c r="V125" s="43">
        <v>6640</v>
      </c>
      <c r="W125" s="43">
        <v>15228886.487355733</v>
      </c>
      <c r="X125" s="41">
        <v>5081543.8157423791</v>
      </c>
      <c r="Y125" s="64">
        <v>20310430.303098112</v>
      </c>
      <c r="Z125" s="127">
        <v>-700885</v>
      </c>
      <c r="AA125" s="64">
        <v>3566532.711951335</v>
      </c>
      <c r="AB125" s="45">
        <f t="shared" si="22"/>
        <v>23176078.015049446</v>
      </c>
      <c r="AC125" s="65">
        <f t="shared" si="20"/>
        <v>3490.3731950375673</v>
      </c>
    </row>
    <row r="126" spans="1:29" x14ac:dyDescent="0.25">
      <c r="A126" s="42">
        <v>398</v>
      </c>
      <c r="B126" s="36" t="s">
        <v>124</v>
      </c>
      <c r="C126" s="43">
        <v>119984</v>
      </c>
      <c r="D126" s="43">
        <v>157683659.90479273</v>
      </c>
      <c r="E126" s="41">
        <v>32666671.063186783</v>
      </c>
      <c r="F126" s="38">
        <f t="shared" si="21"/>
        <v>190350330.96797952</v>
      </c>
      <c r="G126" s="126">
        <v>-5028497</v>
      </c>
      <c r="H126" s="45">
        <v>57351436.529793985</v>
      </c>
      <c r="I126" s="40">
        <f t="shared" si="13"/>
        <v>242673270.4977735</v>
      </c>
      <c r="J126" s="41">
        <f t="shared" si="14"/>
        <v>2022.5469270717219</v>
      </c>
      <c r="K126" s="41"/>
      <c r="L126" s="83">
        <f t="shared" si="15"/>
        <v>18950879.445310652</v>
      </c>
      <c r="M126" s="84">
        <f t="shared" si="16"/>
        <v>8.4707120088246671E-2</v>
      </c>
      <c r="N126" s="83">
        <f t="shared" si="17"/>
        <v>155.43968511931848</v>
      </c>
      <c r="P126" s="66">
        <f t="shared" si="18"/>
        <v>7.1322550146618591E-2</v>
      </c>
      <c r="Q126" s="66">
        <f t="shared" si="19"/>
        <v>0.12293069726293382</v>
      </c>
      <c r="R126" s="71"/>
      <c r="S126" s="71"/>
      <c r="T126" s="91">
        <v>398</v>
      </c>
      <c r="U126" s="53" t="s">
        <v>124</v>
      </c>
      <c r="V126" s="43">
        <v>119823</v>
      </c>
      <c r="W126" s="43">
        <v>148440016.93037125</v>
      </c>
      <c r="X126" s="41">
        <v>29237873.768306416</v>
      </c>
      <c r="Y126" s="64">
        <v>177677890.69867766</v>
      </c>
      <c r="Z126" s="127">
        <v>-5028497</v>
      </c>
      <c r="AA126" s="64">
        <v>51072997.353785194</v>
      </c>
      <c r="AB126" s="45">
        <f t="shared" si="22"/>
        <v>223722391.05246285</v>
      </c>
      <c r="AC126" s="65">
        <f t="shared" si="20"/>
        <v>1867.1072419524035</v>
      </c>
    </row>
    <row r="127" spans="1:29" x14ac:dyDescent="0.25">
      <c r="A127" s="42">
        <v>399</v>
      </c>
      <c r="B127" s="36" t="s">
        <v>125</v>
      </c>
      <c r="C127" s="43">
        <v>7996</v>
      </c>
      <c r="D127" s="43">
        <v>11666366.646659615</v>
      </c>
      <c r="E127" s="41">
        <v>3719725.1009145388</v>
      </c>
      <c r="F127" s="38">
        <f t="shared" si="21"/>
        <v>15386091.747574154</v>
      </c>
      <c r="G127" s="126">
        <v>-497058</v>
      </c>
      <c r="H127" s="45">
        <v>4114541.2694881954</v>
      </c>
      <c r="I127" s="40">
        <f t="shared" si="13"/>
        <v>19003575.017062351</v>
      </c>
      <c r="J127" s="41">
        <f t="shared" si="14"/>
        <v>2376.6351947301591</v>
      </c>
      <c r="K127" s="41"/>
      <c r="L127" s="83">
        <f t="shared" si="15"/>
        <v>1409073.4750815332</v>
      </c>
      <c r="M127" s="84">
        <f t="shared" si="16"/>
        <v>8.0086012764809325E-2</v>
      </c>
      <c r="N127" s="83">
        <f t="shared" si="17"/>
        <v>181.98613124246822</v>
      </c>
      <c r="P127" s="66">
        <f t="shared" si="18"/>
        <v>6.9384683692299332E-2</v>
      </c>
      <c r="Q127" s="66">
        <f t="shared" si="19"/>
        <v>0.11090905649470018</v>
      </c>
      <c r="R127" s="71"/>
      <c r="S127" s="71"/>
      <c r="T127" s="91">
        <v>399</v>
      </c>
      <c r="U127" s="53" t="s">
        <v>125</v>
      </c>
      <c r="V127" s="43">
        <v>8017</v>
      </c>
      <c r="W127" s="43">
        <v>10877934.816991402</v>
      </c>
      <c r="X127" s="41">
        <v>3509864.0567030446</v>
      </c>
      <c r="Y127" s="64">
        <v>14387798.873694446</v>
      </c>
      <c r="Z127" s="127">
        <v>-497058</v>
      </c>
      <c r="AA127" s="64">
        <v>3703760.6682863738</v>
      </c>
      <c r="AB127" s="45">
        <f t="shared" si="22"/>
        <v>17594501.541980818</v>
      </c>
      <c r="AC127" s="65">
        <f t="shared" si="20"/>
        <v>2194.6490634876909</v>
      </c>
    </row>
    <row r="128" spans="1:29" x14ac:dyDescent="0.25">
      <c r="A128" s="42">
        <v>400</v>
      </c>
      <c r="B128" s="36" t="s">
        <v>126</v>
      </c>
      <c r="C128" s="43">
        <v>8468</v>
      </c>
      <c r="D128" s="43">
        <v>13954039.245517116</v>
      </c>
      <c r="E128" s="41">
        <v>5420674.5382458502</v>
      </c>
      <c r="F128" s="38">
        <f t="shared" si="21"/>
        <v>19374713.783762965</v>
      </c>
      <c r="G128" s="44">
        <v>861943</v>
      </c>
      <c r="H128" s="45">
        <v>5157406.9014558746</v>
      </c>
      <c r="I128" s="40">
        <f t="shared" si="13"/>
        <v>25394063.685218841</v>
      </c>
      <c r="J128" s="41">
        <f t="shared" si="14"/>
        <v>2998.8266043007607</v>
      </c>
      <c r="K128" s="41"/>
      <c r="L128" s="83">
        <f t="shared" si="15"/>
        <v>1744513.1185779795</v>
      </c>
      <c r="M128" s="84">
        <f t="shared" si="16"/>
        <v>7.376517002562924E-2</v>
      </c>
      <c r="N128" s="83">
        <f t="shared" si="17"/>
        <v>245.03636598673393</v>
      </c>
      <c r="P128" s="66">
        <f t="shared" si="18"/>
        <v>6.8279973635692714E-2</v>
      </c>
      <c r="Q128" s="66">
        <f t="shared" si="19"/>
        <v>0.10882307710934547</v>
      </c>
      <c r="R128" s="71"/>
      <c r="S128" s="71"/>
      <c r="T128" s="91">
        <v>400</v>
      </c>
      <c r="U128" s="53" t="s">
        <v>126</v>
      </c>
      <c r="V128" s="43">
        <v>8588</v>
      </c>
      <c r="W128" s="43">
        <v>13081530.705027115</v>
      </c>
      <c r="X128" s="41">
        <v>5054832.6659202222</v>
      </c>
      <c r="Y128" s="64">
        <v>18136363.370947339</v>
      </c>
      <c r="Z128" s="70">
        <v>861943</v>
      </c>
      <c r="AA128" s="64">
        <v>4651244.1956935227</v>
      </c>
      <c r="AB128" s="45">
        <f t="shared" si="22"/>
        <v>23649550.566640861</v>
      </c>
      <c r="AC128" s="65">
        <f t="shared" si="20"/>
        <v>2753.7902383140267</v>
      </c>
    </row>
    <row r="129" spans="1:29" x14ac:dyDescent="0.25">
      <c r="A129" s="42">
        <v>402</v>
      </c>
      <c r="B129" s="36" t="s">
        <v>127</v>
      </c>
      <c r="C129" s="43">
        <v>9358</v>
      </c>
      <c r="D129" s="43">
        <v>19057248.645546075</v>
      </c>
      <c r="E129" s="41">
        <v>8720647.2101518456</v>
      </c>
      <c r="F129" s="38">
        <f t="shared" si="21"/>
        <v>27777895.855697922</v>
      </c>
      <c r="G129" s="126">
        <v>-385318</v>
      </c>
      <c r="H129" s="45">
        <v>5834450.4331158483</v>
      </c>
      <c r="I129" s="40">
        <f t="shared" si="13"/>
        <v>33227028.28881377</v>
      </c>
      <c r="J129" s="41">
        <f t="shared" si="14"/>
        <v>3550.6548716407106</v>
      </c>
      <c r="K129" s="41"/>
      <c r="L129" s="83">
        <f t="shared" si="15"/>
        <v>984577.96830505133</v>
      </c>
      <c r="M129" s="84">
        <f t="shared" si="16"/>
        <v>3.053669800271919E-2</v>
      </c>
      <c r="N129" s="83">
        <f t="shared" si="17"/>
        <v>151.34540189809377</v>
      </c>
      <c r="P129" s="66">
        <f t="shared" si="18"/>
        <v>1.6837447245331871E-2</v>
      </c>
      <c r="Q129" s="66">
        <f t="shared" si="19"/>
        <v>9.8800352185776319E-2</v>
      </c>
      <c r="R129" s="71"/>
      <c r="S129" s="71"/>
      <c r="T129" s="91">
        <v>402</v>
      </c>
      <c r="U129" s="53" t="s">
        <v>127</v>
      </c>
      <c r="V129" s="43">
        <v>9485</v>
      </c>
      <c r="W129" s="43">
        <v>18586910.410704438</v>
      </c>
      <c r="X129" s="41">
        <v>8731021.2124372553</v>
      </c>
      <c r="Y129" s="64">
        <v>27317931.623141691</v>
      </c>
      <c r="Z129" s="127">
        <v>-385318</v>
      </c>
      <c r="AA129" s="64">
        <v>5309836.6973670265</v>
      </c>
      <c r="AB129" s="45">
        <f t="shared" si="22"/>
        <v>32242450.320508718</v>
      </c>
      <c r="AC129" s="65">
        <f t="shared" si="20"/>
        <v>3399.3094697426168</v>
      </c>
    </row>
    <row r="130" spans="1:29" x14ac:dyDescent="0.25">
      <c r="A130" s="42">
        <v>403</v>
      </c>
      <c r="B130" s="36" t="s">
        <v>128</v>
      </c>
      <c r="C130" s="43">
        <v>2925</v>
      </c>
      <c r="D130" s="43">
        <v>7420134.816096995</v>
      </c>
      <c r="E130" s="41">
        <v>2993015.4939000937</v>
      </c>
      <c r="F130" s="38">
        <f t="shared" si="21"/>
        <v>10413150.309997089</v>
      </c>
      <c r="G130" s="126">
        <v>-96180</v>
      </c>
      <c r="H130" s="45">
        <v>2133426.5781718954</v>
      </c>
      <c r="I130" s="40">
        <f t="shared" si="13"/>
        <v>12450396.888168985</v>
      </c>
      <c r="J130" s="41">
        <f t="shared" si="14"/>
        <v>4256.5459446731575</v>
      </c>
      <c r="K130" s="41"/>
      <c r="L130" s="83">
        <f t="shared" si="15"/>
        <v>785866.03336505964</v>
      </c>
      <c r="M130" s="84">
        <f t="shared" si="16"/>
        <v>6.7372279532477569E-2</v>
      </c>
      <c r="N130" s="83">
        <f t="shared" si="17"/>
        <v>363.17783559307554</v>
      </c>
      <c r="P130" s="66">
        <f t="shared" si="18"/>
        <v>6.2125039653302183E-2</v>
      </c>
      <c r="Q130" s="66">
        <f t="shared" si="19"/>
        <v>9.0352734124335088E-2</v>
      </c>
      <c r="R130" s="71"/>
      <c r="S130" s="71"/>
      <c r="T130" s="91">
        <v>403</v>
      </c>
      <c r="U130" s="53" t="s">
        <v>128</v>
      </c>
      <c r="V130" s="43">
        <v>2996</v>
      </c>
      <c r="W130" s="43">
        <v>6728685.6539378623</v>
      </c>
      <c r="X130" s="41">
        <v>3075386.2973232982</v>
      </c>
      <c r="Y130" s="64">
        <v>9804071.9512611609</v>
      </c>
      <c r="Z130" s="127">
        <v>-96180</v>
      </c>
      <c r="AA130" s="64">
        <v>1956638.9035427652</v>
      </c>
      <c r="AB130" s="45">
        <f t="shared" si="22"/>
        <v>11664530.854803925</v>
      </c>
      <c r="AC130" s="65">
        <f t="shared" si="20"/>
        <v>3893.3681090800819</v>
      </c>
    </row>
    <row r="131" spans="1:29" x14ac:dyDescent="0.25">
      <c r="A131" s="42">
        <v>405</v>
      </c>
      <c r="B131" s="36" t="s">
        <v>129</v>
      </c>
      <c r="C131" s="43">
        <v>72662</v>
      </c>
      <c r="D131" s="43">
        <v>85175955.191718981</v>
      </c>
      <c r="E131" s="41">
        <v>15114855.569928247</v>
      </c>
      <c r="F131" s="38">
        <f t="shared" si="21"/>
        <v>100290810.76164722</v>
      </c>
      <c r="G131" s="126">
        <v>-5617783</v>
      </c>
      <c r="H131" s="45">
        <v>36429064.70176895</v>
      </c>
      <c r="I131" s="40">
        <f t="shared" si="13"/>
        <v>131102092.46341617</v>
      </c>
      <c r="J131" s="41">
        <f t="shared" si="14"/>
        <v>1804.2731064850427</v>
      </c>
      <c r="K131" s="41"/>
      <c r="L131" s="83">
        <f t="shared" si="15"/>
        <v>1112235.0339776427</v>
      </c>
      <c r="M131" s="84">
        <f t="shared" si="16"/>
        <v>8.5563216697994247E-3</v>
      </c>
      <c r="N131" s="83">
        <f t="shared" si="17"/>
        <v>14.617333301154531</v>
      </c>
      <c r="P131" s="66">
        <f t="shared" si="18"/>
        <v>-2.7609889255244324E-2</v>
      </c>
      <c r="Q131" s="66">
        <f t="shared" si="19"/>
        <v>0.12195796886505561</v>
      </c>
      <c r="R131" s="71"/>
      <c r="S131" s="71"/>
      <c r="T131" s="91">
        <v>405</v>
      </c>
      <c r="U131" s="53" t="s">
        <v>129</v>
      </c>
      <c r="V131" s="43">
        <v>72634</v>
      </c>
      <c r="W131" s="43">
        <v>83557152.136373907</v>
      </c>
      <c r="X131" s="41">
        <v>19581299.862931471</v>
      </c>
      <c r="Y131" s="64">
        <v>103138451.99930538</v>
      </c>
      <c r="Z131" s="127">
        <v>-5617783</v>
      </c>
      <c r="AA131" s="64">
        <v>32469188.430133145</v>
      </c>
      <c r="AB131" s="45">
        <f t="shared" si="22"/>
        <v>129989857.42943853</v>
      </c>
      <c r="AC131" s="65">
        <f t="shared" si="20"/>
        <v>1789.6557731838882</v>
      </c>
    </row>
    <row r="132" spans="1:29" x14ac:dyDescent="0.25">
      <c r="A132" s="42">
        <v>407</v>
      </c>
      <c r="B132" s="36" t="s">
        <v>130</v>
      </c>
      <c r="C132" s="43">
        <v>2621</v>
      </c>
      <c r="D132" s="43">
        <v>5137579.2403739849</v>
      </c>
      <c r="E132" s="41">
        <v>2069102.428641445</v>
      </c>
      <c r="F132" s="38">
        <f t="shared" si="21"/>
        <v>7206681.6690154299</v>
      </c>
      <c r="G132" s="126">
        <v>-644025</v>
      </c>
      <c r="H132" s="45">
        <v>1783066.9309783494</v>
      </c>
      <c r="I132" s="40">
        <f t="shared" si="13"/>
        <v>8345723.5999937793</v>
      </c>
      <c r="J132" s="41">
        <f t="shared" si="14"/>
        <v>3184.1753529163598</v>
      </c>
      <c r="K132" s="41"/>
      <c r="L132" s="83">
        <f t="shared" si="15"/>
        <v>412256.98636130244</v>
      </c>
      <c r="M132" s="84">
        <f t="shared" si="16"/>
        <v>5.1964293345975694E-2</v>
      </c>
      <c r="N132" s="83">
        <f t="shared" si="17"/>
        <v>139.86736610420439</v>
      </c>
      <c r="P132" s="66">
        <f t="shared" si="18"/>
        <v>3.6917746701816689E-2</v>
      </c>
      <c r="Q132" s="66">
        <f t="shared" si="19"/>
        <v>9.565917212460695E-2</v>
      </c>
      <c r="R132" s="71"/>
      <c r="S132" s="71"/>
      <c r="T132" s="91">
        <v>407</v>
      </c>
      <c r="U132" s="53" t="s">
        <v>130</v>
      </c>
      <c r="V132" s="43">
        <v>2606</v>
      </c>
      <c r="W132" s="43">
        <v>4986323.9231426567</v>
      </c>
      <c r="X132" s="41">
        <v>1963775.727420884</v>
      </c>
      <c r="Y132" s="64">
        <v>6950099.6505635409</v>
      </c>
      <c r="Z132" s="127">
        <v>-644025</v>
      </c>
      <c r="AA132" s="64">
        <v>1627391.963068936</v>
      </c>
      <c r="AB132" s="45">
        <f t="shared" si="22"/>
        <v>7933466.6136324769</v>
      </c>
      <c r="AC132" s="65">
        <f t="shared" si="20"/>
        <v>3044.3079868121554</v>
      </c>
    </row>
    <row r="133" spans="1:29" x14ac:dyDescent="0.25">
      <c r="A133" s="42">
        <v>408</v>
      </c>
      <c r="B133" s="36" t="s">
        <v>131</v>
      </c>
      <c r="C133" s="43">
        <v>14221</v>
      </c>
      <c r="D133" s="43">
        <v>24768520.685187675</v>
      </c>
      <c r="E133" s="41">
        <v>10334697.507639341</v>
      </c>
      <c r="F133" s="38">
        <f t="shared" si="21"/>
        <v>35103218.192827016</v>
      </c>
      <c r="G133" s="126">
        <v>-282344</v>
      </c>
      <c r="H133" s="45">
        <v>7991826.5141966902</v>
      </c>
      <c r="I133" s="40">
        <f t="shared" si="13"/>
        <v>42812700.70702371</v>
      </c>
      <c r="J133" s="41">
        <f t="shared" si="14"/>
        <v>3010.5267356039458</v>
      </c>
      <c r="K133" s="41"/>
      <c r="L133" s="83">
        <f t="shared" si="15"/>
        <v>1593621.8638263717</v>
      </c>
      <c r="M133" s="84">
        <f t="shared" si="16"/>
        <v>3.8662238665951601E-2</v>
      </c>
      <c r="N133" s="83">
        <f t="shared" si="17"/>
        <v>123.63229358144008</v>
      </c>
      <c r="P133" s="66">
        <f t="shared" si="18"/>
        <v>2.464610451101712E-2</v>
      </c>
      <c r="Q133" s="66">
        <f t="shared" si="19"/>
        <v>0.10345443495383222</v>
      </c>
      <c r="R133" s="71"/>
      <c r="S133" s="71"/>
      <c r="T133" s="91">
        <v>408</v>
      </c>
      <c r="U133" s="53" t="s">
        <v>131</v>
      </c>
      <c r="V133" s="43">
        <v>14278</v>
      </c>
      <c r="W133" s="43">
        <v>24401438.319346849</v>
      </c>
      <c r="X133" s="41">
        <v>9857432.1709469799</v>
      </c>
      <c r="Y133" s="64">
        <v>34258870.490293831</v>
      </c>
      <c r="Z133" s="127">
        <v>-282344</v>
      </c>
      <c r="AA133" s="64">
        <v>7242552.3529035095</v>
      </c>
      <c r="AB133" s="45">
        <f t="shared" si="22"/>
        <v>41219078.843197338</v>
      </c>
      <c r="AC133" s="65">
        <f t="shared" si="20"/>
        <v>2886.8944420225057</v>
      </c>
    </row>
    <row r="134" spans="1:29" x14ac:dyDescent="0.25">
      <c r="A134" s="42">
        <v>410</v>
      </c>
      <c r="B134" s="36" t="s">
        <v>132</v>
      </c>
      <c r="C134" s="43">
        <v>18823</v>
      </c>
      <c r="D134" s="43">
        <v>27377754.65600621</v>
      </c>
      <c r="E134" s="41">
        <v>11536185.921814684</v>
      </c>
      <c r="F134" s="38">
        <f t="shared" si="21"/>
        <v>38913940.577820897</v>
      </c>
      <c r="G134" s="126">
        <v>-2175278</v>
      </c>
      <c r="H134" s="45">
        <v>8487660.6436970383</v>
      </c>
      <c r="I134" s="40">
        <f t="shared" si="13"/>
        <v>45226323.221517935</v>
      </c>
      <c r="J134" s="41">
        <f t="shared" si="14"/>
        <v>2402.7159975305708</v>
      </c>
      <c r="K134" s="41"/>
      <c r="L134" s="83">
        <f t="shared" si="15"/>
        <v>2488853.6430319399</v>
      </c>
      <c r="M134" s="84">
        <f t="shared" si="16"/>
        <v>5.823586814051402E-2</v>
      </c>
      <c r="N134" s="83">
        <f t="shared" si="17"/>
        <v>141.83309119369324</v>
      </c>
      <c r="P134" s="66">
        <f t="shared" si="18"/>
        <v>4.1974159233064023E-2</v>
      </c>
      <c r="Q134" s="66">
        <f t="shared" si="19"/>
        <v>0.12175842943029402</v>
      </c>
      <c r="R134" s="71"/>
      <c r="S134" s="71"/>
      <c r="T134" s="91">
        <v>410</v>
      </c>
      <c r="U134" s="53" t="s">
        <v>132</v>
      </c>
      <c r="V134" s="43">
        <v>18903</v>
      </c>
      <c r="W134" s="43">
        <v>26277912.199353922</v>
      </c>
      <c r="X134" s="41">
        <v>11068446.376815723</v>
      </c>
      <c r="Y134" s="64">
        <v>37346358.576169647</v>
      </c>
      <c r="Z134" s="127">
        <v>-2175278</v>
      </c>
      <c r="AA134" s="64">
        <v>7566389.0023163501</v>
      </c>
      <c r="AB134" s="45">
        <f t="shared" si="22"/>
        <v>42737469.578485996</v>
      </c>
      <c r="AC134" s="65">
        <f t="shared" si="20"/>
        <v>2260.8829063368776</v>
      </c>
    </row>
    <row r="135" spans="1:29" x14ac:dyDescent="0.25">
      <c r="A135" s="42">
        <v>416</v>
      </c>
      <c r="B135" s="36" t="s">
        <v>133</v>
      </c>
      <c r="C135" s="43">
        <v>2964</v>
      </c>
      <c r="D135" s="43">
        <v>4162181.9187369966</v>
      </c>
      <c r="E135" s="41">
        <v>1974044.2651766781</v>
      </c>
      <c r="F135" s="38">
        <f t="shared" si="21"/>
        <v>6136226.1839136742</v>
      </c>
      <c r="G135" s="126">
        <v>-602296</v>
      </c>
      <c r="H135" s="45">
        <v>1622203.5274328592</v>
      </c>
      <c r="I135" s="40">
        <f t="shared" si="13"/>
        <v>7156133.7113465331</v>
      </c>
      <c r="J135" s="41">
        <f t="shared" si="14"/>
        <v>2414.3501050426898</v>
      </c>
      <c r="K135" s="41"/>
      <c r="L135" s="83">
        <f t="shared" si="15"/>
        <v>353407.73464028072</v>
      </c>
      <c r="M135" s="84">
        <f t="shared" si="16"/>
        <v>5.1950899661460985E-2</v>
      </c>
      <c r="N135" s="83">
        <f t="shared" si="17"/>
        <v>124.64092405775136</v>
      </c>
      <c r="P135" s="66">
        <f t="shared" si="18"/>
        <v>3.2413155916281022E-2</v>
      </c>
      <c r="Q135" s="66">
        <f t="shared" si="19"/>
        <v>0.10999906343304344</v>
      </c>
      <c r="R135" s="71"/>
      <c r="S135" s="71"/>
      <c r="T135" s="91">
        <v>416</v>
      </c>
      <c r="U135" s="53" t="s">
        <v>133</v>
      </c>
      <c r="V135" s="43">
        <v>2971</v>
      </c>
      <c r="W135" s="43">
        <v>3772266.8202987136</v>
      </c>
      <c r="X135" s="41">
        <v>2171309.3039978505</v>
      </c>
      <c r="Y135" s="64">
        <v>5943576.1242965646</v>
      </c>
      <c r="Z135" s="127">
        <v>-602296</v>
      </c>
      <c r="AA135" s="64">
        <v>1461445.8524096876</v>
      </c>
      <c r="AB135" s="45">
        <f t="shared" si="22"/>
        <v>6802725.9767062524</v>
      </c>
      <c r="AC135" s="65">
        <f t="shared" si="20"/>
        <v>2289.7091809849385</v>
      </c>
    </row>
    <row r="136" spans="1:29" x14ac:dyDescent="0.25">
      <c r="A136" s="42">
        <v>418</v>
      </c>
      <c r="B136" s="36" t="s">
        <v>134</v>
      </c>
      <c r="C136" s="43">
        <v>23828</v>
      </c>
      <c r="D136" s="43">
        <v>24186027.707662407</v>
      </c>
      <c r="E136" s="41">
        <v>138375.84039295884</v>
      </c>
      <c r="F136" s="38">
        <f t="shared" si="21"/>
        <v>24324403.548055366</v>
      </c>
      <c r="G136" s="126">
        <v>-2587354</v>
      </c>
      <c r="H136" s="45">
        <v>8811600.6928913165</v>
      </c>
      <c r="I136" s="40">
        <f t="shared" si="13"/>
        <v>30548650.24094668</v>
      </c>
      <c r="J136" s="41">
        <f t="shared" si="14"/>
        <v>1282.0484405299094</v>
      </c>
      <c r="K136" s="41"/>
      <c r="L136" s="83">
        <f t="shared" si="15"/>
        <v>2067157.5151281394</v>
      </c>
      <c r="M136" s="84">
        <f t="shared" si="16"/>
        <v>7.2578973827950255E-2</v>
      </c>
      <c r="N136" s="83">
        <f t="shared" si="17"/>
        <v>71.255058486014377</v>
      </c>
      <c r="P136" s="66">
        <f t="shared" si="18"/>
        <v>4.3486793495325582E-2</v>
      </c>
      <c r="Q136" s="66">
        <f t="shared" si="19"/>
        <v>0.1357862382698023</v>
      </c>
      <c r="R136" s="71"/>
      <c r="S136" s="71"/>
      <c r="T136" s="91">
        <v>418</v>
      </c>
      <c r="U136" s="53" t="s">
        <v>134</v>
      </c>
      <c r="V136" s="43">
        <v>23523</v>
      </c>
      <c r="W136" s="43">
        <v>23081544.10574213</v>
      </c>
      <c r="X136" s="41">
        <v>229152.01392498217</v>
      </c>
      <c r="Y136" s="64">
        <v>23310696.119667113</v>
      </c>
      <c r="Z136" s="127">
        <v>-2587354</v>
      </c>
      <c r="AA136" s="64">
        <v>7758150.6061514281</v>
      </c>
      <c r="AB136" s="45">
        <f t="shared" si="22"/>
        <v>28481492.725818541</v>
      </c>
      <c r="AC136" s="65">
        <f t="shared" si="20"/>
        <v>1210.793382043895</v>
      </c>
    </row>
    <row r="137" spans="1:29" x14ac:dyDescent="0.25">
      <c r="A137" s="42">
        <v>420</v>
      </c>
      <c r="B137" s="36" t="s">
        <v>135</v>
      </c>
      <c r="C137" s="43">
        <v>9402</v>
      </c>
      <c r="D137" s="43">
        <v>19596138.014800973</v>
      </c>
      <c r="E137" s="41">
        <v>4510078.4269629614</v>
      </c>
      <c r="F137" s="38">
        <f t="shared" si="21"/>
        <v>24106216.441763934</v>
      </c>
      <c r="G137" s="126">
        <v>-1006642</v>
      </c>
      <c r="H137" s="45">
        <v>5420332.8438239014</v>
      </c>
      <c r="I137" s="40">
        <f t="shared" si="13"/>
        <v>28519907.285587836</v>
      </c>
      <c r="J137" s="41">
        <f t="shared" si="14"/>
        <v>3033.3872884054281</v>
      </c>
      <c r="K137" s="41"/>
      <c r="L137" s="83">
        <f t="shared" si="15"/>
        <v>1031031.8125691824</v>
      </c>
      <c r="M137" s="84">
        <f t="shared" si="16"/>
        <v>3.7507238649364838E-2</v>
      </c>
      <c r="N137" s="83">
        <f t="shared" si="17"/>
        <v>125.74232616524887</v>
      </c>
      <c r="P137" s="66">
        <f t="shared" si="18"/>
        <v>2.1654485780481458E-2</v>
      </c>
      <c r="Q137" s="66">
        <f t="shared" si="19"/>
        <v>0.1061351748161059</v>
      </c>
      <c r="R137" s="71"/>
      <c r="S137" s="71"/>
      <c r="T137" s="91">
        <v>420</v>
      </c>
      <c r="U137" s="53" t="s">
        <v>135</v>
      </c>
      <c r="V137" s="43">
        <v>9454</v>
      </c>
      <c r="W137" s="43">
        <v>18347392.077543799</v>
      </c>
      <c r="X137" s="41">
        <v>5247880.8618670823</v>
      </c>
      <c r="Y137" s="64">
        <v>23595272.93941088</v>
      </c>
      <c r="Z137" s="127">
        <v>-1006642</v>
      </c>
      <c r="AA137" s="64">
        <v>4900244.5336077735</v>
      </c>
      <c r="AB137" s="45">
        <f t="shared" si="22"/>
        <v>27488875.473018654</v>
      </c>
      <c r="AC137" s="65">
        <f t="shared" si="20"/>
        <v>2907.6449622401792</v>
      </c>
    </row>
    <row r="138" spans="1:29" x14ac:dyDescent="0.25">
      <c r="A138" s="42">
        <v>421</v>
      </c>
      <c r="B138" s="36" t="s">
        <v>136</v>
      </c>
      <c r="C138" s="43">
        <v>722</v>
      </c>
      <c r="D138" s="43">
        <v>1993694.5311819152</v>
      </c>
      <c r="E138" s="41">
        <v>477276.54832033149</v>
      </c>
      <c r="F138" s="38">
        <f t="shared" si="21"/>
        <v>2470971.0795022468</v>
      </c>
      <c r="G138" s="126">
        <v>-190793</v>
      </c>
      <c r="H138" s="45">
        <v>547657.11584467185</v>
      </c>
      <c r="I138" s="40">
        <f t="shared" ref="I138:I201" si="23">SUM(F138:H138)</f>
        <v>2827835.1953469189</v>
      </c>
      <c r="J138" s="41">
        <f t="shared" ref="J138:J201" si="24">I138/C138</f>
        <v>3916.6692456328515</v>
      </c>
      <c r="K138" s="41"/>
      <c r="L138" s="83">
        <f t="shared" ref="L138:L201" si="25">I138-AB138</f>
        <v>-101412.55073357793</v>
      </c>
      <c r="M138" s="84">
        <f t="shared" ref="M138:M201" si="26">L138/AB138</f>
        <v>-3.462068064037048E-2</v>
      </c>
      <c r="N138" s="83">
        <f t="shared" ref="N138:N201" si="27">J138-AC138</f>
        <v>-157.38881567521094</v>
      </c>
      <c r="P138" s="66">
        <f t="shared" ref="P138:P201" si="28">F138/Y138-1</f>
        <v>-5.4697711498698398E-2</v>
      </c>
      <c r="Q138" s="66">
        <f t="shared" ref="Q138:Q201" si="29">H138/AA138-1</f>
        <v>8.2128089856472464E-2</v>
      </c>
      <c r="R138" s="71"/>
      <c r="S138" s="71"/>
      <c r="T138" s="91">
        <v>421</v>
      </c>
      <c r="U138" s="53" t="s">
        <v>136</v>
      </c>
      <c r="V138" s="43">
        <v>719</v>
      </c>
      <c r="W138" s="43">
        <v>1978276.3445643461</v>
      </c>
      <c r="X138" s="41">
        <v>635671.7115857841</v>
      </c>
      <c r="Y138" s="64">
        <v>2613948.05615013</v>
      </c>
      <c r="Z138" s="127">
        <v>-190793</v>
      </c>
      <c r="AA138" s="64">
        <v>506092.68993036682</v>
      </c>
      <c r="AB138" s="45">
        <f t="shared" si="22"/>
        <v>2929247.7460804968</v>
      </c>
      <c r="AC138" s="65">
        <f t="shared" ref="AC138:AC201" si="30">AB138/V138</f>
        <v>4074.0580613080624</v>
      </c>
    </row>
    <row r="139" spans="1:29" x14ac:dyDescent="0.25">
      <c r="A139" s="42">
        <v>422</v>
      </c>
      <c r="B139" s="36" t="s">
        <v>137</v>
      </c>
      <c r="C139" s="43">
        <v>10719</v>
      </c>
      <c r="D139" s="43">
        <v>29406243.237727523</v>
      </c>
      <c r="E139" s="41">
        <v>6553906.5267294971</v>
      </c>
      <c r="F139" s="38">
        <f t="shared" ref="F139:F202" si="31">D139+E139</f>
        <v>35960149.764457017</v>
      </c>
      <c r="G139" s="126">
        <v>-673343</v>
      </c>
      <c r="H139" s="45">
        <v>6736948.1210219553</v>
      </c>
      <c r="I139" s="40">
        <f t="shared" si="23"/>
        <v>42023754.885478973</v>
      </c>
      <c r="J139" s="41">
        <f t="shared" si="24"/>
        <v>3920.4921061180121</v>
      </c>
      <c r="K139" s="41"/>
      <c r="L139" s="83">
        <f t="shared" si="25"/>
        <v>1940948.3754054457</v>
      </c>
      <c r="M139" s="84">
        <f t="shared" si="26"/>
        <v>4.8423464931719555E-2</v>
      </c>
      <c r="N139" s="83">
        <f t="shared" si="27"/>
        <v>237.76456936006207</v>
      </c>
      <c r="P139" s="66">
        <f t="shared" si="28"/>
        <v>3.7821320622720256E-2</v>
      </c>
      <c r="Q139" s="66">
        <f t="shared" si="29"/>
        <v>0.10324296590492654</v>
      </c>
      <c r="R139" s="71"/>
      <c r="S139" s="71"/>
      <c r="T139" s="91">
        <v>422</v>
      </c>
      <c r="U139" s="53" t="s">
        <v>137</v>
      </c>
      <c r="V139" s="43">
        <v>10884</v>
      </c>
      <c r="W139" s="43">
        <v>27239133.975470696</v>
      </c>
      <c r="X139" s="41">
        <v>7410520.1122676237</v>
      </c>
      <c r="Y139" s="64">
        <v>34649654.08773832</v>
      </c>
      <c r="Z139" s="127">
        <v>-673343</v>
      </c>
      <c r="AA139" s="64">
        <v>6106495.4223352112</v>
      </c>
      <c r="AB139" s="45">
        <f t="shared" si="22"/>
        <v>40082806.510073528</v>
      </c>
      <c r="AC139" s="65">
        <f t="shared" si="30"/>
        <v>3682.72753675795</v>
      </c>
    </row>
    <row r="140" spans="1:29" x14ac:dyDescent="0.25">
      <c r="A140" s="42">
        <v>423</v>
      </c>
      <c r="B140" s="36" t="s">
        <v>138</v>
      </c>
      <c r="C140" s="43">
        <v>20146</v>
      </c>
      <c r="D140" s="43">
        <v>20196361.642260466</v>
      </c>
      <c r="E140" s="41">
        <v>119392.71760953688</v>
      </c>
      <c r="F140" s="38">
        <f t="shared" si="31"/>
        <v>20315754.359870002</v>
      </c>
      <c r="G140" s="126">
        <v>-1553466</v>
      </c>
      <c r="H140" s="45">
        <v>7821022.3775781123</v>
      </c>
      <c r="I140" s="40">
        <f t="shared" si="23"/>
        <v>26583310.737448115</v>
      </c>
      <c r="J140" s="41">
        <f t="shared" si="24"/>
        <v>1319.5329463639489</v>
      </c>
      <c r="K140" s="41"/>
      <c r="L140" s="83">
        <f t="shared" si="25"/>
        <v>2269533.0284933038</v>
      </c>
      <c r="M140" s="84">
        <f t="shared" si="26"/>
        <v>9.3343496665161604E-2</v>
      </c>
      <c r="N140" s="83">
        <f t="shared" si="27"/>
        <v>103.47924480574079</v>
      </c>
      <c r="P140" s="66">
        <f t="shared" si="28"/>
        <v>7.1647630795452777E-2</v>
      </c>
      <c r="Q140" s="66">
        <f t="shared" si="29"/>
        <v>0.13188227975704936</v>
      </c>
      <c r="R140" s="71"/>
      <c r="S140" s="71"/>
      <c r="T140" s="91">
        <v>423</v>
      </c>
      <c r="U140" s="53" t="s">
        <v>138</v>
      </c>
      <c r="V140" s="43">
        <v>19994</v>
      </c>
      <c r="W140" s="43">
        <v>19172356.275650941</v>
      </c>
      <c r="X140" s="41">
        <v>-214861.50212150239</v>
      </c>
      <c r="Y140" s="64">
        <v>18957494.77352944</v>
      </c>
      <c r="Z140" s="127">
        <v>-1553466</v>
      </c>
      <c r="AA140" s="64">
        <v>6909748.93542537</v>
      </c>
      <c r="AB140" s="45">
        <f t="shared" si="22"/>
        <v>24313777.708954811</v>
      </c>
      <c r="AC140" s="65">
        <f t="shared" si="30"/>
        <v>1216.0537015582081</v>
      </c>
    </row>
    <row r="141" spans="1:29" x14ac:dyDescent="0.25">
      <c r="A141" s="42">
        <v>425</v>
      </c>
      <c r="B141" s="36" t="s">
        <v>139</v>
      </c>
      <c r="C141" s="43">
        <v>10238</v>
      </c>
      <c r="D141" s="43">
        <v>17025296.658301424</v>
      </c>
      <c r="E141" s="41">
        <v>7647247.6717737038</v>
      </c>
      <c r="F141" s="38">
        <f t="shared" si="31"/>
        <v>24672544.33007513</v>
      </c>
      <c r="G141" s="126">
        <v>-208724</v>
      </c>
      <c r="H141" s="45">
        <v>3633811.3582195989</v>
      </c>
      <c r="I141" s="40">
        <f t="shared" si="23"/>
        <v>28097631.688294727</v>
      </c>
      <c r="J141" s="41">
        <f t="shared" si="24"/>
        <v>2744.4453690461737</v>
      </c>
      <c r="K141" s="41"/>
      <c r="L141" s="83">
        <f t="shared" si="25"/>
        <v>1561947.6188069358</v>
      </c>
      <c r="M141" s="84">
        <f t="shared" si="26"/>
        <v>5.8862157640885933E-2</v>
      </c>
      <c r="N141" s="83">
        <f t="shared" si="27"/>
        <v>140.61021356704578</v>
      </c>
      <c r="P141" s="66">
        <f t="shared" si="28"/>
        <v>4.9120078767216802E-2</v>
      </c>
      <c r="Q141" s="66">
        <f t="shared" si="29"/>
        <v>0.12605134777673777</v>
      </c>
      <c r="R141" s="71"/>
      <c r="S141" s="71"/>
      <c r="T141" s="91">
        <v>425</v>
      </c>
      <c r="U141" s="53" t="s">
        <v>139</v>
      </c>
      <c r="V141" s="43">
        <v>10191</v>
      </c>
      <c r="W141" s="43">
        <v>16264941.051199116</v>
      </c>
      <c r="X141" s="41">
        <v>7252428.2465717783</v>
      </c>
      <c r="Y141" s="64">
        <v>23517369.297770895</v>
      </c>
      <c r="Z141" s="127">
        <v>-208724</v>
      </c>
      <c r="AA141" s="64">
        <v>3227038.7717168955</v>
      </c>
      <c r="AB141" s="45">
        <f t="shared" ref="AB141:AB204" si="32">SUM(Y141:AA141)</f>
        <v>26535684.069487792</v>
      </c>
      <c r="AC141" s="65">
        <f t="shared" si="30"/>
        <v>2603.8351554791279</v>
      </c>
    </row>
    <row r="142" spans="1:29" x14ac:dyDescent="0.25">
      <c r="A142" s="42">
        <v>426</v>
      </c>
      <c r="B142" s="36" t="s">
        <v>140</v>
      </c>
      <c r="C142" s="43">
        <v>11994</v>
      </c>
      <c r="D142" s="43">
        <v>17683385.971421234</v>
      </c>
      <c r="E142" s="41">
        <v>9607090.5860197023</v>
      </c>
      <c r="F142" s="38">
        <f t="shared" si="31"/>
        <v>27290476.557440937</v>
      </c>
      <c r="G142" s="126">
        <v>-2583761</v>
      </c>
      <c r="H142" s="45">
        <v>6582983.0837210063</v>
      </c>
      <c r="I142" s="40">
        <f t="shared" si="23"/>
        <v>31289698.641161941</v>
      </c>
      <c r="J142" s="41">
        <f t="shared" si="24"/>
        <v>2608.7792764016958</v>
      </c>
      <c r="K142" s="41"/>
      <c r="L142" s="83">
        <f t="shared" si="25"/>
        <v>1607115.42783463</v>
      </c>
      <c r="M142" s="84">
        <f t="shared" si="26"/>
        <v>5.414338153402512E-2</v>
      </c>
      <c r="N142" s="83">
        <f t="shared" si="27"/>
        <v>152.42515414687023</v>
      </c>
      <c r="P142" s="66">
        <f t="shared" si="28"/>
        <v>3.6750044445721608E-2</v>
      </c>
      <c r="Q142" s="66">
        <f t="shared" si="29"/>
        <v>0.10764161961477314</v>
      </c>
      <c r="R142" s="71"/>
      <c r="S142" s="71"/>
      <c r="T142" s="91">
        <v>426</v>
      </c>
      <c r="U142" s="53" t="s">
        <v>140</v>
      </c>
      <c r="V142" s="43">
        <v>12084</v>
      </c>
      <c r="W142" s="43">
        <v>17060026.598731458</v>
      </c>
      <c r="X142" s="41">
        <v>9263074.8119188435</v>
      </c>
      <c r="Y142" s="64">
        <v>26323101.410650302</v>
      </c>
      <c r="Z142" s="127">
        <v>-2583761</v>
      </c>
      <c r="AA142" s="64">
        <v>5943242.8026770093</v>
      </c>
      <c r="AB142" s="45">
        <f t="shared" si="32"/>
        <v>29682583.213327311</v>
      </c>
      <c r="AC142" s="65">
        <f t="shared" si="30"/>
        <v>2456.3541222548256</v>
      </c>
    </row>
    <row r="143" spans="1:29" x14ac:dyDescent="0.25">
      <c r="A143" s="42">
        <v>430</v>
      </c>
      <c r="B143" s="36" t="s">
        <v>141</v>
      </c>
      <c r="C143" s="43">
        <v>15770</v>
      </c>
      <c r="D143" s="43">
        <v>29336853.705767352</v>
      </c>
      <c r="E143" s="41">
        <v>10918623.260816542</v>
      </c>
      <c r="F143" s="38">
        <f t="shared" si="31"/>
        <v>40255476.966583893</v>
      </c>
      <c r="G143" s="126">
        <v>-2247193</v>
      </c>
      <c r="H143" s="45">
        <v>9804873.9558726121</v>
      </c>
      <c r="I143" s="40">
        <f t="shared" si="23"/>
        <v>47813157.922456503</v>
      </c>
      <c r="J143" s="41">
        <f t="shared" si="24"/>
        <v>3031.9060191792328</v>
      </c>
      <c r="K143" s="41"/>
      <c r="L143" s="83">
        <f t="shared" si="25"/>
        <v>2922529.8482616544</v>
      </c>
      <c r="M143" s="84">
        <f t="shared" si="26"/>
        <v>6.5103340577710833E-2</v>
      </c>
      <c r="N143" s="83">
        <f t="shared" si="27"/>
        <v>204.14992001735254</v>
      </c>
      <c r="P143" s="66">
        <f t="shared" si="28"/>
        <v>5.2617418579518294E-2</v>
      </c>
      <c r="Q143" s="66">
        <f t="shared" si="29"/>
        <v>0.10233963341823715</v>
      </c>
      <c r="R143" s="71"/>
      <c r="S143" s="71"/>
      <c r="T143" s="91">
        <v>430</v>
      </c>
      <c r="U143" s="53" t="s">
        <v>141</v>
      </c>
      <c r="V143" s="43">
        <v>15875</v>
      </c>
      <c r="W143" s="43">
        <v>27140866.738569554</v>
      </c>
      <c r="X143" s="41">
        <v>11102350.840812404</v>
      </c>
      <c r="Y143" s="64">
        <v>38243217.579381958</v>
      </c>
      <c r="Z143" s="127">
        <v>-2247193</v>
      </c>
      <c r="AA143" s="64">
        <v>8894603.494812889</v>
      </c>
      <c r="AB143" s="45">
        <f t="shared" si="32"/>
        <v>44890628.074194849</v>
      </c>
      <c r="AC143" s="65">
        <f t="shared" si="30"/>
        <v>2827.7560991618802</v>
      </c>
    </row>
    <row r="144" spans="1:29" x14ac:dyDescent="0.25">
      <c r="A144" s="42">
        <v>433</v>
      </c>
      <c r="B144" s="36" t="s">
        <v>142</v>
      </c>
      <c r="C144" s="43">
        <v>7853</v>
      </c>
      <c r="D144" s="43">
        <v>10329951.987675596</v>
      </c>
      <c r="E144" s="41">
        <v>4130662.6501805768</v>
      </c>
      <c r="F144" s="38">
        <f t="shared" si="31"/>
        <v>14460614.637856172</v>
      </c>
      <c r="G144" s="126">
        <v>-901681</v>
      </c>
      <c r="H144" s="45">
        <v>4441319.7942092512</v>
      </c>
      <c r="I144" s="40">
        <f t="shared" si="23"/>
        <v>18000253.432065424</v>
      </c>
      <c r="J144" s="41">
        <f t="shared" si="24"/>
        <v>2292.1499340462783</v>
      </c>
      <c r="K144" s="41"/>
      <c r="L144" s="83">
        <f t="shared" si="25"/>
        <v>703374.9691215232</v>
      </c>
      <c r="M144" s="84">
        <f t="shared" si="26"/>
        <v>4.0664850055367151E-2</v>
      </c>
      <c r="N144" s="83">
        <f t="shared" si="27"/>
        <v>82.533370052422924</v>
      </c>
      <c r="P144" s="66">
        <f t="shared" si="28"/>
        <v>1.8947908221071064E-2</v>
      </c>
      <c r="Q144" s="66">
        <f t="shared" si="29"/>
        <v>0.10843229305240998</v>
      </c>
      <c r="R144" s="71"/>
      <c r="S144" s="71"/>
      <c r="T144" s="91">
        <v>433</v>
      </c>
      <c r="U144" s="53" t="s">
        <v>142</v>
      </c>
      <c r="V144" s="43">
        <v>7828</v>
      </c>
      <c r="W144" s="43">
        <v>9886129.4248138666</v>
      </c>
      <c r="X144" s="41">
        <v>4305581.9680700134</v>
      </c>
      <c r="Y144" s="64">
        <v>14191711.39288388</v>
      </c>
      <c r="Z144" s="127">
        <v>-901681</v>
      </c>
      <c r="AA144" s="64">
        <v>4006848.0700600194</v>
      </c>
      <c r="AB144" s="45">
        <f t="shared" si="32"/>
        <v>17296878.4629439</v>
      </c>
      <c r="AC144" s="65">
        <f t="shared" si="30"/>
        <v>2209.6165639938554</v>
      </c>
    </row>
    <row r="145" spans="1:29" x14ac:dyDescent="0.25">
      <c r="A145" s="42">
        <v>434</v>
      </c>
      <c r="B145" s="36" t="s">
        <v>143</v>
      </c>
      <c r="C145" s="43">
        <v>14745</v>
      </c>
      <c r="D145" s="43">
        <v>23847094.226931401</v>
      </c>
      <c r="E145" s="41">
        <v>3743491.3368887617</v>
      </c>
      <c r="F145" s="38">
        <f t="shared" si="31"/>
        <v>27590585.563820161</v>
      </c>
      <c r="G145" s="126">
        <v>-1084397</v>
      </c>
      <c r="H145" s="45">
        <v>7973819.6677627442</v>
      </c>
      <c r="I145" s="40">
        <f t="shared" si="23"/>
        <v>34480008.231582902</v>
      </c>
      <c r="J145" s="41">
        <f t="shared" si="24"/>
        <v>2338.4203615858191</v>
      </c>
      <c r="K145" s="41"/>
      <c r="L145" s="83">
        <f t="shared" si="25"/>
        <v>2503198.5937493704</v>
      </c>
      <c r="M145" s="84">
        <f t="shared" si="26"/>
        <v>7.8281686700467382E-2</v>
      </c>
      <c r="N145" s="83">
        <f t="shared" si="27"/>
        <v>173.72975517954137</v>
      </c>
      <c r="P145" s="66">
        <f t="shared" si="28"/>
        <v>6.556480132678888E-2</v>
      </c>
      <c r="Q145" s="66">
        <f t="shared" si="29"/>
        <v>0.11237476132600621</v>
      </c>
      <c r="R145" s="71"/>
      <c r="S145" s="71"/>
      <c r="T145" s="91">
        <v>434</v>
      </c>
      <c r="U145" s="53" t="s">
        <v>143</v>
      </c>
      <c r="V145" s="43">
        <v>14772</v>
      </c>
      <c r="W145" s="43">
        <v>22500489.355716787</v>
      </c>
      <c r="X145" s="41">
        <v>3392431.9658825365</v>
      </c>
      <c r="Y145" s="64">
        <v>25892921.321599323</v>
      </c>
      <c r="Z145" s="127">
        <v>-1084397</v>
      </c>
      <c r="AA145" s="64">
        <v>7168285.3162342096</v>
      </c>
      <c r="AB145" s="45">
        <f t="shared" si="32"/>
        <v>31976809.637833532</v>
      </c>
      <c r="AC145" s="65">
        <f t="shared" si="30"/>
        <v>2164.6906064062778</v>
      </c>
    </row>
    <row r="146" spans="1:29" x14ac:dyDescent="0.25">
      <c r="A146" s="42">
        <v>435</v>
      </c>
      <c r="B146" s="36" t="s">
        <v>144</v>
      </c>
      <c r="C146" s="43">
        <v>699</v>
      </c>
      <c r="D146" s="43">
        <v>1875495.7265079217</v>
      </c>
      <c r="E146" s="41">
        <v>319697.67175196804</v>
      </c>
      <c r="F146" s="38">
        <f t="shared" si="31"/>
        <v>2195193.3982598898</v>
      </c>
      <c r="G146" s="126">
        <v>-174753</v>
      </c>
      <c r="H146" s="45">
        <v>479085.51997354266</v>
      </c>
      <c r="I146" s="40">
        <f t="shared" si="23"/>
        <v>2499525.9182334323</v>
      </c>
      <c r="J146" s="41">
        <f t="shared" si="24"/>
        <v>3575.8596827373854</v>
      </c>
      <c r="K146" s="41"/>
      <c r="L146" s="83">
        <f t="shared" si="25"/>
        <v>-139132.74212430837</v>
      </c>
      <c r="M146" s="84">
        <f t="shared" si="26"/>
        <v>-5.2728586768189714E-2</v>
      </c>
      <c r="N146" s="83">
        <f t="shared" si="27"/>
        <v>-248.2833032883259</v>
      </c>
      <c r="P146" s="66">
        <f t="shared" si="28"/>
        <v>-7.4410373301693422E-2</v>
      </c>
      <c r="Q146" s="66">
        <f t="shared" si="29"/>
        <v>8.4538439356480088E-2</v>
      </c>
      <c r="R146" s="71"/>
      <c r="S146" s="71"/>
      <c r="T146" s="91">
        <v>435</v>
      </c>
      <c r="U146" s="53" t="s">
        <v>144</v>
      </c>
      <c r="V146" s="43">
        <v>690</v>
      </c>
      <c r="W146" s="43">
        <v>1901332.2269969024</v>
      </c>
      <c r="X146" s="41">
        <v>470338.04127351654</v>
      </c>
      <c r="Y146" s="64">
        <v>2371670.268270419</v>
      </c>
      <c r="Z146" s="127">
        <v>-174753</v>
      </c>
      <c r="AA146" s="64">
        <v>441741.39208732155</v>
      </c>
      <c r="AB146" s="45">
        <f t="shared" si="32"/>
        <v>2638658.6603577407</v>
      </c>
      <c r="AC146" s="65">
        <f t="shared" si="30"/>
        <v>3824.1429860257113</v>
      </c>
    </row>
    <row r="147" spans="1:29" x14ac:dyDescent="0.25">
      <c r="A147" s="42">
        <v>436</v>
      </c>
      <c r="B147" s="36" t="s">
        <v>145</v>
      </c>
      <c r="C147" s="43">
        <v>2036</v>
      </c>
      <c r="D147" s="43">
        <v>4092478.3873569742</v>
      </c>
      <c r="E147" s="41">
        <v>2218729.6894032289</v>
      </c>
      <c r="F147" s="38">
        <f t="shared" si="31"/>
        <v>6311208.0767602026</v>
      </c>
      <c r="G147" s="126">
        <v>-324770</v>
      </c>
      <c r="H147" s="45">
        <v>999021.18804091995</v>
      </c>
      <c r="I147" s="40">
        <f t="shared" si="23"/>
        <v>6985459.2648011222</v>
      </c>
      <c r="J147" s="41">
        <f t="shared" si="24"/>
        <v>3430.9721339887633</v>
      </c>
      <c r="K147" s="41"/>
      <c r="L147" s="83">
        <f t="shared" si="25"/>
        <v>351114.54225521535</v>
      </c>
      <c r="M147" s="84">
        <f t="shared" si="26"/>
        <v>5.2923771214661325E-2</v>
      </c>
      <c r="N147" s="83">
        <f t="shared" si="27"/>
        <v>146.64306342148257</v>
      </c>
      <c r="P147" s="66">
        <f t="shared" si="28"/>
        <v>4.2609847213098018E-2</v>
      </c>
      <c r="Q147" s="66">
        <f t="shared" si="29"/>
        <v>0.10287211476662095</v>
      </c>
      <c r="R147" s="71"/>
      <c r="S147" s="71"/>
      <c r="T147" s="91">
        <v>436</v>
      </c>
      <c r="U147" s="53" t="s">
        <v>145</v>
      </c>
      <c r="V147" s="43">
        <v>2020</v>
      </c>
      <c r="W147" s="43">
        <v>3884214.6949670035</v>
      </c>
      <c r="X147" s="41">
        <v>2169064.0973157445</v>
      </c>
      <c r="Y147" s="64">
        <v>6053278.792282748</v>
      </c>
      <c r="Z147" s="127">
        <v>-324770</v>
      </c>
      <c r="AA147" s="64">
        <v>905835.93026315933</v>
      </c>
      <c r="AB147" s="45">
        <f t="shared" si="32"/>
        <v>6634344.7225459069</v>
      </c>
      <c r="AC147" s="65">
        <f t="shared" si="30"/>
        <v>3284.3290705672807</v>
      </c>
    </row>
    <row r="148" spans="1:29" x14ac:dyDescent="0.25">
      <c r="A148" s="42">
        <v>440</v>
      </c>
      <c r="B148" s="36" t="s">
        <v>146</v>
      </c>
      <c r="C148" s="43">
        <v>5534</v>
      </c>
      <c r="D148" s="43">
        <v>10638264.132092901</v>
      </c>
      <c r="E148" s="41">
        <v>4632026.1777644642</v>
      </c>
      <c r="F148" s="38">
        <f t="shared" si="31"/>
        <v>15270290.309857365</v>
      </c>
      <c r="G148" s="126">
        <v>-1313604</v>
      </c>
      <c r="H148" s="45">
        <v>2400762.1252770629</v>
      </c>
      <c r="I148" s="40">
        <f t="shared" si="23"/>
        <v>16357448.435134428</v>
      </c>
      <c r="J148" s="41">
        <f t="shared" si="24"/>
        <v>2955.8092582461923</v>
      </c>
      <c r="K148" s="41"/>
      <c r="L148" s="83">
        <f t="shared" si="25"/>
        <v>1372176.390140811</v>
      </c>
      <c r="M148" s="84">
        <f t="shared" si="26"/>
        <v>9.1568333629234125E-2</v>
      </c>
      <c r="N148" s="83">
        <f t="shared" si="27"/>
        <v>189.46773249510943</v>
      </c>
      <c r="P148" s="66">
        <f t="shared" si="28"/>
        <v>7.9489247330480017E-2</v>
      </c>
      <c r="Q148" s="66">
        <f t="shared" si="29"/>
        <v>0.115062859423261</v>
      </c>
      <c r="R148" s="71"/>
      <c r="S148" s="71"/>
      <c r="T148" s="91">
        <v>440</v>
      </c>
      <c r="U148" s="53" t="s">
        <v>146</v>
      </c>
      <c r="V148" s="43">
        <v>5417</v>
      </c>
      <c r="W148" s="43">
        <v>9786330.1847306974</v>
      </c>
      <c r="X148" s="41">
        <v>4359517.3516111309</v>
      </c>
      <c r="Y148" s="64">
        <v>14145847.536341827</v>
      </c>
      <c r="Z148" s="127">
        <v>-1313604</v>
      </c>
      <c r="AA148" s="64">
        <v>2153028.5086517888</v>
      </c>
      <c r="AB148" s="45">
        <f t="shared" si="32"/>
        <v>14985272.044993617</v>
      </c>
      <c r="AC148" s="65">
        <f t="shared" si="30"/>
        <v>2766.3415257510828</v>
      </c>
    </row>
    <row r="149" spans="1:29" x14ac:dyDescent="0.25">
      <c r="A149" s="42">
        <v>441</v>
      </c>
      <c r="B149" s="36" t="s">
        <v>147</v>
      </c>
      <c r="C149" s="43">
        <v>4543</v>
      </c>
      <c r="D149" s="43">
        <v>9224068.8763541766</v>
      </c>
      <c r="E149" s="41">
        <v>2085221.3651274042</v>
      </c>
      <c r="F149" s="38">
        <f t="shared" si="31"/>
        <v>11309290.24148158</v>
      </c>
      <c r="G149" s="126">
        <v>-563926</v>
      </c>
      <c r="H149" s="45">
        <v>2856378.2802319364</v>
      </c>
      <c r="I149" s="40">
        <f t="shared" si="23"/>
        <v>13601742.521713516</v>
      </c>
      <c r="J149" s="41">
        <f t="shared" si="24"/>
        <v>2994.0001148389865</v>
      </c>
      <c r="K149" s="41"/>
      <c r="L149" s="83">
        <f t="shared" si="25"/>
        <v>99180.647842315957</v>
      </c>
      <c r="M149" s="84">
        <f t="shared" si="26"/>
        <v>7.3453207449647295E-3</v>
      </c>
      <c r="N149" s="83">
        <f t="shared" si="27"/>
        <v>81.454412968580982</v>
      </c>
      <c r="P149" s="66">
        <f t="shared" si="28"/>
        <v>-1.4501765466048977E-2</v>
      </c>
      <c r="Q149" s="66">
        <f t="shared" si="29"/>
        <v>0.10251689394823704</v>
      </c>
      <c r="R149" s="71"/>
      <c r="S149" s="71"/>
      <c r="T149" s="91">
        <v>441</v>
      </c>
      <c r="U149" s="53" t="s">
        <v>147</v>
      </c>
      <c r="V149" s="43">
        <v>4636</v>
      </c>
      <c r="W149" s="43">
        <v>9062253.4600149598</v>
      </c>
      <c r="X149" s="41">
        <v>2413454.8113751169</v>
      </c>
      <c r="Y149" s="64">
        <v>11475708.271390077</v>
      </c>
      <c r="Z149" s="127">
        <v>-563926</v>
      </c>
      <c r="AA149" s="64">
        <v>2590779.6024811235</v>
      </c>
      <c r="AB149" s="45">
        <f t="shared" si="32"/>
        <v>13502561.8738712</v>
      </c>
      <c r="AC149" s="65">
        <f t="shared" si="30"/>
        <v>2912.5457018704055</v>
      </c>
    </row>
    <row r="150" spans="1:29" x14ac:dyDescent="0.25">
      <c r="A150" s="42">
        <v>444</v>
      </c>
      <c r="B150" s="36" t="s">
        <v>148</v>
      </c>
      <c r="C150" s="43">
        <v>45886</v>
      </c>
      <c r="D150" s="43">
        <v>61771797.093512021</v>
      </c>
      <c r="E150" s="41">
        <v>5091056.3484325642</v>
      </c>
      <c r="F150" s="38">
        <f t="shared" si="31"/>
        <v>66862853.441944584</v>
      </c>
      <c r="G150" s="126">
        <v>-1399089</v>
      </c>
      <c r="H150" s="45">
        <v>21639093.611122847</v>
      </c>
      <c r="I150" s="40">
        <f t="shared" si="23"/>
        <v>87102858.053067431</v>
      </c>
      <c r="J150" s="41">
        <f t="shared" si="24"/>
        <v>1898.244738113312</v>
      </c>
      <c r="K150" s="41"/>
      <c r="L150" s="83">
        <f t="shared" si="25"/>
        <v>7709264.3436202556</v>
      </c>
      <c r="M150" s="84">
        <f t="shared" si="26"/>
        <v>9.7101843907374571E-2</v>
      </c>
      <c r="N150" s="83">
        <f t="shared" si="27"/>
        <v>170.98282775875577</v>
      </c>
      <c r="P150" s="66">
        <f t="shared" si="28"/>
        <v>8.8044437816974241E-2</v>
      </c>
      <c r="Q150" s="66">
        <f t="shared" si="29"/>
        <v>0.11885657823584972</v>
      </c>
      <c r="R150" s="71"/>
      <c r="S150" s="71"/>
      <c r="T150" s="91">
        <v>444</v>
      </c>
      <c r="U150" s="53" t="s">
        <v>148</v>
      </c>
      <c r="V150" s="43">
        <v>45965</v>
      </c>
      <c r="W150" s="43">
        <v>57420597.31999141</v>
      </c>
      <c r="X150" s="41">
        <v>4031721.2784075402</v>
      </c>
      <c r="Y150" s="64">
        <v>61452318.598398954</v>
      </c>
      <c r="Z150" s="127">
        <v>-1399089</v>
      </c>
      <c r="AA150" s="64">
        <v>19340364.111048222</v>
      </c>
      <c r="AB150" s="45">
        <f t="shared" si="32"/>
        <v>79393593.709447175</v>
      </c>
      <c r="AC150" s="65">
        <f t="shared" si="30"/>
        <v>1727.2619103545562</v>
      </c>
    </row>
    <row r="151" spans="1:29" x14ac:dyDescent="0.25">
      <c r="A151" s="42">
        <v>445</v>
      </c>
      <c r="B151" s="36" t="s">
        <v>149</v>
      </c>
      <c r="C151" s="43">
        <v>15105</v>
      </c>
      <c r="D151" s="43">
        <v>27384695.617770441</v>
      </c>
      <c r="E151" s="41">
        <v>958126.84173322958</v>
      </c>
      <c r="F151" s="38">
        <f t="shared" si="31"/>
        <v>28342822.459503669</v>
      </c>
      <c r="G151" s="126">
        <v>-502809</v>
      </c>
      <c r="H151" s="45">
        <v>6890375.4457943914</v>
      </c>
      <c r="I151" s="40">
        <f t="shared" si="23"/>
        <v>34730388.905298062</v>
      </c>
      <c r="J151" s="41">
        <f t="shared" si="24"/>
        <v>2299.2644094867965</v>
      </c>
      <c r="K151" s="41"/>
      <c r="L151" s="83">
        <f t="shared" si="25"/>
        <v>3077870.7958647311</v>
      </c>
      <c r="M151" s="84">
        <f t="shared" si="26"/>
        <v>9.7239366082139289E-2</v>
      </c>
      <c r="N151" s="83">
        <f t="shared" si="27"/>
        <v>207.50402689141401</v>
      </c>
      <c r="P151" s="66">
        <f t="shared" si="28"/>
        <v>8.8697455434120442E-2</v>
      </c>
      <c r="Q151" s="66">
        <f t="shared" si="29"/>
        <v>0.1255790037716713</v>
      </c>
      <c r="R151" s="71"/>
      <c r="S151" s="71"/>
      <c r="T151" s="91">
        <v>445</v>
      </c>
      <c r="U151" s="53" t="s">
        <v>149</v>
      </c>
      <c r="V151" s="43">
        <v>15132</v>
      </c>
      <c r="W151" s="43">
        <v>25603347.529080387</v>
      </c>
      <c r="X151" s="41">
        <v>430352.02448558557</v>
      </c>
      <c r="Y151" s="64">
        <v>26033699.553565972</v>
      </c>
      <c r="Z151" s="127">
        <v>-502809</v>
      </c>
      <c r="AA151" s="64">
        <v>6121627.5558673572</v>
      </c>
      <c r="AB151" s="45">
        <f t="shared" si="32"/>
        <v>31652518.109433331</v>
      </c>
      <c r="AC151" s="65">
        <f t="shared" si="30"/>
        <v>2091.7603825953825</v>
      </c>
    </row>
    <row r="152" spans="1:29" x14ac:dyDescent="0.25">
      <c r="A152" s="42">
        <v>475</v>
      </c>
      <c r="B152" s="36" t="s">
        <v>150</v>
      </c>
      <c r="C152" s="43">
        <v>5451</v>
      </c>
      <c r="D152" s="43">
        <v>12275321.217630994</v>
      </c>
      <c r="E152" s="41">
        <v>3421551.352884796</v>
      </c>
      <c r="F152" s="38">
        <f t="shared" si="31"/>
        <v>15696872.570515789</v>
      </c>
      <c r="G152" s="126">
        <v>-202568</v>
      </c>
      <c r="H152" s="45">
        <v>3521347.3206996773</v>
      </c>
      <c r="I152" s="40">
        <f t="shared" si="23"/>
        <v>19015651.891215466</v>
      </c>
      <c r="J152" s="41">
        <f t="shared" si="24"/>
        <v>3488.4703524519291</v>
      </c>
      <c r="K152" s="41"/>
      <c r="L152" s="83">
        <f t="shared" si="25"/>
        <v>1336657.7647962272</v>
      </c>
      <c r="M152" s="84">
        <f t="shared" si="26"/>
        <v>7.5607116289424223E-2</v>
      </c>
      <c r="N152" s="83">
        <f t="shared" si="27"/>
        <v>259.43032936165719</v>
      </c>
      <c r="P152" s="66">
        <f t="shared" si="28"/>
        <v>6.9398059008495938E-2</v>
      </c>
      <c r="Q152" s="66">
        <f t="shared" si="29"/>
        <v>9.9276982098262634E-2</v>
      </c>
      <c r="R152" s="71"/>
      <c r="S152" s="71"/>
      <c r="T152" s="91">
        <v>475</v>
      </c>
      <c r="U152" s="53" t="s">
        <v>150</v>
      </c>
      <c r="V152" s="43">
        <v>5475</v>
      </c>
      <c r="W152" s="43">
        <v>11386659.680514639</v>
      </c>
      <c r="X152" s="41">
        <v>3291572.095096882</v>
      </c>
      <c r="Y152" s="64">
        <v>14678231.775611522</v>
      </c>
      <c r="Z152" s="127">
        <v>-202568</v>
      </c>
      <c r="AA152" s="64">
        <v>3203330.350807718</v>
      </c>
      <c r="AB152" s="45">
        <f t="shared" si="32"/>
        <v>17678994.126419239</v>
      </c>
      <c r="AC152" s="65">
        <f t="shared" si="30"/>
        <v>3229.0400230902719</v>
      </c>
    </row>
    <row r="153" spans="1:29" x14ac:dyDescent="0.25">
      <c r="A153" s="42">
        <v>480</v>
      </c>
      <c r="B153" s="36" t="s">
        <v>151</v>
      </c>
      <c r="C153" s="43">
        <v>1999</v>
      </c>
      <c r="D153" s="43">
        <v>2902809.9418286779</v>
      </c>
      <c r="E153" s="41">
        <v>1443995.9047911174</v>
      </c>
      <c r="F153" s="38">
        <f t="shared" si="31"/>
        <v>4346805.8466197951</v>
      </c>
      <c r="G153" s="126">
        <v>-443082</v>
      </c>
      <c r="H153" s="45">
        <v>1273730.6960759198</v>
      </c>
      <c r="I153" s="40">
        <f t="shared" si="23"/>
        <v>5177454.5426957151</v>
      </c>
      <c r="J153" s="41">
        <f t="shared" si="24"/>
        <v>2590.0222824891021</v>
      </c>
      <c r="K153" s="41"/>
      <c r="L153" s="83">
        <f t="shared" si="25"/>
        <v>367113.93685422558</v>
      </c>
      <c r="M153" s="84">
        <f t="shared" si="26"/>
        <v>7.6317659587019013E-2</v>
      </c>
      <c r="N153" s="83">
        <f t="shared" si="27"/>
        <v>200.38462434628582</v>
      </c>
      <c r="P153" s="66">
        <f t="shared" si="28"/>
        <v>6.2238133030973364E-2</v>
      </c>
      <c r="Q153" s="66">
        <f t="shared" si="29"/>
        <v>9.6811998286775669E-2</v>
      </c>
      <c r="R153" s="71"/>
      <c r="S153" s="71"/>
      <c r="T153" s="91">
        <v>480</v>
      </c>
      <c r="U153" s="53" t="s">
        <v>151</v>
      </c>
      <c r="V153" s="43">
        <v>2013</v>
      </c>
      <c r="W153" s="43">
        <v>2646305.2813520627</v>
      </c>
      <c r="X153" s="41">
        <v>1445814.6599803846</v>
      </c>
      <c r="Y153" s="64">
        <v>4092119.9413324473</v>
      </c>
      <c r="Z153" s="127">
        <v>-443082</v>
      </c>
      <c r="AA153" s="64">
        <v>1161302.6645090424</v>
      </c>
      <c r="AB153" s="45">
        <f t="shared" si="32"/>
        <v>4810340.6058414895</v>
      </c>
      <c r="AC153" s="65">
        <f t="shared" si="30"/>
        <v>2389.6376581428162</v>
      </c>
    </row>
    <row r="154" spans="1:29" x14ac:dyDescent="0.25">
      <c r="A154" s="42">
        <v>481</v>
      </c>
      <c r="B154" s="36" t="s">
        <v>152</v>
      </c>
      <c r="C154" s="43">
        <v>9543</v>
      </c>
      <c r="D154" s="43">
        <v>8415244.4732693732</v>
      </c>
      <c r="E154" s="41">
        <v>-151694.68085104442</v>
      </c>
      <c r="F154" s="38">
        <f t="shared" si="31"/>
        <v>8263549.792418329</v>
      </c>
      <c r="G154" s="126">
        <v>-1733711</v>
      </c>
      <c r="H154" s="45">
        <v>3914267.0335026593</v>
      </c>
      <c r="I154" s="40">
        <f t="shared" si="23"/>
        <v>10444105.825920988</v>
      </c>
      <c r="J154" s="41">
        <f t="shared" si="24"/>
        <v>1094.4258436467555</v>
      </c>
      <c r="K154" s="41"/>
      <c r="L154" s="83">
        <f t="shared" si="25"/>
        <v>711937.52566161007</v>
      </c>
      <c r="M154" s="84">
        <f t="shared" si="26"/>
        <v>7.3153022399195022E-2</v>
      </c>
      <c r="N154" s="83">
        <f t="shared" si="27"/>
        <v>73.640412530814956</v>
      </c>
      <c r="P154" s="66">
        <f t="shared" si="28"/>
        <v>3.279321933120305E-2</v>
      </c>
      <c r="Q154" s="66">
        <f t="shared" si="29"/>
        <v>0.12975201018528804</v>
      </c>
      <c r="R154" s="71"/>
      <c r="S154" s="71"/>
      <c r="T154" s="91">
        <v>481</v>
      </c>
      <c r="U154" s="53" t="s">
        <v>152</v>
      </c>
      <c r="V154" s="43">
        <v>9534</v>
      </c>
      <c r="W154" s="43">
        <v>8336589.5023022844</v>
      </c>
      <c r="X154" s="41">
        <v>-335423.69510470715</v>
      </c>
      <c r="Y154" s="64">
        <v>8001165.8071975773</v>
      </c>
      <c r="Z154" s="127">
        <v>-1733711</v>
      </c>
      <c r="AA154" s="64">
        <v>3464713.4930618</v>
      </c>
      <c r="AB154" s="45">
        <f t="shared" si="32"/>
        <v>9732168.3002593778</v>
      </c>
      <c r="AC154" s="65">
        <f t="shared" si="30"/>
        <v>1020.7854311159406</v>
      </c>
    </row>
    <row r="155" spans="1:29" x14ac:dyDescent="0.25">
      <c r="A155" s="42">
        <v>483</v>
      </c>
      <c r="B155" s="36" t="s">
        <v>153</v>
      </c>
      <c r="C155" s="43">
        <v>1078</v>
      </c>
      <c r="D155" s="43">
        <v>2495719.7679264569</v>
      </c>
      <c r="E155" s="41">
        <v>1651864.612197564</v>
      </c>
      <c r="F155" s="38">
        <f t="shared" si="31"/>
        <v>4147584.3801240209</v>
      </c>
      <c r="G155" s="126">
        <v>-276472</v>
      </c>
      <c r="H155" s="45">
        <v>732254.05668313452</v>
      </c>
      <c r="I155" s="40">
        <f t="shared" si="23"/>
        <v>4603366.4368071556</v>
      </c>
      <c r="J155" s="41">
        <f t="shared" si="24"/>
        <v>4270.2842641995876</v>
      </c>
      <c r="K155" s="41"/>
      <c r="L155" s="83">
        <f t="shared" si="25"/>
        <v>90476.483024432324</v>
      </c>
      <c r="M155" s="84">
        <f t="shared" si="26"/>
        <v>2.0048457629372185E-2</v>
      </c>
      <c r="N155" s="83">
        <f t="shared" si="27"/>
        <v>126.21635438992416</v>
      </c>
      <c r="P155" s="66">
        <f t="shared" si="28"/>
        <v>6.4257572333323854E-3</v>
      </c>
      <c r="Q155" s="66">
        <f t="shared" si="29"/>
        <v>9.5764210239120073E-2</v>
      </c>
      <c r="R155" s="71"/>
      <c r="S155" s="71"/>
      <c r="T155" s="91">
        <v>483</v>
      </c>
      <c r="U155" s="53" t="s">
        <v>153</v>
      </c>
      <c r="V155" s="43">
        <v>1089</v>
      </c>
      <c r="W155" s="43">
        <v>2414035.1316700755</v>
      </c>
      <c r="X155" s="41">
        <v>1707068.0399396652</v>
      </c>
      <c r="Y155" s="64">
        <v>4121103.1716097407</v>
      </c>
      <c r="Z155" s="127">
        <v>-276472</v>
      </c>
      <c r="AA155" s="64">
        <v>668258.7821729827</v>
      </c>
      <c r="AB155" s="45">
        <f t="shared" si="32"/>
        <v>4512889.9537827233</v>
      </c>
      <c r="AC155" s="65">
        <f t="shared" si="30"/>
        <v>4144.0679098096634</v>
      </c>
    </row>
    <row r="156" spans="1:29" x14ac:dyDescent="0.25">
      <c r="A156" s="42">
        <v>484</v>
      </c>
      <c r="B156" s="36" t="s">
        <v>154</v>
      </c>
      <c r="C156" s="43">
        <v>3066</v>
      </c>
      <c r="D156" s="43">
        <v>7683383.0829195473</v>
      </c>
      <c r="E156" s="41">
        <v>1502330.3500237656</v>
      </c>
      <c r="F156" s="38">
        <f t="shared" si="31"/>
        <v>9185713.4329433125</v>
      </c>
      <c r="G156" s="44">
        <v>172387</v>
      </c>
      <c r="H156" s="45">
        <v>1896995.0029656431</v>
      </c>
      <c r="I156" s="40">
        <f t="shared" si="23"/>
        <v>11255095.435908955</v>
      </c>
      <c r="J156" s="41">
        <f t="shared" si="24"/>
        <v>3670.9378460237949</v>
      </c>
      <c r="K156" s="41"/>
      <c r="L156" s="83">
        <f t="shared" si="25"/>
        <v>-554909.32957120985</v>
      </c>
      <c r="M156" s="84">
        <f t="shared" si="26"/>
        <v>-4.6986376431715916E-2</v>
      </c>
      <c r="N156" s="83">
        <f t="shared" si="27"/>
        <v>-179.73211337632392</v>
      </c>
      <c r="P156" s="66">
        <f t="shared" si="28"/>
        <v>-7.3612714412024993E-2</v>
      </c>
      <c r="Q156" s="66">
        <f t="shared" si="29"/>
        <v>0.10163085313073639</v>
      </c>
      <c r="R156" s="71"/>
      <c r="S156" s="71"/>
      <c r="T156" s="91">
        <v>484</v>
      </c>
      <c r="U156" s="53" t="s">
        <v>154</v>
      </c>
      <c r="V156" s="43">
        <v>3067</v>
      </c>
      <c r="W156" s="43">
        <v>7334678.8129087789</v>
      </c>
      <c r="X156" s="41">
        <v>2580951.0492963898</v>
      </c>
      <c r="Y156" s="64">
        <v>9915629.8622051682</v>
      </c>
      <c r="Z156" s="70">
        <v>172387</v>
      </c>
      <c r="AA156" s="64">
        <v>1721987.9032749971</v>
      </c>
      <c r="AB156" s="45">
        <f t="shared" si="32"/>
        <v>11810004.765480164</v>
      </c>
      <c r="AC156" s="65">
        <f t="shared" si="30"/>
        <v>3850.6699594001188</v>
      </c>
    </row>
    <row r="157" spans="1:29" x14ac:dyDescent="0.25">
      <c r="A157" s="42">
        <v>489</v>
      </c>
      <c r="B157" s="36" t="s">
        <v>155</v>
      </c>
      <c r="C157" s="43">
        <v>1868</v>
      </c>
      <c r="D157" s="43">
        <v>5462485.6036799876</v>
      </c>
      <c r="E157" s="41">
        <v>1676750.320929267</v>
      </c>
      <c r="F157" s="38">
        <f t="shared" si="31"/>
        <v>7139235.924609255</v>
      </c>
      <c r="G157" s="126">
        <v>-405745</v>
      </c>
      <c r="H157" s="45">
        <v>1342890.6861730011</v>
      </c>
      <c r="I157" s="40">
        <f t="shared" si="23"/>
        <v>8076381.6107822563</v>
      </c>
      <c r="J157" s="41">
        <f t="shared" si="24"/>
        <v>4323.5447595194091</v>
      </c>
      <c r="K157" s="41"/>
      <c r="L157" s="83">
        <f t="shared" si="25"/>
        <v>117187.21109134704</v>
      </c>
      <c r="M157" s="84">
        <f t="shared" si="26"/>
        <v>1.4723501551350214E-2</v>
      </c>
      <c r="N157" s="83">
        <f t="shared" si="27"/>
        <v>37.495002012187797</v>
      </c>
      <c r="P157" s="66">
        <f t="shared" si="28"/>
        <v>1.1449843004374127E-3</v>
      </c>
      <c r="Q157" s="66">
        <f t="shared" si="29"/>
        <v>8.8358080421904628E-2</v>
      </c>
      <c r="R157" s="71"/>
      <c r="S157" s="71"/>
      <c r="T157" s="91">
        <v>489</v>
      </c>
      <c r="U157" s="53" t="s">
        <v>155</v>
      </c>
      <c r="V157" s="43">
        <v>1857</v>
      </c>
      <c r="W157" s="43">
        <v>5293006.4285857202</v>
      </c>
      <c r="X157" s="41">
        <v>1838064.5317286693</v>
      </c>
      <c r="Y157" s="64">
        <v>7131070.9603143893</v>
      </c>
      <c r="Z157" s="127">
        <v>-405745</v>
      </c>
      <c r="AA157" s="64">
        <v>1233868.4393765205</v>
      </c>
      <c r="AB157" s="45">
        <f t="shared" si="32"/>
        <v>7959194.3996909093</v>
      </c>
      <c r="AC157" s="65">
        <f t="shared" si="30"/>
        <v>4286.0497575072213</v>
      </c>
    </row>
    <row r="158" spans="1:29" x14ac:dyDescent="0.25">
      <c r="A158" s="42">
        <v>491</v>
      </c>
      <c r="B158" s="36" t="s">
        <v>156</v>
      </c>
      <c r="C158" s="43">
        <v>52583</v>
      </c>
      <c r="D158" s="43">
        <v>83692011.775956795</v>
      </c>
      <c r="E158" s="41">
        <v>20357709.318974592</v>
      </c>
      <c r="F158" s="38">
        <f t="shared" si="31"/>
        <v>104049721.09493139</v>
      </c>
      <c r="G158" s="44">
        <v>669015</v>
      </c>
      <c r="H158" s="45">
        <v>28485112.11848145</v>
      </c>
      <c r="I158" s="40">
        <f t="shared" si="23"/>
        <v>133203848.21341285</v>
      </c>
      <c r="J158" s="41">
        <f t="shared" si="24"/>
        <v>2533.211270057107</v>
      </c>
      <c r="K158" s="41"/>
      <c r="L158" s="83">
        <f t="shared" si="25"/>
        <v>5153804.2900917083</v>
      </c>
      <c r="M158" s="84">
        <f t="shared" si="26"/>
        <v>4.0248360189379606E-2</v>
      </c>
      <c r="N158" s="83">
        <f t="shared" si="27"/>
        <v>123.26577520783621</v>
      </c>
      <c r="P158" s="66">
        <f t="shared" si="28"/>
        <v>2.1453067259856073E-2</v>
      </c>
      <c r="Q158" s="66">
        <f t="shared" si="29"/>
        <v>0.11633598147592972</v>
      </c>
      <c r="R158" s="71"/>
      <c r="S158" s="71"/>
      <c r="T158" s="91">
        <v>491</v>
      </c>
      <c r="U158" s="53" t="s">
        <v>156</v>
      </c>
      <c r="V158" s="43">
        <v>53134</v>
      </c>
      <c r="W158" s="43">
        <v>79935635.379982248</v>
      </c>
      <c r="X158" s="41">
        <v>21928781.52764383</v>
      </c>
      <c r="Y158" s="64">
        <v>101864416.90762608</v>
      </c>
      <c r="Z158" s="70">
        <v>669015</v>
      </c>
      <c r="AA158" s="64">
        <v>25516612.015695065</v>
      </c>
      <c r="AB158" s="45">
        <f t="shared" si="32"/>
        <v>128050043.92332114</v>
      </c>
      <c r="AC158" s="65">
        <f t="shared" si="30"/>
        <v>2409.9454948492707</v>
      </c>
    </row>
    <row r="159" spans="1:29" x14ac:dyDescent="0.25">
      <c r="A159" s="42">
        <v>494</v>
      </c>
      <c r="B159" s="36" t="s">
        <v>157</v>
      </c>
      <c r="C159" s="43">
        <v>8903</v>
      </c>
      <c r="D159" s="43">
        <v>16802031.280100938</v>
      </c>
      <c r="E159" s="41">
        <v>8023199.8225524742</v>
      </c>
      <c r="F159" s="38">
        <f t="shared" si="31"/>
        <v>24825231.102653414</v>
      </c>
      <c r="G159" s="126">
        <v>-207218</v>
      </c>
      <c r="H159" s="45">
        <v>4162671.9634871236</v>
      </c>
      <c r="I159" s="40">
        <f t="shared" si="23"/>
        <v>28780685.066140536</v>
      </c>
      <c r="J159" s="41">
        <f t="shared" si="24"/>
        <v>3232.6951663642071</v>
      </c>
      <c r="K159" s="41"/>
      <c r="L159" s="83">
        <f t="shared" si="25"/>
        <v>1244617.9801610596</v>
      </c>
      <c r="M159" s="84">
        <f t="shared" si="26"/>
        <v>4.5199555051737256E-2</v>
      </c>
      <c r="N159" s="83">
        <f t="shared" si="27"/>
        <v>141.53361652367312</v>
      </c>
      <c r="P159" s="66">
        <f t="shared" si="28"/>
        <v>3.3593794921183529E-2</v>
      </c>
      <c r="Q159" s="66">
        <f t="shared" si="29"/>
        <v>0.1175192448585729</v>
      </c>
      <c r="R159" s="71"/>
      <c r="S159" s="71"/>
      <c r="T159" s="91">
        <v>494</v>
      </c>
      <c r="U159" s="53" t="s">
        <v>157</v>
      </c>
      <c r="V159" s="43">
        <v>8908</v>
      </c>
      <c r="W159" s="43">
        <v>16410604.89172856</v>
      </c>
      <c r="X159" s="41">
        <v>7607758.2453551488</v>
      </c>
      <c r="Y159" s="64">
        <v>24018363.137083709</v>
      </c>
      <c r="Z159" s="127">
        <v>-207218</v>
      </c>
      <c r="AA159" s="64">
        <v>3724921.9488957692</v>
      </c>
      <c r="AB159" s="45">
        <f t="shared" si="32"/>
        <v>27536067.085979477</v>
      </c>
      <c r="AC159" s="65">
        <f t="shared" si="30"/>
        <v>3091.161549840534</v>
      </c>
    </row>
    <row r="160" spans="1:29" x14ac:dyDescent="0.25">
      <c r="A160" s="42">
        <v>495</v>
      </c>
      <c r="B160" s="36" t="s">
        <v>158</v>
      </c>
      <c r="C160" s="43">
        <v>1558</v>
      </c>
      <c r="D160" s="43">
        <v>4368019.627513147</v>
      </c>
      <c r="E160" s="41">
        <v>883245.87598202762</v>
      </c>
      <c r="F160" s="38">
        <f t="shared" si="31"/>
        <v>5251265.5034951745</v>
      </c>
      <c r="G160" s="126">
        <v>-470520</v>
      </c>
      <c r="H160" s="45">
        <v>1079292.74333977</v>
      </c>
      <c r="I160" s="40">
        <f t="shared" si="23"/>
        <v>5860038.2468349449</v>
      </c>
      <c r="J160" s="41">
        <f t="shared" si="24"/>
        <v>3761.2568978401446</v>
      </c>
      <c r="K160" s="41"/>
      <c r="L160" s="83">
        <f t="shared" si="25"/>
        <v>168820.85929796472</v>
      </c>
      <c r="M160" s="84">
        <f t="shared" si="26"/>
        <v>2.9663400253812176E-2</v>
      </c>
      <c r="N160" s="83">
        <f t="shared" si="27"/>
        <v>127.01846390848414</v>
      </c>
      <c r="P160" s="66">
        <f t="shared" si="28"/>
        <v>1.5072998650336178E-2</v>
      </c>
      <c r="Q160" s="66">
        <f t="shared" si="29"/>
        <v>9.1905502000777073E-2</v>
      </c>
      <c r="R160" s="71"/>
      <c r="S160" s="71"/>
      <c r="T160" s="91">
        <v>495</v>
      </c>
      <c r="U160" s="53" t="s">
        <v>158</v>
      </c>
      <c r="V160" s="43">
        <v>1566</v>
      </c>
      <c r="W160" s="43">
        <v>4090757.9707777458</v>
      </c>
      <c r="X160" s="41">
        <v>1082530.5616503411</v>
      </c>
      <c r="Y160" s="64">
        <v>5173288.5324280867</v>
      </c>
      <c r="Z160" s="127">
        <v>-470520</v>
      </c>
      <c r="AA160" s="64">
        <v>988448.85510889371</v>
      </c>
      <c r="AB160" s="45">
        <f t="shared" si="32"/>
        <v>5691217.3875369802</v>
      </c>
      <c r="AC160" s="65">
        <f t="shared" si="30"/>
        <v>3634.2384339316604</v>
      </c>
    </row>
    <row r="161" spans="1:29" x14ac:dyDescent="0.25">
      <c r="A161" s="42">
        <v>498</v>
      </c>
      <c r="B161" s="36" t="s">
        <v>159</v>
      </c>
      <c r="C161" s="43">
        <v>2297</v>
      </c>
      <c r="D161" s="43">
        <v>7905787.797807117</v>
      </c>
      <c r="E161" s="41">
        <v>785632.25605050451</v>
      </c>
      <c r="F161" s="38">
        <f t="shared" si="31"/>
        <v>8691420.0538576208</v>
      </c>
      <c r="G161" s="44">
        <v>113358</v>
      </c>
      <c r="H161" s="45">
        <v>1422207.2492630393</v>
      </c>
      <c r="I161" s="40">
        <f t="shared" si="23"/>
        <v>10226985.30312066</v>
      </c>
      <c r="J161" s="41">
        <f t="shared" si="24"/>
        <v>4452.3227266524418</v>
      </c>
      <c r="K161" s="41"/>
      <c r="L161" s="83">
        <f t="shared" si="25"/>
        <v>427516.07603070699</v>
      </c>
      <c r="M161" s="84">
        <f t="shared" si="26"/>
        <v>4.3626452221398736E-2</v>
      </c>
      <c r="N161" s="83">
        <f t="shared" si="27"/>
        <v>206.45217765332927</v>
      </c>
      <c r="P161" s="66">
        <f t="shared" si="28"/>
        <v>3.5365900136024031E-2</v>
      </c>
      <c r="Q161" s="66">
        <f t="shared" si="29"/>
        <v>0.10114470185492208</v>
      </c>
      <c r="R161" s="71"/>
      <c r="S161" s="71"/>
      <c r="T161" s="91">
        <v>498</v>
      </c>
      <c r="U161" s="53" t="s">
        <v>159</v>
      </c>
      <c r="V161" s="43">
        <v>2308</v>
      </c>
      <c r="W161" s="43">
        <v>7427826.6150002228</v>
      </c>
      <c r="X161" s="41">
        <v>966712.98951617139</v>
      </c>
      <c r="Y161" s="64">
        <v>8394539.6045163944</v>
      </c>
      <c r="Z161" s="70">
        <v>113358</v>
      </c>
      <c r="AA161" s="64">
        <v>1291571.6225735587</v>
      </c>
      <c r="AB161" s="45">
        <f t="shared" si="32"/>
        <v>9799469.2270899527</v>
      </c>
      <c r="AC161" s="65">
        <f t="shared" si="30"/>
        <v>4245.8705489991125</v>
      </c>
    </row>
    <row r="162" spans="1:29" x14ac:dyDescent="0.25">
      <c r="A162" s="42">
        <v>499</v>
      </c>
      <c r="B162" s="36" t="s">
        <v>160</v>
      </c>
      <c r="C162" s="43">
        <v>19453</v>
      </c>
      <c r="D162" s="43">
        <v>30609253.678658504</v>
      </c>
      <c r="E162" s="41">
        <v>4674352.2173989695</v>
      </c>
      <c r="F162" s="38">
        <f t="shared" si="31"/>
        <v>35283605.896057472</v>
      </c>
      <c r="G162" s="126">
        <v>-1809665</v>
      </c>
      <c r="H162" s="45">
        <v>9032102.0890167914</v>
      </c>
      <c r="I162" s="40">
        <f t="shared" si="23"/>
        <v>42506042.985074267</v>
      </c>
      <c r="J162" s="41">
        <f t="shared" si="24"/>
        <v>2185.0636398023066</v>
      </c>
      <c r="K162" s="41"/>
      <c r="L162" s="83">
        <f t="shared" si="25"/>
        <v>3228911.5971084535</v>
      </c>
      <c r="M162" s="84">
        <f t="shared" si="26"/>
        <v>8.220843740380096E-2</v>
      </c>
      <c r="N162" s="83">
        <f t="shared" si="27"/>
        <v>165.46618052804638</v>
      </c>
      <c r="P162" s="66">
        <f t="shared" si="28"/>
        <v>6.9233590327987704E-2</v>
      </c>
      <c r="Q162" s="66">
        <f t="shared" si="29"/>
        <v>0.11675255191694434</v>
      </c>
      <c r="R162" s="71"/>
      <c r="S162" s="71"/>
      <c r="T162" s="91">
        <v>499</v>
      </c>
      <c r="U162" s="53" t="s">
        <v>160</v>
      </c>
      <c r="V162" s="43">
        <v>19448</v>
      </c>
      <c r="W162" s="43">
        <v>28754744.230719697</v>
      </c>
      <c r="X162" s="41">
        <v>4244224.577615452</v>
      </c>
      <c r="Y162" s="64">
        <v>32998968.808335148</v>
      </c>
      <c r="Z162" s="127">
        <v>-1809665</v>
      </c>
      <c r="AA162" s="64">
        <v>8087827.5796306673</v>
      </c>
      <c r="AB162" s="45">
        <f t="shared" si="32"/>
        <v>39277131.387965813</v>
      </c>
      <c r="AC162" s="65">
        <f t="shared" si="30"/>
        <v>2019.5974592742602</v>
      </c>
    </row>
    <row r="163" spans="1:29" x14ac:dyDescent="0.25">
      <c r="A163" s="42">
        <v>500</v>
      </c>
      <c r="B163" s="36" t="s">
        <v>161</v>
      </c>
      <c r="C163" s="43">
        <v>10267</v>
      </c>
      <c r="D163" s="43">
        <v>11417210.362136094</v>
      </c>
      <c r="E163" s="41">
        <v>418911.77326518437</v>
      </c>
      <c r="F163" s="38">
        <f t="shared" si="31"/>
        <v>11836122.135401279</v>
      </c>
      <c r="G163" s="126">
        <v>-825503</v>
      </c>
      <c r="H163" s="45">
        <v>3325641.4537831368</v>
      </c>
      <c r="I163" s="40">
        <f t="shared" si="23"/>
        <v>14336260.589184415</v>
      </c>
      <c r="J163" s="41">
        <f t="shared" si="24"/>
        <v>1396.3436825932029</v>
      </c>
      <c r="K163" s="41"/>
      <c r="L163" s="83">
        <f t="shared" si="25"/>
        <v>1014416.7659399435</v>
      </c>
      <c r="M163" s="84">
        <f t="shared" si="26"/>
        <v>7.6146874216461657E-2</v>
      </c>
      <c r="N163" s="83">
        <f t="shared" si="27"/>
        <v>85.654601203546008</v>
      </c>
      <c r="P163" s="66">
        <f t="shared" si="28"/>
        <v>5.001132059335367E-2</v>
      </c>
      <c r="Q163" s="66">
        <f t="shared" si="29"/>
        <v>0.15675648754309734</v>
      </c>
      <c r="R163" s="71"/>
      <c r="S163" s="71"/>
      <c r="T163" s="91">
        <v>500</v>
      </c>
      <c r="U163" s="53" t="s">
        <v>161</v>
      </c>
      <c r="V163" s="43">
        <v>10164</v>
      </c>
      <c r="W163" s="43">
        <v>11216157.169106878</v>
      </c>
      <c r="X163" s="41">
        <v>56218.569387800948</v>
      </c>
      <c r="Y163" s="64">
        <v>11272375.738494679</v>
      </c>
      <c r="Z163" s="127">
        <v>-825503</v>
      </c>
      <c r="AA163" s="64">
        <v>2874971.0847497908</v>
      </c>
      <c r="AB163" s="45">
        <f t="shared" si="32"/>
        <v>13321843.823244471</v>
      </c>
      <c r="AC163" s="65">
        <f t="shared" si="30"/>
        <v>1310.6890813896568</v>
      </c>
    </row>
    <row r="164" spans="1:29" x14ac:dyDescent="0.25">
      <c r="A164" s="42">
        <v>503</v>
      </c>
      <c r="B164" s="36" t="s">
        <v>162</v>
      </c>
      <c r="C164" s="43">
        <v>7645</v>
      </c>
      <c r="D164" s="43">
        <v>10844055.812800316</v>
      </c>
      <c r="E164" s="41">
        <v>4311121.6968143051</v>
      </c>
      <c r="F164" s="38">
        <f t="shared" si="31"/>
        <v>15155177.50961462</v>
      </c>
      <c r="G164" s="126">
        <v>-97779</v>
      </c>
      <c r="H164" s="45">
        <v>4419406.7286583744</v>
      </c>
      <c r="I164" s="40">
        <f t="shared" si="23"/>
        <v>19476805.238272995</v>
      </c>
      <c r="J164" s="41">
        <f t="shared" si="24"/>
        <v>2547.6527453594499</v>
      </c>
      <c r="K164" s="41"/>
      <c r="L164" s="83">
        <f t="shared" si="25"/>
        <v>1454644.7462482303</v>
      </c>
      <c r="M164" s="84">
        <f t="shared" si="26"/>
        <v>8.071422662626633E-2</v>
      </c>
      <c r="N164" s="83">
        <f t="shared" si="27"/>
        <v>193.04593950306571</v>
      </c>
      <c r="P164" s="66">
        <f t="shared" si="28"/>
        <v>7.2796822318047516E-2</v>
      </c>
      <c r="Q164" s="66">
        <f t="shared" si="29"/>
        <v>0.10674766662909185</v>
      </c>
      <c r="R164" s="71"/>
      <c r="S164" s="71"/>
      <c r="T164" s="91">
        <v>503</v>
      </c>
      <c r="U164" s="53" t="s">
        <v>162</v>
      </c>
      <c r="V164" s="43">
        <v>7654</v>
      </c>
      <c r="W164" s="43">
        <v>9905223.8526949771</v>
      </c>
      <c r="X164" s="41">
        <v>4221568.0936756749</v>
      </c>
      <c r="Y164" s="64">
        <v>14126791.946370652</v>
      </c>
      <c r="Z164" s="127">
        <v>-97779</v>
      </c>
      <c r="AA164" s="64">
        <v>3993147.5456541129</v>
      </c>
      <c r="AB164" s="45">
        <f t="shared" si="32"/>
        <v>18022160.492024764</v>
      </c>
      <c r="AC164" s="65">
        <f t="shared" si="30"/>
        <v>2354.6068058563842</v>
      </c>
    </row>
    <row r="165" spans="1:29" x14ac:dyDescent="0.25">
      <c r="A165" s="42">
        <v>504</v>
      </c>
      <c r="B165" s="36" t="s">
        <v>163</v>
      </c>
      <c r="C165" s="43">
        <v>1871</v>
      </c>
      <c r="D165" s="43">
        <v>3334295.472745182</v>
      </c>
      <c r="E165" s="41">
        <v>1294202.9975086919</v>
      </c>
      <c r="F165" s="38">
        <f t="shared" si="31"/>
        <v>4628498.4702538736</v>
      </c>
      <c r="G165" s="126">
        <v>-474976</v>
      </c>
      <c r="H165" s="45">
        <v>1210009.2572452431</v>
      </c>
      <c r="I165" s="40">
        <f t="shared" si="23"/>
        <v>5363531.7274991162</v>
      </c>
      <c r="J165" s="41">
        <f t="shared" si="24"/>
        <v>2866.6658083907623</v>
      </c>
      <c r="K165" s="41"/>
      <c r="L165" s="83">
        <f t="shared" si="25"/>
        <v>225164.57757425867</v>
      </c>
      <c r="M165" s="84">
        <f t="shared" si="26"/>
        <v>4.3820258655038191E-2</v>
      </c>
      <c r="N165" s="83">
        <f t="shared" si="27"/>
        <v>136.39633446682092</v>
      </c>
      <c r="P165" s="66">
        <f t="shared" si="28"/>
        <v>2.5622978349569836E-2</v>
      </c>
      <c r="Q165" s="66">
        <f t="shared" si="29"/>
        <v>9.9530886859640066E-2</v>
      </c>
      <c r="R165" s="71"/>
      <c r="S165" s="71"/>
      <c r="T165" s="91">
        <v>504</v>
      </c>
      <c r="U165" s="53" t="s">
        <v>163</v>
      </c>
      <c r="V165" s="43">
        <v>1882</v>
      </c>
      <c r="W165" s="43">
        <v>3117480.9127323274</v>
      </c>
      <c r="X165" s="41">
        <v>1395384.5046377494</v>
      </c>
      <c r="Y165" s="64">
        <v>4512865.4173700772</v>
      </c>
      <c r="Z165" s="127">
        <v>-474976</v>
      </c>
      <c r="AA165" s="64">
        <v>1100477.7325547801</v>
      </c>
      <c r="AB165" s="45">
        <f t="shared" si="32"/>
        <v>5138367.1499248575</v>
      </c>
      <c r="AC165" s="65">
        <f t="shared" si="30"/>
        <v>2730.2694739239414</v>
      </c>
    </row>
    <row r="166" spans="1:29" x14ac:dyDescent="0.25">
      <c r="A166" s="42">
        <v>505</v>
      </c>
      <c r="B166" s="36" t="s">
        <v>164</v>
      </c>
      <c r="C166" s="43">
        <v>20783</v>
      </c>
      <c r="D166" s="43">
        <v>23739309.143954791</v>
      </c>
      <c r="E166" s="41">
        <v>3852945.0975399436</v>
      </c>
      <c r="F166" s="38">
        <f t="shared" si="31"/>
        <v>27592254.241494734</v>
      </c>
      <c r="G166" s="126">
        <v>-2256225</v>
      </c>
      <c r="H166" s="45">
        <v>9374077.3377302065</v>
      </c>
      <c r="I166" s="40">
        <f t="shared" si="23"/>
        <v>34710106.579224944</v>
      </c>
      <c r="J166" s="41">
        <f t="shared" si="24"/>
        <v>1670.1201260272792</v>
      </c>
      <c r="K166" s="41"/>
      <c r="L166" s="83">
        <f t="shared" si="25"/>
        <v>1749033.7872512601</v>
      </c>
      <c r="M166" s="84">
        <f t="shared" si="26"/>
        <v>5.3063618356413614E-2</v>
      </c>
      <c r="N166" s="83">
        <f t="shared" si="27"/>
        <v>79.411531269608986</v>
      </c>
      <c r="P166" s="66">
        <f t="shared" si="28"/>
        <v>2.7295535643744095E-2</v>
      </c>
      <c r="Q166" s="66">
        <f t="shared" si="29"/>
        <v>0.12154560015306881</v>
      </c>
      <c r="R166" s="71"/>
      <c r="S166" s="71"/>
      <c r="T166" s="91">
        <v>505</v>
      </c>
      <c r="U166" s="53" t="s">
        <v>164</v>
      </c>
      <c r="V166" s="43">
        <v>20721</v>
      </c>
      <c r="W166" s="43">
        <v>22918865.474669937</v>
      </c>
      <c r="X166" s="41">
        <v>3940254.6948773111</v>
      </c>
      <c r="Y166" s="64">
        <v>26859120.169547249</v>
      </c>
      <c r="Z166" s="127">
        <v>-2256225</v>
      </c>
      <c r="AA166" s="64">
        <v>8358177.6224264363</v>
      </c>
      <c r="AB166" s="45">
        <f t="shared" si="32"/>
        <v>32961072.791973684</v>
      </c>
      <c r="AC166" s="65">
        <f t="shared" si="30"/>
        <v>1590.7085947576702</v>
      </c>
    </row>
    <row r="167" spans="1:29" x14ac:dyDescent="0.25">
      <c r="A167" s="42">
        <v>507</v>
      </c>
      <c r="B167" s="36" t="s">
        <v>165</v>
      </c>
      <c r="C167" s="43">
        <v>5676</v>
      </c>
      <c r="D167" s="43">
        <v>13412086.340751713</v>
      </c>
      <c r="E167" s="41">
        <v>3203330.9131374126</v>
      </c>
      <c r="F167" s="38">
        <f t="shared" si="31"/>
        <v>16615417.253889125</v>
      </c>
      <c r="G167" s="126">
        <v>-244622</v>
      </c>
      <c r="H167" s="45">
        <v>3645452.8124498068</v>
      </c>
      <c r="I167" s="40">
        <f t="shared" si="23"/>
        <v>20016248.06633893</v>
      </c>
      <c r="J167" s="41">
        <f t="shared" si="24"/>
        <v>3526.4707657397694</v>
      </c>
      <c r="K167" s="41"/>
      <c r="L167" s="83">
        <f t="shared" si="25"/>
        <v>526442.63829934224</v>
      </c>
      <c r="M167" s="84">
        <f t="shared" si="26"/>
        <v>2.7011179780274251E-2</v>
      </c>
      <c r="N167" s="83">
        <f t="shared" si="27"/>
        <v>160.93710522524907</v>
      </c>
      <c r="P167" s="66">
        <f t="shared" si="28"/>
        <v>1.1759403873742302E-2</v>
      </c>
      <c r="Q167" s="66">
        <f t="shared" si="29"/>
        <v>0.10063811166697745</v>
      </c>
      <c r="R167" s="71"/>
      <c r="S167" s="71"/>
      <c r="T167" s="91">
        <v>507</v>
      </c>
      <c r="U167" s="53" t="s">
        <v>165</v>
      </c>
      <c r="V167" s="43">
        <v>5791</v>
      </c>
      <c r="W167" s="43">
        <v>12776510.291660611</v>
      </c>
      <c r="X167" s="41">
        <v>3645790.4947450929</v>
      </c>
      <c r="Y167" s="64">
        <v>16422300.786405703</v>
      </c>
      <c r="Z167" s="127">
        <v>-244622</v>
      </c>
      <c r="AA167" s="64">
        <v>3312126.641633885</v>
      </c>
      <c r="AB167" s="45">
        <f t="shared" si="32"/>
        <v>19489805.428039588</v>
      </c>
      <c r="AC167" s="65">
        <f t="shared" si="30"/>
        <v>3365.5336605145203</v>
      </c>
    </row>
    <row r="168" spans="1:29" x14ac:dyDescent="0.25">
      <c r="A168" s="42">
        <v>508</v>
      </c>
      <c r="B168" s="36" t="s">
        <v>166</v>
      </c>
      <c r="C168" s="43">
        <v>9673</v>
      </c>
      <c r="D168" s="43">
        <v>19228686.124074284</v>
      </c>
      <c r="E168" s="41">
        <v>2946045.3450251571</v>
      </c>
      <c r="F168" s="38">
        <f t="shared" si="31"/>
        <v>22174731.46909944</v>
      </c>
      <c r="G168" s="126">
        <v>-991345</v>
      </c>
      <c r="H168" s="45">
        <v>5368084.8375881538</v>
      </c>
      <c r="I168" s="40">
        <f t="shared" si="23"/>
        <v>26551471.306687593</v>
      </c>
      <c r="J168" s="41">
        <f t="shared" si="24"/>
        <v>2744.9055418885137</v>
      </c>
      <c r="K168" s="41"/>
      <c r="L168" s="83">
        <f t="shared" si="25"/>
        <v>748938.96694880351</v>
      </c>
      <c r="M168" s="84">
        <f t="shared" si="26"/>
        <v>2.9025793169740691E-2</v>
      </c>
      <c r="N168" s="83">
        <f t="shared" si="27"/>
        <v>126.68815581659192</v>
      </c>
      <c r="P168" s="66">
        <f t="shared" si="28"/>
        <v>9.1706588665985134E-3</v>
      </c>
      <c r="Q168" s="66">
        <f t="shared" si="29"/>
        <v>0.11355926978347175</v>
      </c>
      <c r="R168" s="71"/>
      <c r="S168" s="71"/>
      <c r="T168" s="91">
        <v>508</v>
      </c>
      <c r="U168" s="53" t="s">
        <v>166</v>
      </c>
      <c r="V168" s="43">
        <v>9855</v>
      </c>
      <c r="W168" s="43">
        <v>17866000.475913171</v>
      </c>
      <c r="X168" s="41">
        <v>4107222.0650631208</v>
      </c>
      <c r="Y168" s="64">
        <v>21973222.540976293</v>
      </c>
      <c r="Z168" s="127">
        <v>-991345</v>
      </c>
      <c r="AA168" s="64">
        <v>4820654.7987624956</v>
      </c>
      <c r="AB168" s="45">
        <f t="shared" si="32"/>
        <v>25802532.33973879</v>
      </c>
      <c r="AC168" s="65">
        <f t="shared" si="30"/>
        <v>2618.2173860719217</v>
      </c>
    </row>
    <row r="169" spans="1:29" x14ac:dyDescent="0.25">
      <c r="A169" s="42">
        <v>529</v>
      </c>
      <c r="B169" s="36" t="s">
        <v>167</v>
      </c>
      <c r="C169" s="43">
        <v>19427</v>
      </c>
      <c r="D169" s="43">
        <v>20142467.378507145</v>
      </c>
      <c r="E169" s="41">
        <v>-5503890.4591094684</v>
      </c>
      <c r="F169" s="38">
        <f t="shared" si="31"/>
        <v>14638576.919397676</v>
      </c>
      <c r="G169" s="126">
        <v>-752359</v>
      </c>
      <c r="H169" s="45">
        <v>7202190.8335412871</v>
      </c>
      <c r="I169" s="40">
        <f t="shared" si="23"/>
        <v>21088408.752938963</v>
      </c>
      <c r="J169" s="41">
        <f t="shared" si="24"/>
        <v>1085.520602920624</v>
      </c>
      <c r="K169" s="41"/>
      <c r="L169" s="83">
        <f t="shared" si="25"/>
        <v>2048800.1391054876</v>
      </c>
      <c r="M169" s="84">
        <f t="shared" si="26"/>
        <v>0.10760726129721518</v>
      </c>
      <c r="N169" s="83">
        <f t="shared" si="27"/>
        <v>99.727467690559024</v>
      </c>
      <c r="P169" s="66">
        <f t="shared" si="28"/>
        <v>8.3757694096126878E-2</v>
      </c>
      <c r="Q169" s="66">
        <f t="shared" si="29"/>
        <v>0.14598324920892436</v>
      </c>
      <c r="R169" s="71"/>
      <c r="S169" s="71"/>
      <c r="T169" s="91">
        <v>529</v>
      </c>
      <c r="U169" s="53" t="s">
        <v>167</v>
      </c>
      <c r="V169" s="43">
        <v>19314</v>
      </c>
      <c r="W169" s="43">
        <v>18770554.029278893</v>
      </c>
      <c r="X169" s="41">
        <v>-5263312.5128931599</v>
      </c>
      <c r="Y169" s="64">
        <v>13507241.516385734</v>
      </c>
      <c r="Z169" s="127">
        <v>-752359</v>
      </c>
      <c r="AA169" s="64">
        <v>6284726.0974477427</v>
      </c>
      <c r="AB169" s="45">
        <f t="shared" si="32"/>
        <v>19039608.613833476</v>
      </c>
      <c r="AC169" s="65">
        <f t="shared" si="30"/>
        <v>985.79313523006499</v>
      </c>
    </row>
    <row r="170" spans="1:29" x14ac:dyDescent="0.25">
      <c r="A170" s="42">
        <v>531</v>
      </c>
      <c r="B170" s="36" t="s">
        <v>168</v>
      </c>
      <c r="C170" s="43">
        <v>5256</v>
      </c>
      <c r="D170" s="43">
        <v>7339538.9104668815</v>
      </c>
      <c r="E170" s="41">
        <v>3473813.760542687</v>
      </c>
      <c r="F170" s="38">
        <f t="shared" si="31"/>
        <v>10813352.671009568</v>
      </c>
      <c r="G170" s="126">
        <v>-253137</v>
      </c>
      <c r="H170" s="45">
        <v>2819404.5223494945</v>
      </c>
      <c r="I170" s="40">
        <f t="shared" si="23"/>
        <v>13379620.193359062</v>
      </c>
      <c r="J170" s="41">
        <f t="shared" si="24"/>
        <v>2545.589838919152</v>
      </c>
      <c r="K170" s="41"/>
      <c r="L170" s="83">
        <f t="shared" si="25"/>
        <v>648147.53045352921</v>
      </c>
      <c r="M170" s="84">
        <f t="shared" si="26"/>
        <v>5.090907765461998E-2</v>
      </c>
      <c r="N170" s="83">
        <f t="shared" si="27"/>
        <v>156.49757716168688</v>
      </c>
      <c r="P170" s="66">
        <f t="shared" si="28"/>
        <v>3.5114940292321872E-2</v>
      </c>
      <c r="Q170" s="66">
        <f t="shared" si="29"/>
        <v>0.11083882593443439</v>
      </c>
      <c r="R170" s="71"/>
      <c r="S170" s="71"/>
      <c r="T170" s="91">
        <v>531</v>
      </c>
      <c r="U170" s="53" t="s">
        <v>168</v>
      </c>
      <c r="V170" s="43">
        <v>5329</v>
      </c>
      <c r="W170" s="43">
        <v>7162912.7366793603</v>
      </c>
      <c r="X170" s="41">
        <v>3283610.8812251608</v>
      </c>
      <c r="Y170" s="64">
        <v>10446523.617904522</v>
      </c>
      <c r="Z170" s="127">
        <v>-253137</v>
      </c>
      <c r="AA170" s="64">
        <v>2538086.0450010104</v>
      </c>
      <c r="AB170" s="45">
        <f t="shared" si="32"/>
        <v>12731472.662905533</v>
      </c>
      <c r="AC170" s="65">
        <f t="shared" si="30"/>
        <v>2389.0922617574652</v>
      </c>
    </row>
    <row r="171" spans="1:29" x14ac:dyDescent="0.25">
      <c r="A171" s="42">
        <v>535</v>
      </c>
      <c r="B171" s="36" t="s">
        <v>169</v>
      </c>
      <c r="C171" s="43">
        <v>10500</v>
      </c>
      <c r="D171" s="43">
        <v>26925203.144507404</v>
      </c>
      <c r="E171" s="41">
        <v>11494201.628826091</v>
      </c>
      <c r="F171" s="38">
        <f t="shared" si="31"/>
        <v>38419404.773333497</v>
      </c>
      <c r="G171" s="126">
        <v>-954032</v>
      </c>
      <c r="H171" s="45">
        <v>6213410.6662771665</v>
      </c>
      <c r="I171" s="40">
        <f t="shared" si="23"/>
        <v>43678783.43961066</v>
      </c>
      <c r="J171" s="41">
        <f t="shared" si="24"/>
        <v>4159.884137105777</v>
      </c>
      <c r="K171" s="41"/>
      <c r="L171" s="83">
        <f t="shared" si="25"/>
        <v>2712610.8990065232</v>
      </c>
      <c r="M171" s="84">
        <f t="shared" si="26"/>
        <v>6.6215873506803316E-2</v>
      </c>
      <c r="N171" s="83">
        <f t="shared" si="27"/>
        <v>309.31805565036439</v>
      </c>
      <c r="P171" s="66">
        <f t="shared" si="28"/>
        <v>5.8946942358929721E-2</v>
      </c>
      <c r="Q171" s="66">
        <f t="shared" si="29"/>
        <v>0.10177797206840755</v>
      </c>
      <c r="R171" s="71"/>
      <c r="S171" s="71"/>
      <c r="T171" s="91">
        <v>535</v>
      </c>
      <c r="U171" s="53" t="s">
        <v>169</v>
      </c>
      <c r="V171" s="43">
        <v>10639</v>
      </c>
      <c r="W171" s="43">
        <v>25095380.909307312</v>
      </c>
      <c r="X171" s="41">
        <v>11185383.722535076</v>
      </c>
      <c r="Y171" s="64">
        <v>36280764.63184239</v>
      </c>
      <c r="Z171" s="127">
        <v>-954032</v>
      </c>
      <c r="AA171" s="64">
        <v>5639439.90876175</v>
      </c>
      <c r="AB171" s="45">
        <f t="shared" si="32"/>
        <v>40966172.540604137</v>
      </c>
      <c r="AC171" s="65">
        <f t="shared" si="30"/>
        <v>3850.5660814554126</v>
      </c>
    </row>
    <row r="172" spans="1:29" x14ac:dyDescent="0.25">
      <c r="A172" s="42">
        <v>536</v>
      </c>
      <c r="B172" s="36" t="s">
        <v>170</v>
      </c>
      <c r="C172" s="43">
        <v>34476</v>
      </c>
      <c r="D172" s="43">
        <v>37030044.444852181</v>
      </c>
      <c r="E172" s="41">
        <v>3132802.3744371678</v>
      </c>
      <c r="F172" s="38">
        <f t="shared" si="31"/>
        <v>40162846.819289349</v>
      </c>
      <c r="G172" s="126">
        <v>-2307800</v>
      </c>
      <c r="H172" s="45">
        <v>13481873.230570234</v>
      </c>
      <c r="I172" s="40">
        <f t="shared" si="23"/>
        <v>51336920.049859583</v>
      </c>
      <c r="J172" s="41">
        <f t="shared" si="24"/>
        <v>1489.0625377033177</v>
      </c>
      <c r="K172" s="41"/>
      <c r="L172" s="83">
        <f t="shared" si="25"/>
        <v>4592263.7357785478</v>
      </c>
      <c r="M172" s="84">
        <f t="shared" si="26"/>
        <v>9.8241469675651588E-2</v>
      </c>
      <c r="N172" s="83">
        <f t="shared" si="27"/>
        <v>111.34270174938342</v>
      </c>
      <c r="P172" s="66">
        <f t="shared" si="28"/>
        <v>7.9882511197074679E-2</v>
      </c>
      <c r="Q172" s="66">
        <f t="shared" si="29"/>
        <v>0.136695063404215</v>
      </c>
      <c r="R172" s="71"/>
      <c r="S172" s="71"/>
      <c r="T172" s="91">
        <v>536</v>
      </c>
      <c r="U172" s="53" t="s">
        <v>170</v>
      </c>
      <c r="V172" s="43">
        <v>33929</v>
      </c>
      <c r="W172" s="43">
        <v>35402801.264147915</v>
      </c>
      <c r="X172" s="41">
        <v>1789065.8166217385</v>
      </c>
      <c r="Y172" s="64">
        <v>37191867.080769651</v>
      </c>
      <c r="Z172" s="127">
        <v>-2307800</v>
      </c>
      <c r="AA172" s="64">
        <v>11860589.233311385</v>
      </c>
      <c r="AB172" s="45">
        <f t="shared" si="32"/>
        <v>46744656.314081036</v>
      </c>
      <c r="AC172" s="65">
        <f t="shared" si="30"/>
        <v>1377.7198359539343</v>
      </c>
    </row>
    <row r="173" spans="1:29" x14ac:dyDescent="0.25">
      <c r="A173" s="42">
        <v>538</v>
      </c>
      <c r="B173" s="36" t="s">
        <v>171</v>
      </c>
      <c r="C173" s="43">
        <v>4693</v>
      </c>
      <c r="D173" s="43">
        <v>5634453.2115925355</v>
      </c>
      <c r="E173" s="41">
        <v>2179212.8918903964</v>
      </c>
      <c r="F173" s="38">
        <f t="shared" si="31"/>
        <v>7813666.1034829319</v>
      </c>
      <c r="G173" s="44">
        <v>674348</v>
      </c>
      <c r="H173" s="45">
        <v>2425888.1294184453</v>
      </c>
      <c r="I173" s="40">
        <f t="shared" si="23"/>
        <v>10913902.232901378</v>
      </c>
      <c r="J173" s="41">
        <f t="shared" si="24"/>
        <v>2325.5704736631956</v>
      </c>
      <c r="K173" s="41"/>
      <c r="L173" s="83">
        <f t="shared" si="25"/>
        <v>818454.04764164798</v>
      </c>
      <c r="M173" s="84">
        <f t="shared" si="26"/>
        <v>8.1071591139129928E-2</v>
      </c>
      <c r="N173" s="83">
        <f t="shared" si="27"/>
        <v>184.43618198562854</v>
      </c>
      <c r="P173" s="66">
        <f t="shared" si="28"/>
        <v>7.8935585013584442E-2</v>
      </c>
      <c r="Q173" s="66">
        <f t="shared" si="29"/>
        <v>0.11325913650172059</v>
      </c>
      <c r="R173" s="71"/>
      <c r="S173" s="71"/>
      <c r="T173" s="91">
        <v>538</v>
      </c>
      <c r="U173" s="53" t="s">
        <v>171</v>
      </c>
      <c r="V173" s="43">
        <v>4715</v>
      </c>
      <c r="W173" s="43">
        <v>5273943.5458366303</v>
      </c>
      <c r="X173" s="41">
        <v>1968069.9830660732</v>
      </c>
      <c r="Y173" s="64">
        <v>7242013.5289027039</v>
      </c>
      <c r="Z173" s="70">
        <v>674348</v>
      </c>
      <c r="AA173" s="64">
        <v>2179086.6563570267</v>
      </c>
      <c r="AB173" s="45">
        <f t="shared" si="32"/>
        <v>10095448.18525973</v>
      </c>
      <c r="AC173" s="65">
        <f t="shared" si="30"/>
        <v>2141.134291677567</v>
      </c>
    </row>
    <row r="174" spans="1:29" x14ac:dyDescent="0.25">
      <c r="A174" s="42">
        <v>541</v>
      </c>
      <c r="B174" s="36" t="s">
        <v>172</v>
      </c>
      <c r="C174" s="43">
        <v>9501</v>
      </c>
      <c r="D174" s="43">
        <v>29783734.260173354</v>
      </c>
      <c r="E174" s="41">
        <v>8304075.1436401801</v>
      </c>
      <c r="F174" s="38">
        <f t="shared" si="31"/>
        <v>38087809.403813533</v>
      </c>
      <c r="G174" s="126">
        <v>-988214</v>
      </c>
      <c r="H174" s="45">
        <v>6409660.2852231525</v>
      </c>
      <c r="I174" s="40">
        <f t="shared" si="23"/>
        <v>43509255.689036682</v>
      </c>
      <c r="J174" s="41">
        <f t="shared" si="24"/>
        <v>4579.4396052033135</v>
      </c>
      <c r="K174" s="41"/>
      <c r="L174" s="83">
        <f t="shared" si="25"/>
        <v>2070990.1374113858</v>
      </c>
      <c r="M174" s="84">
        <f t="shared" si="26"/>
        <v>4.9977722519087366E-2</v>
      </c>
      <c r="N174" s="83">
        <f t="shared" si="27"/>
        <v>241.26272584555591</v>
      </c>
      <c r="P174" s="66">
        <f t="shared" si="28"/>
        <v>4.1791545718689482E-2</v>
      </c>
      <c r="Q174" s="66">
        <f t="shared" si="29"/>
        <v>9.2574576972171085E-2</v>
      </c>
      <c r="R174" s="71"/>
      <c r="S174" s="71"/>
      <c r="T174" s="91">
        <v>541</v>
      </c>
      <c r="U174" s="53" t="s">
        <v>172</v>
      </c>
      <c r="V174" s="43">
        <v>9552</v>
      </c>
      <c r="W174" s="43">
        <v>27730461.694272485</v>
      </c>
      <c r="X174" s="41">
        <v>8829452.3886723053</v>
      </c>
      <c r="Y174" s="64">
        <v>36559914.082944788</v>
      </c>
      <c r="Z174" s="127">
        <v>-988214</v>
      </c>
      <c r="AA174" s="64">
        <v>5866565.4686805075</v>
      </c>
      <c r="AB174" s="45">
        <f t="shared" si="32"/>
        <v>41438265.551625296</v>
      </c>
      <c r="AC174" s="65">
        <f t="shared" si="30"/>
        <v>4338.1768793577576</v>
      </c>
    </row>
    <row r="175" spans="1:29" x14ac:dyDescent="0.25">
      <c r="A175" s="42">
        <v>543</v>
      </c>
      <c r="B175" s="36" t="s">
        <v>173</v>
      </c>
      <c r="C175" s="43">
        <v>43663</v>
      </c>
      <c r="D175" s="43">
        <v>41759598.481664777</v>
      </c>
      <c r="E175" s="41">
        <v>-6567926.5285398457</v>
      </c>
      <c r="F175" s="38">
        <f t="shared" si="31"/>
        <v>35191671.953124933</v>
      </c>
      <c r="G175" s="126">
        <v>-6641010</v>
      </c>
      <c r="H175" s="45">
        <v>15501659.795781972</v>
      </c>
      <c r="I175" s="40">
        <f t="shared" si="23"/>
        <v>44052321.748906903</v>
      </c>
      <c r="J175" s="41">
        <f t="shared" si="24"/>
        <v>1008.9165139570553</v>
      </c>
      <c r="K175" s="41"/>
      <c r="L175" s="83">
        <f t="shared" si="25"/>
        <v>2487770.0215076134</v>
      </c>
      <c r="M175" s="84">
        <f t="shared" si="26"/>
        <v>5.9853166174475524E-2</v>
      </c>
      <c r="N175" s="83">
        <f t="shared" si="27"/>
        <v>42.1416499699111</v>
      </c>
      <c r="P175" s="66">
        <f t="shared" si="28"/>
        <v>1.5858269795725466E-2</v>
      </c>
      <c r="Q175" s="66">
        <f t="shared" si="29"/>
        <v>0.14291574901124426</v>
      </c>
      <c r="R175" s="71"/>
      <c r="S175" s="71"/>
      <c r="T175" s="91">
        <v>543</v>
      </c>
      <c r="U175" s="53" t="s">
        <v>173</v>
      </c>
      <c r="V175" s="43">
        <v>42993</v>
      </c>
      <c r="W175" s="43">
        <v>41771218.387048818</v>
      </c>
      <c r="X175" s="41">
        <v>-7128913.4519307753</v>
      </c>
      <c r="Y175" s="64">
        <v>34642304.935118042</v>
      </c>
      <c r="Z175" s="127">
        <v>-6641010</v>
      </c>
      <c r="AA175" s="64">
        <v>13563256.79228125</v>
      </c>
      <c r="AB175" s="45">
        <f t="shared" si="32"/>
        <v>41564551.72739929</v>
      </c>
      <c r="AC175" s="65">
        <f t="shared" si="30"/>
        <v>966.77486398714416</v>
      </c>
    </row>
    <row r="176" spans="1:29" x14ac:dyDescent="0.25">
      <c r="A176" s="42">
        <v>545</v>
      </c>
      <c r="B176" s="36" t="s">
        <v>174</v>
      </c>
      <c r="C176" s="43">
        <v>9558</v>
      </c>
      <c r="D176" s="43">
        <v>22957402.476173267</v>
      </c>
      <c r="E176" s="41">
        <v>7182139.0718387812</v>
      </c>
      <c r="F176" s="38">
        <f t="shared" si="31"/>
        <v>30139541.548012048</v>
      </c>
      <c r="G176" s="44">
        <v>136326</v>
      </c>
      <c r="H176" s="45">
        <v>6827392.6465087468</v>
      </c>
      <c r="I176" s="40">
        <f t="shared" si="23"/>
        <v>37103260.194520794</v>
      </c>
      <c r="J176" s="41">
        <f t="shared" si="24"/>
        <v>3881.906276890646</v>
      </c>
      <c r="K176" s="41"/>
      <c r="L176" s="83">
        <f t="shared" si="25"/>
        <v>2428366.8910876811</v>
      </c>
      <c r="M176" s="84">
        <f t="shared" si="26"/>
        <v>7.0032425762280623E-2</v>
      </c>
      <c r="N176" s="83">
        <f t="shared" si="27"/>
        <v>223.83123696732991</v>
      </c>
      <c r="P176" s="66">
        <f t="shared" si="28"/>
        <v>6.4057051154682298E-2</v>
      </c>
      <c r="Q176" s="66">
        <f t="shared" si="29"/>
        <v>9.8808782194538924E-2</v>
      </c>
      <c r="R176" s="71"/>
      <c r="S176" s="71"/>
      <c r="T176" s="91">
        <v>545</v>
      </c>
      <c r="U176" s="53" t="s">
        <v>174</v>
      </c>
      <c r="V176" s="43">
        <v>9479</v>
      </c>
      <c r="W176" s="43">
        <v>20844271.111023068</v>
      </c>
      <c r="X176" s="41">
        <v>7480846.9033780731</v>
      </c>
      <c r="Y176" s="64">
        <v>28325118.014401142</v>
      </c>
      <c r="Z176" s="70">
        <v>136326</v>
      </c>
      <c r="AA176" s="64">
        <v>6213449.289031974</v>
      </c>
      <c r="AB176" s="45">
        <f t="shared" si="32"/>
        <v>34674893.303433113</v>
      </c>
      <c r="AC176" s="65">
        <f t="shared" si="30"/>
        <v>3658.0750399233161</v>
      </c>
    </row>
    <row r="177" spans="1:29" x14ac:dyDescent="0.25">
      <c r="A177" s="42">
        <v>560</v>
      </c>
      <c r="B177" s="36" t="s">
        <v>175</v>
      </c>
      <c r="C177" s="43">
        <v>15882</v>
      </c>
      <c r="D177" s="43">
        <v>21840793.089433618</v>
      </c>
      <c r="E177" s="41">
        <v>9926259.6610317193</v>
      </c>
      <c r="F177" s="38">
        <f t="shared" si="31"/>
        <v>31767052.750465337</v>
      </c>
      <c r="G177" s="126">
        <v>-2121936</v>
      </c>
      <c r="H177" s="45">
        <v>8708406.1349307839</v>
      </c>
      <c r="I177" s="40">
        <f t="shared" si="23"/>
        <v>38353522.885396123</v>
      </c>
      <c r="J177" s="41">
        <f t="shared" si="24"/>
        <v>2414.9051054902484</v>
      </c>
      <c r="K177" s="41"/>
      <c r="L177" s="83">
        <f t="shared" si="25"/>
        <v>2198928.157936804</v>
      </c>
      <c r="M177" s="84">
        <f t="shared" si="26"/>
        <v>6.0820157839211617E-2</v>
      </c>
      <c r="N177" s="83">
        <f t="shared" si="27"/>
        <v>155.66654225464754</v>
      </c>
      <c r="P177" s="66">
        <f t="shared" si="28"/>
        <v>4.4272561507634256E-2</v>
      </c>
      <c r="Q177" s="66">
        <f t="shared" si="29"/>
        <v>0.10846697692722573</v>
      </c>
      <c r="R177" s="71"/>
      <c r="S177" s="71"/>
      <c r="T177" s="91">
        <v>560</v>
      </c>
      <c r="U177" s="53" t="s">
        <v>175</v>
      </c>
      <c r="V177" s="43">
        <v>16003</v>
      </c>
      <c r="W177" s="43">
        <v>21235526.06809397</v>
      </c>
      <c r="X177" s="41">
        <v>9184743.4299408123</v>
      </c>
      <c r="Y177" s="64">
        <v>30420269.498034783</v>
      </c>
      <c r="Z177" s="127">
        <v>-2121936</v>
      </c>
      <c r="AA177" s="64">
        <v>7856261.2294245353</v>
      </c>
      <c r="AB177" s="45">
        <f t="shared" si="32"/>
        <v>36154594.727459319</v>
      </c>
      <c r="AC177" s="65">
        <f t="shared" si="30"/>
        <v>2259.2385632356009</v>
      </c>
    </row>
    <row r="178" spans="1:29" x14ac:dyDescent="0.25">
      <c r="A178" s="42">
        <v>561</v>
      </c>
      <c r="B178" s="36" t="s">
        <v>176</v>
      </c>
      <c r="C178" s="43">
        <v>1334</v>
      </c>
      <c r="D178" s="43">
        <v>2666642.3752184939</v>
      </c>
      <c r="E178" s="41">
        <v>930914.84618565219</v>
      </c>
      <c r="F178" s="38">
        <f t="shared" si="31"/>
        <v>3597557.2214041459</v>
      </c>
      <c r="G178" s="126">
        <v>-299230</v>
      </c>
      <c r="H178" s="45">
        <v>908822.2454353472</v>
      </c>
      <c r="I178" s="40">
        <f t="shared" si="23"/>
        <v>4207149.4668394933</v>
      </c>
      <c r="J178" s="41">
        <f t="shared" si="24"/>
        <v>3153.785207525857</v>
      </c>
      <c r="K178" s="41"/>
      <c r="L178" s="83">
        <f t="shared" si="25"/>
        <v>159573.9645751873</v>
      </c>
      <c r="M178" s="84">
        <f t="shared" si="26"/>
        <v>3.9424580093914988E-2</v>
      </c>
      <c r="N178" s="83">
        <f t="shared" si="27"/>
        <v>108.20544660463338</v>
      </c>
      <c r="P178" s="66">
        <f t="shared" si="28"/>
        <v>2.2227150182331679E-2</v>
      </c>
      <c r="Q178" s="66">
        <f t="shared" si="29"/>
        <v>9.8310436163433268E-2</v>
      </c>
      <c r="R178" s="71"/>
      <c r="S178" s="71"/>
      <c r="T178" s="91">
        <v>561</v>
      </c>
      <c r="U178" s="53" t="s">
        <v>176</v>
      </c>
      <c r="V178" s="43">
        <v>1329</v>
      </c>
      <c r="W178" s="43">
        <v>2562832.8700752012</v>
      </c>
      <c r="X178" s="41">
        <v>956499.61954069335</v>
      </c>
      <c r="Y178" s="64">
        <v>3519332.4896158944</v>
      </c>
      <c r="Z178" s="127">
        <v>-299230</v>
      </c>
      <c r="AA178" s="64">
        <v>827473.01264841168</v>
      </c>
      <c r="AB178" s="45">
        <f t="shared" si="32"/>
        <v>4047575.5022643059</v>
      </c>
      <c r="AC178" s="65">
        <f t="shared" si="30"/>
        <v>3045.5797609212236</v>
      </c>
    </row>
    <row r="179" spans="1:29" x14ac:dyDescent="0.25">
      <c r="A179" s="42">
        <v>562</v>
      </c>
      <c r="B179" s="36" t="s">
        <v>177</v>
      </c>
      <c r="C179" s="43">
        <v>9008</v>
      </c>
      <c r="D179" s="43">
        <v>15898465.501495533</v>
      </c>
      <c r="E179" s="41">
        <v>5853424.2593944091</v>
      </c>
      <c r="F179" s="38">
        <f t="shared" si="31"/>
        <v>21751889.76088994</v>
      </c>
      <c r="G179" s="126">
        <v>-513162</v>
      </c>
      <c r="H179" s="45">
        <v>5316532.00905752</v>
      </c>
      <c r="I179" s="40">
        <f t="shared" si="23"/>
        <v>26555259.769947462</v>
      </c>
      <c r="J179" s="41">
        <f t="shared" si="24"/>
        <v>2947.9640064328887</v>
      </c>
      <c r="K179" s="41"/>
      <c r="L179" s="83">
        <f t="shared" si="25"/>
        <v>1277786.1684304252</v>
      </c>
      <c r="M179" s="84">
        <f t="shared" si="26"/>
        <v>5.0550390777729402E-2</v>
      </c>
      <c r="N179" s="83">
        <f t="shared" si="27"/>
        <v>187.81183330370823</v>
      </c>
      <c r="P179" s="66">
        <f t="shared" si="28"/>
        <v>3.6686525448179186E-2</v>
      </c>
      <c r="Q179" s="66">
        <f t="shared" si="29"/>
        <v>0.10565124639849488</v>
      </c>
      <c r="R179" s="71"/>
      <c r="S179" s="71"/>
      <c r="T179" s="91">
        <v>562</v>
      </c>
      <c r="U179" s="53" t="s">
        <v>177</v>
      </c>
      <c r="V179" s="43">
        <v>9158</v>
      </c>
      <c r="W179" s="43">
        <v>15226242.747491121</v>
      </c>
      <c r="X179" s="41">
        <v>5755885.6268370654</v>
      </c>
      <c r="Y179" s="64">
        <v>20982128.374328189</v>
      </c>
      <c r="Z179" s="127">
        <v>-513162</v>
      </c>
      <c r="AA179" s="64">
        <v>4808507.227188848</v>
      </c>
      <c r="AB179" s="45">
        <f t="shared" si="32"/>
        <v>25277473.601517037</v>
      </c>
      <c r="AC179" s="65">
        <f t="shared" si="30"/>
        <v>2760.1521731291805</v>
      </c>
    </row>
    <row r="180" spans="1:29" x14ac:dyDescent="0.25">
      <c r="A180" s="42">
        <v>563</v>
      </c>
      <c r="B180" s="36" t="s">
        <v>178</v>
      </c>
      <c r="C180" s="43">
        <v>7155</v>
      </c>
      <c r="D180" s="43">
        <v>19546522.493419517</v>
      </c>
      <c r="E180" s="41">
        <v>5648902.4397532102</v>
      </c>
      <c r="F180" s="38">
        <f t="shared" si="31"/>
        <v>25195424.933172725</v>
      </c>
      <c r="G180" s="126">
        <v>-266385</v>
      </c>
      <c r="H180" s="45">
        <v>4153589.9511317387</v>
      </c>
      <c r="I180" s="40">
        <f t="shared" si="23"/>
        <v>29082629.884304464</v>
      </c>
      <c r="J180" s="41">
        <f t="shared" si="24"/>
        <v>4064.6582647525456</v>
      </c>
      <c r="K180" s="41"/>
      <c r="L180" s="83">
        <f t="shared" si="25"/>
        <v>1690676.0420061536</v>
      </c>
      <c r="M180" s="84">
        <f t="shared" si="26"/>
        <v>6.1721630072091936E-2</v>
      </c>
      <c r="N180" s="83">
        <f t="shared" si="27"/>
        <v>306.15746311995645</v>
      </c>
      <c r="P180" s="66">
        <f t="shared" si="28"/>
        <v>5.4155328868604968E-2</v>
      </c>
      <c r="Q180" s="66">
        <f t="shared" si="29"/>
        <v>0.10547687803150874</v>
      </c>
      <c r="R180" s="71"/>
      <c r="S180" s="71"/>
      <c r="T180" s="91">
        <v>563</v>
      </c>
      <c r="U180" s="53" t="s">
        <v>178</v>
      </c>
      <c r="V180" s="43">
        <v>7288</v>
      </c>
      <c r="W180" s="43">
        <v>18098520.395962358</v>
      </c>
      <c r="X180" s="41">
        <v>5802535.020808395</v>
      </c>
      <c r="Y180" s="64">
        <v>23901055.416770753</v>
      </c>
      <c r="Z180" s="127">
        <v>-266385</v>
      </c>
      <c r="AA180" s="64">
        <v>3757283.4255275591</v>
      </c>
      <c r="AB180" s="45">
        <f t="shared" si="32"/>
        <v>27391953.84229831</v>
      </c>
      <c r="AC180" s="65">
        <f t="shared" si="30"/>
        <v>3758.5008016325892</v>
      </c>
    </row>
    <row r="181" spans="1:29" x14ac:dyDescent="0.25">
      <c r="A181" s="42">
        <v>564</v>
      </c>
      <c r="B181" s="36" t="s">
        <v>179</v>
      </c>
      <c r="C181" s="43">
        <v>207327</v>
      </c>
      <c r="D181" s="43">
        <v>204122068.50922742</v>
      </c>
      <c r="E181" s="41">
        <v>45258606.995536819</v>
      </c>
      <c r="F181" s="38">
        <f t="shared" si="31"/>
        <v>249380675.50476426</v>
      </c>
      <c r="G181" s="126">
        <v>-3634861</v>
      </c>
      <c r="H181" s="45">
        <v>91875829.907734528</v>
      </c>
      <c r="I181" s="40">
        <f t="shared" si="23"/>
        <v>337621644.41249877</v>
      </c>
      <c r="J181" s="41">
        <f t="shared" si="24"/>
        <v>1628.4499578564237</v>
      </c>
      <c r="K181" s="41"/>
      <c r="L181" s="83">
        <f t="shared" si="25"/>
        <v>15921437.111878574</v>
      </c>
      <c r="M181" s="84">
        <f t="shared" si="26"/>
        <v>4.949153513289601E-2</v>
      </c>
      <c r="N181" s="83">
        <f t="shared" si="27"/>
        <v>62.915027516501823</v>
      </c>
      <c r="P181" s="66">
        <f t="shared" si="28"/>
        <v>2.2909149757291747E-2</v>
      </c>
      <c r="Q181" s="66">
        <f t="shared" si="29"/>
        <v>0.12676412861624708</v>
      </c>
      <c r="R181" s="71"/>
      <c r="S181" s="71"/>
      <c r="T181" s="91">
        <v>564</v>
      </c>
      <c r="U181" s="53" t="s">
        <v>179</v>
      </c>
      <c r="V181" s="43">
        <v>205489</v>
      </c>
      <c r="W181" s="43">
        <v>203463681.75554889</v>
      </c>
      <c r="X181" s="41">
        <v>40331845.50504452</v>
      </c>
      <c r="Y181" s="64">
        <v>243795527.26059341</v>
      </c>
      <c r="Z181" s="127">
        <v>-3634861</v>
      </c>
      <c r="AA181" s="64">
        <v>81539541.040026814</v>
      </c>
      <c r="AB181" s="45">
        <f t="shared" si="32"/>
        <v>321700207.3006202</v>
      </c>
      <c r="AC181" s="65">
        <f t="shared" si="30"/>
        <v>1565.5349303399219</v>
      </c>
    </row>
    <row r="182" spans="1:29" x14ac:dyDescent="0.25">
      <c r="A182" s="42">
        <v>576</v>
      </c>
      <c r="B182" s="36" t="s">
        <v>180</v>
      </c>
      <c r="C182" s="43">
        <v>2861</v>
      </c>
      <c r="D182" s="43">
        <v>7271415.5098695662</v>
      </c>
      <c r="E182" s="41">
        <v>2039845.3751642159</v>
      </c>
      <c r="F182" s="38">
        <f t="shared" si="31"/>
        <v>9311260.8850337826</v>
      </c>
      <c r="G182" s="126">
        <v>-246992</v>
      </c>
      <c r="H182" s="45">
        <v>1998082.0474687258</v>
      </c>
      <c r="I182" s="40">
        <f t="shared" si="23"/>
        <v>11062350.932502508</v>
      </c>
      <c r="J182" s="41">
        <f t="shared" si="24"/>
        <v>3866.6029124440784</v>
      </c>
      <c r="K182" s="41"/>
      <c r="L182" s="83">
        <f t="shared" si="25"/>
        <v>586688.08175417408</v>
      </c>
      <c r="M182" s="84">
        <f t="shared" si="26"/>
        <v>5.6004864810274391E-2</v>
      </c>
      <c r="N182" s="83">
        <f t="shared" si="27"/>
        <v>249.31601646744366</v>
      </c>
      <c r="P182" s="66">
        <f t="shared" si="28"/>
        <v>4.628891958667225E-2</v>
      </c>
      <c r="Q182" s="66">
        <f t="shared" si="29"/>
        <v>9.5839894742505871E-2</v>
      </c>
      <c r="R182" s="71"/>
      <c r="S182" s="71"/>
      <c r="T182" s="91">
        <v>576</v>
      </c>
      <c r="U182" s="53" t="s">
        <v>180</v>
      </c>
      <c r="V182" s="43">
        <v>2896</v>
      </c>
      <c r="W182" s="43">
        <v>6676478.2324875491</v>
      </c>
      <c r="X182" s="41">
        <v>2222842.7014588015</v>
      </c>
      <c r="Y182" s="64">
        <v>8899320.9339463506</v>
      </c>
      <c r="Z182" s="127">
        <v>-246992</v>
      </c>
      <c r="AA182" s="64">
        <v>1823333.9168019828</v>
      </c>
      <c r="AB182" s="45">
        <f t="shared" si="32"/>
        <v>10475662.850748334</v>
      </c>
      <c r="AC182" s="65">
        <f t="shared" si="30"/>
        <v>3617.2868959766347</v>
      </c>
    </row>
    <row r="183" spans="1:29" x14ac:dyDescent="0.25">
      <c r="A183" s="42">
        <v>577</v>
      </c>
      <c r="B183" s="36" t="s">
        <v>181</v>
      </c>
      <c r="C183" s="43">
        <v>10922</v>
      </c>
      <c r="D183" s="43">
        <v>12104867.555130918</v>
      </c>
      <c r="E183" s="41">
        <v>3013150.4627193273</v>
      </c>
      <c r="F183" s="38">
        <f t="shared" si="31"/>
        <v>15118018.017850244</v>
      </c>
      <c r="G183" s="44">
        <v>170791</v>
      </c>
      <c r="H183" s="45">
        <v>4902032.2442461085</v>
      </c>
      <c r="I183" s="40">
        <f t="shared" si="23"/>
        <v>20190841.262096353</v>
      </c>
      <c r="J183" s="41">
        <f t="shared" si="24"/>
        <v>1848.6395588808234</v>
      </c>
      <c r="K183" s="41"/>
      <c r="L183" s="83">
        <f t="shared" si="25"/>
        <v>1681938.3206693865</v>
      </c>
      <c r="M183" s="84">
        <f t="shared" si="26"/>
        <v>9.0871853723152943E-2</v>
      </c>
      <c r="N183" s="83">
        <f t="shared" si="27"/>
        <v>142.74988685990479</v>
      </c>
      <c r="P183" s="66">
        <f t="shared" si="28"/>
        <v>8.1661552131078174E-2</v>
      </c>
      <c r="Q183" s="66">
        <f t="shared" si="29"/>
        <v>0.12394557303531828</v>
      </c>
      <c r="R183" s="71"/>
      <c r="S183" s="71"/>
      <c r="T183" s="91">
        <v>577</v>
      </c>
      <c r="U183" s="53" t="s">
        <v>181</v>
      </c>
      <c r="V183" s="43">
        <v>10850</v>
      </c>
      <c r="W183" s="43">
        <v>11766132.969449705</v>
      </c>
      <c r="X183" s="41">
        <v>2210529.1279178923</v>
      </c>
      <c r="Y183" s="64">
        <v>13976662.097367596</v>
      </c>
      <c r="Z183" s="70">
        <v>170791</v>
      </c>
      <c r="AA183" s="64">
        <v>4361449.8440593705</v>
      </c>
      <c r="AB183" s="45">
        <f t="shared" si="32"/>
        <v>18508902.941426966</v>
      </c>
      <c r="AC183" s="65">
        <f t="shared" si="30"/>
        <v>1705.8896720209186</v>
      </c>
    </row>
    <row r="184" spans="1:29" x14ac:dyDescent="0.25">
      <c r="A184" s="42">
        <v>578</v>
      </c>
      <c r="B184" s="36" t="s">
        <v>182</v>
      </c>
      <c r="C184" s="43">
        <v>3235</v>
      </c>
      <c r="D184" s="43">
        <v>8347293.2142442083</v>
      </c>
      <c r="E184" s="41">
        <v>3209586.4885577806</v>
      </c>
      <c r="F184" s="38">
        <f t="shared" si="31"/>
        <v>11556879.702801989</v>
      </c>
      <c r="G184" s="44">
        <v>126652</v>
      </c>
      <c r="H184" s="45">
        <v>2167042.6438401067</v>
      </c>
      <c r="I184" s="40">
        <f t="shared" si="23"/>
        <v>13850574.346642096</v>
      </c>
      <c r="J184" s="41">
        <f t="shared" si="24"/>
        <v>4281.4758413113123</v>
      </c>
      <c r="K184" s="41"/>
      <c r="L184" s="83">
        <f t="shared" si="25"/>
        <v>71540.340123428032</v>
      </c>
      <c r="M184" s="84">
        <f t="shared" si="26"/>
        <v>5.1919706482750029E-3</v>
      </c>
      <c r="N184" s="83">
        <f t="shared" si="27"/>
        <v>71.566276227698836</v>
      </c>
      <c r="P184" s="66">
        <f t="shared" si="28"/>
        <v>-9.7344571093902488E-3</v>
      </c>
      <c r="Q184" s="66">
        <f t="shared" si="29"/>
        <v>9.3418694959781501E-2</v>
      </c>
      <c r="R184" s="71"/>
      <c r="S184" s="71"/>
      <c r="T184" s="91">
        <v>578</v>
      </c>
      <c r="U184" s="53" t="s">
        <v>182</v>
      </c>
      <c r="V184" s="43">
        <v>3273</v>
      </c>
      <c r="W184" s="43">
        <v>8493847.332716478</v>
      </c>
      <c r="X184" s="41">
        <v>3176638.2110571335</v>
      </c>
      <c r="Y184" s="64">
        <v>11670485.543773612</v>
      </c>
      <c r="Z184" s="70">
        <v>126652</v>
      </c>
      <c r="AA184" s="64">
        <v>1981896.4627450563</v>
      </c>
      <c r="AB184" s="45">
        <f t="shared" si="32"/>
        <v>13779034.006518668</v>
      </c>
      <c r="AC184" s="65">
        <f t="shared" si="30"/>
        <v>4209.9095650836134</v>
      </c>
    </row>
    <row r="185" spans="1:29" x14ac:dyDescent="0.25">
      <c r="A185" s="42">
        <v>580</v>
      </c>
      <c r="B185" s="36" t="s">
        <v>183</v>
      </c>
      <c r="C185" s="43">
        <v>4655</v>
      </c>
      <c r="D185" s="43">
        <v>12003308.690755239</v>
      </c>
      <c r="E185" s="41">
        <v>3465828.4772940422</v>
      </c>
      <c r="F185" s="38">
        <f t="shared" si="31"/>
        <v>15469137.168049281</v>
      </c>
      <c r="G185" s="126">
        <v>-233986</v>
      </c>
      <c r="H185" s="45">
        <v>3264194.7471804535</v>
      </c>
      <c r="I185" s="40">
        <f t="shared" si="23"/>
        <v>18499345.915229734</v>
      </c>
      <c r="J185" s="41">
        <f t="shared" si="24"/>
        <v>3974.0807551513931</v>
      </c>
      <c r="K185" s="41"/>
      <c r="L185" s="83">
        <f t="shared" si="25"/>
        <v>596407.65895830095</v>
      </c>
      <c r="M185" s="84">
        <f t="shared" si="26"/>
        <v>3.3313395288584999E-2</v>
      </c>
      <c r="N185" s="83">
        <f t="shared" si="27"/>
        <v>192.3025007636802</v>
      </c>
      <c r="P185" s="66">
        <f t="shared" si="28"/>
        <v>2.1469064352098721E-2</v>
      </c>
      <c r="Q185" s="66">
        <f t="shared" si="29"/>
        <v>9.0640717628101219E-2</v>
      </c>
      <c r="R185" s="71"/>
      <c r="S185" s="71"/>
      <c r="T185" s="91">
        <v>580</v>
      </c>
      <c r="U185" s="53" t="s">
        <v>183</v>
      </c>
      <c r="V185" s="43">
        <v>4734</v>
      </c>
      <c r="W185" s="43">
        <v>11232446.222353935</v>
      </c>
      <c r="X185" s="41">
        <v>3911563.2321674353</v>
      </c>
      <c r="Y185" s="64">
        <v>15144009.454521371</v>
      </c>
      <c r="Z185" s="127">
        <v>-233986</v>
      </c>
      <c r="AA185" s="64">
        <v>2992914.8017500616</v>
      </c>
      <c r="AB185" s="45">
        <f t="shared" si="32"/>
        <v>17902938.256271433</v>
      </c>
      <c r="AC185" s="65">
        <f t="shared" si="30"/>
        <v>3781.7782543877129</v>
      </c>
    </row>
    <row r="186" spans="1:29" x14ac:dyDescent="0.25">
      <c r="A186" s="42">
        <v>581</v>
      </c>
      <c r="B186" s="36" t="s">
        <v>184</v>
      </c>
      <c r="C186" s="43">
        <v>6352</v>
      </c>
      <c r="D186" s="43">
        <v>13923934.085892785</v>
      </c>
      <c r="E186" s="41">
        <v>4524466.7300069164</v>
      </c>
      <c r="F186" s="38">
        <f t="shared" si="31"/>
        <v>18448400.8158997</v>
      </c>
      <c r="G186" s="126">
        <v>-426525</v>
      </c>
      <c r="H186" s="45">
        <v>3960488.1128151375</v>
      </c>
      <c r="I186" s="40">
        <f t="shared" si="23"/>
        <v>21982363.928714838</v>
      </c>
      <c r="J186" s="41">
        <f t="shared" si="24"/>
        <v>3460.6996109437719</v>
      </c>
      <c r="K186" s="41"/>
      <c r="L186" s="83">
        <f t="shared" si="25"/>
        <v>1498248.0569083542</v>
      </c>
      <c r="M186" s="84">
        <f t="shared" si="26"/>
        <v>7.3141944045067755E-2</v>
      </c>
      <c r="N186" s="83">
        <f t="shared" si="27"/>
        <v>262.05565844432112</v>
      </c>
      <c r="P186" s="66">
        <f t="shared" si="28"/>
        <v>6.5506618721515641E-2</v>
      </c>
      <c r="Q186" s="66">
        <f t="shared" si="29"/>
        <v>0.10122606685728575</v>
      </c>
      <c r="R186" s="71"/>
      <c r="S186" s="71"/>
      <c r="T186" s="91">
        <v>581</v>
      </c>
      <c r="U186" s="53" t="s">
        <v>184</v>
      </c>
      <c r="V186" s="43">
        <v>6404</v>
      </c>
      <c r="W186" s="43">
        <v>12777411.677718611</v>
      </c>
      <c r="X186" s="41">
        <v>4536794.0641806191</v>
      </c>
      <c r="Y186" s="64">
        <v>17314205.74189923</v>
      </c>
      <c r="Z186" s="127">
        <v>-426525</v>
      </c>
      <c r="AA186" s="64">
        <v>3596435.1299072546</v>
      </c>
      <c r="AB186" s="45">
        <f t="shared" si="32"/>
        <v>20484115.871806484</v>
      </c>
      <c r="AC186" s="65">
        <f t="shared" si="30"/>
        <v>3198.6439524994507</v>
      </c>
    </row>
    <row r="187" spans="1:29" x14ac:dyDescent="0.25">
      <c r="A187" s="42">
        <v>583</v>
      </c>
      <c r="B187" s="36" t="s">
        <v>185</v>
      </c>
      <c r="C187" s="43">
        <v>931</v>
      </c>
      <c r="D187" s="43">
        <v>4122738.8757671732</v>
      </c>
      <c r="E187" s="41">
        <v>565824.26260410377</v>
      </c>
      <c r="F187" s="38">
        <f t="shared" si="31"/>
        <v>4688563.1383712767</v>
      </c>
      <c r="G187" s="126">
        <v>-225724</v>
      </c>
      <c r="H187" s="45">
        <v>617407.96899237006</v>
      </c>
      <c r="I187" s="40">
        <f t="shared" si="23"/>
        <v>5080247.1073636468</v>
      </c>
      <c r="J187" s="41">
        <f t="shared" si="24"/>
        <v>5456.7638102724459</v>
      </c>
      <c r="K187" s="41"/>
      <c r="L187" s="83">
        <f t="shared" si="25"/>
        <v>441890.15829604212</v>
      </c>
      <c r="M187" s="84">
        <f t="shared" si="26"/>
        <v>9.5268683102293403E-2</v>
      </c>
      <c r="N187" s="83">
        <f t="shared" si="27"/>
        <v>517.08654821961863</v>
      </c>
      <c r="P187" s="66">
        <f t="shared" si="28"/>
        <v>8.8054322464707457E-2</v>
      </c>
      <c r="Q187" s="66">
        <f t="shared" si="29"/>
        <v>0.11253703987406949</v>
      </c>
      <c r="R187" s="71"/>
      <c r="S187" s="71"/>
      <c r="T187" s="91">
        <v>583</v>
      </c>
      <c r="U187" s="53" t="s">
        <v>185</v>
      </c>
      <c r="V187" s="43">
        <v>939</v>
      </c>
      <c r="W187" s="43">
        <v>3684922.5939556137</v>
      </c>
      <c r="X187" s="41">
        <v>624203.37665819027</v>
      </c>
      <c r="Y187" s="64">
        <v>4309125.9706138037</v>
      </c>
      <c r="Z187" s="127">
        <v>-225724</v>
      </c>
      <c r="AA187" s="64">
        <v>554954.97845380125</v>
      </c>
      <c r="AB187" s="45">
        <f t="shared" si="32"/>
        <v>4638356.9490676047</v>
      </c>
      <c r="AC187" s="65">
        <f t="shared" si="30"/>
        <v>4939.6772620528272</v>
      </c>
    </row>
    <row r="188" spans="1:29" x14ac:dyDescent="0.25">
      <c r="A188" s="42">
        <v>584</v>
      </c>
      <c r="B188" s="36" t="s">
        <v>186</v>
      </c>
      <c r="C188" s="43">
        <v>2706</v>
      </c>
      <c r="D188" s="43">
        <v>8188808.692640245</v>
      </c>
      <c r="E188" s="41">
        <v>3478790.0219645626</v>
      </c>
      <c r="F188" s="38">
        <f t="shared" si="31"/>
        <v>11667598.714604808</v>
      </c>
      <c r="G188" s="44">
        <v>222994</v>
      </c>
      <c r="H188" s="45">
        <v>1720697.3818676909</v>
      </c>
      <c r="I188" s="40">
        <f t="shared" si="23"/>
        <v>13611290.096472498</v>
      </c>
      <c r="J188" s="41">
        <f t="shared" si="24"/>
        <v>5030.0406860578341</v>
      </c>
      <c r="K188" s="41"/>
      <c r="L188" s="83">
        <f t="shared" si="25"/>
        <v>613574.22067915834</v>
      </c>
      <c r="M188" s="84">
        <f t="shared" si="26"/>
        <v>4.7206311212100387E-2</v>
      </c>
      <c r="N188" s="83">
        <f t="shared" si="27"/>
        <v>319.0164469156307</v>
      </c>
      <c r="P188" s="66">
        <f t="shared" si="28"/>
        <v>4.1841786583611595E-2</v>
      </c>
      <c r="Q188" s="66">
        <f t="shared" si="29"/>
        <v>9.2014116939157287E-2</v>
      </c>
      <c r="R188" s="71"/>
      <c r="S188" s="71"/>
      <c r="T188" s="91">
        <v>584</v>
      </c>
      <c r="U188" s="53" t="s">
        <v>186</v>
      </c>
      <c r="V188" s="43">
        <v>2759</v>
      </c>
      <c r="W188" s="43">
        <v>7623906.6011777306</v>
      </c>
      <c r="X188" s="41">
        <v>3575105.4415864437</v>
      </c>
      <c r="Y188" s="64">
        <v>11199012.042764174</v>
      </c>
      <c r="Z188" s="70">
        <v>222994</v>
      </c>
      <c r="AA188" s="64">
        <v>1575709.8330291654</v>
      </c>
      <c r="AB188" s="45">
        <f t="shared" si="32"/>
        <v>12997715.87579334</v>
      </c>
      <c r="AC188" s="65">
        <f t="shared" si="30"/>
        <v>4711.0242391422034</v>
      </c>
    </row>
    <row r="189" spans="1:29" x14ac:dyDescent="0.25">
      <c r="A189" s="42">
        <v>588</v>
      </c>
      <c r="B189" s="36" t="s">
        <v>187</v>
      </c>
      <c r="C189" s="43">
        <v>1654</v>
      </c>
      <c r="D189" s="43">
        <v>4104406.5798870707</v>
      </c>
      <c r="E189" s="41">
        <v>1265932.824776849</v>
      </c>
      <c r="F189" s="38">
        <f t="shared" si="31"/>
        <v>5370339.4046639195</v>
      </c>
      <c r="G189" s="126">
        <v>-378520</v>
      </c>
      <c r="H189" s="45">
        <v>1244863.7934455564</v>
      </c>
      <c r="I189" s="40">
        <f t="shared" si="23"/>
        <v>6236683.1981094759</v>
      </c>
      <c r="J189" s="41">
        <f t="shared" si="24"/>
        <v>3770.6669879742904</v>
      </c>
      <c r="K189" s="41"/>
      <c r="L189" s="83">
        <f t="shared" si="25"/>
        <v>306689.05008545984</v>
      </c>
      <c r="M189" s="84">
        <f t="shared" si="26"/>
        <v>5.1718271962823824E-2</v>
      </c>
      <c r="N189" s="83">
        <f t="shared" si="27"/>
        <v>261.7947110370028</v>
      </c>
      <c r="P189" s="66">
        <f t="shared" si="28"/>
        <v>3.9979733337293544E-2</v>
      </c>
      <c r="Q189" s="66">
        <f t="shared" si="29"/>
        <v>8.7572881085710819E-2</v>
      </c>
      <c r="R189" s="71"/>
      <c r="S189" s="71"/>
      <c r="T189" s="91">
        <v>588</v>
      </c>
      <c r="U189" s="53" t="s">
        <v>187</v>
      </c>
      <c r="V189" s="43">
        <v>1690</v>
      </c>
      <c r="W189" s="43">
        <v>3654640.3055447703</v>
      </c>
      <c r="X189" s="41">
        <v>1509248.2131579048</v>
      </c>
      <c r="Y189" s="64">
        <v>5163888.5187026747</v>
      </c>
      <c r="Z189" s="127">
        <v>-378520</v>
      </c>
      <c r="AA189" s="64">
        <v>1144625.6293213416</v>
      </c>
      <c r="AB189" s="45">
        <f t="shared" si="32"/>
        <v>5929994.1480240161</v>
      </c>
      <c r="AC189" s="65">
        <f t="shared" si="30"/>
        <v>3508.8722769372876</v>
      </c>
    </row>
    <row r="190" spans="1:29" x14ac:dyDescent="0.25">
      <c r="A190" s="42">
        <v>592</v>
      </c>
      <c r="B190" s="36" t="s">
        <v>188</v>
      </c>
      <c r="C190" s="43">
        <v>3772</v>
      </c>
      <c r="D190" s="43">
        <v>6173485.9105855841</v>
      </c>
      <c r="E190" s="41">
        <v>2693533.0768774999</v>
      </c>
      <c r="F190" s="38">
        <f t="shared" si="31"/>
        <v>8867018.9874630831</v>
      </c>
      <c r="G190" s="126">
        <v>-63548</v>
      </c>
      <c r="H190" s="45">
        <v>2177769.7445630836</v>
      </c>
      <c r="I190" s="40">
        <f t="shared" si="23"/>
        <v>10981240.732026167</v>
      </c>
      <c r="J190" s="41">
        <f t="shared" si="24"/>
        <v>2911.251519625177</v>
      </c>
      <c r="K190" s="41"/>
      <c r="L190" s="83">
        <f t="shared" si="25"/>
        <v>144858.03707650118</v>
      </c>
      <c r="M190" s="84">
        <f t="shared" si="26"/>
        <v>1.3367748367175402E-2</v>
      </c>
      <c r="N190" s="83">
        <f t="shared" si="27"/>
        <v>90.011557388867004</v>
      </c>
      <c r="P190" s="66">
        <f t="shared" si="28"/>
        <v>-7.4229559296751235E-3</v>
      </c>
      <c r="Q190" s="66">
        <f t="shared" si="29"/>
        <v>0.10737809345258231</v>
      </c>
      <c r="R190" s="71"/>
      <c r="S190" s="71"/>
      <c r="T190" s="91">
        <v>592</v>
      </c>
      <c r="U190" s="53" t="s">
        <v>188</v>
      </c>
      <c r="V190" s="43">
        <v>3841</v>
      </c>
      <c r="W190" s="43">
        <v>6001793.0962859439</v>
      </c>
      <c r="X190" s="41">
        <v>2931537.6113249487</v>
      </c>
      <c r="Y190" s="64">
        <v>8933330.7076108921</v>
      </c>
      <c r="Z190" s="127">
        <v>-63548</v>
      </c>
      <c r="AA190" s="64">
        <v>1966599.9873387737</v>
      </c>
      <c r="AB190" s="45">
        <f t="shared" si="32"/>
        <v>10836382.694949666</v>
      </c>
      <c r="AC190" s="65">
        <f t="shared" si="30"/>
        <v>2821.23996223631</v>
      </c>
    </row>
    <row r="191" spans="1:29" x14ac:dyDescent="0.25">
      <c r="A191" s="42">
        <v>593</v>
      </c>
      <c r="B191" s="36" t="s">
        <v>189</v>
      </c>
      <c r="C191" s="43">
        <v>17375</v>
      </c>
      <c r="D191" s="43">
        <v>36033111.290511683</v>
      </c>
      <c r="E191" s="41">
        <v>10236890.829158818</v>
      </c>
      <c r="F191" s="38">
        <f t="shared" si="31"/>
        <v>46270002.119670503</v>
      </c>
      <c r="G191" s="126">
        <v>-2046853</v>
      </c>
      <c r="H191" s="45">
        <v>10696746.55663489</v>
      </c>
      <c r="I191" s="40">
        <f t="shared" si="23"/>
        <v>54919895.676305391</v>
      </c>
      <c r="J191" s="41">
        <f t="shared" si="24"/>
        <v>3160.8573051111016</v>
      </c>
      <c r="K191" s="41"/>
      <c r="L191" s="83">
        <f t="shared" si="25"/>
        <v>2686296.9556211755</v>
      </c>
      <c r="M191" s="84">
        <f t="shared" si="26"/>
        <v>5.1428525344117577E-2</v>
      </c>
      <c r="N191" s="83">
        <f t="shared" si="27"/>
        <v>206.80240630529806</v>
      </c>
      <c r="P191" s="66">
        <f t="shared" si="28"/>
        <v>3.7504170601317277E-2</v>
      </c>
      <c r="Q191" s="66">
        <f t="shared" si="29"/>
        <v>0.10468903492173709</v>
      </c>
      <c r="R191" s="71"/>
      <c r="S191" s="71"/>
      <c r="T191" s="91">
        <v>593</v>
      </c>
      <c r="U191" s="53" t="s">
        <v>189</v>
      </c>
      <c r="V191" s="43">
        <v>17682</v>
      </c>
      <c r="W191" s="43">
        <v>34059270.000023603</v>
      </c>
      <c r="X191" s="41">
        <v>10538143.129268494</v>
      </c>
      <c r="Y191" s="64">
        <v>44597413.129292101</v>
      </c>
      <c r="Z191" s="127">
        <v>-2046853</v>
      </c>
      <c r="AA191" s="64">
        <v>9683038.5913921129</v>
      </c>
      <c r="AB191" s="45">
        <f t="shared" si="32"/>
        <v>52233598.720684215</v>
      </c>
      <c r="AC191" s="65">
        <f t="shared" si="30"/>
        <v>2954.0548988058035</v>
      </c>
    </row>
    <row r="192" spans="1:29" x14ac:dyDescent="0.25">
      <c r="A192" s="42">
        <v>595</v>
      </c>
      <c r="B192" s="36" t="s">
        <v>190</v>
      </c>
      <c r="C192" s="43">
        <v>4321</v>
      </c>
      <c r="D192" s="43">
        <v>15135287.339796346</v>
      </c>
      <c r="E192" s="41">
        <v>4621749.0971760908</v>
      </c>
      <c r="F192" s="38">
        <f t="shared" si="31"/>
        <v>19757036.436972436</v>
      </c>
      <c r="G192" s="44">
        <v>888</v>
      </c>
      <c r="H192" s="45">
        <v>3057927.6256881347</v>
      </c>
      <c r="I192" s="40">
        <f t="shared" si="23"/>
        <v>22815852.062660571</v>
      </c>
      <c r="J192" s="41">
        <f t="shared" si="24"/>
        <v>5280.2249624301248</v>
      </c>
      <c r="K192" s="41"/>
      <c r="L192" s="83">
        <f t="shared" si="25"/>
        <v>1365651.3281311877</v>
      </c>
      <c r="M192" s="84">
        <f t="shared" si="26"/>
        <v>6.3666132780418938E-2</v>
      </c>
      <c r="N192" s="83">
        <f t="shared" si="27"/>
        <v>395.18721828770049</v>
      </c>
      <c r="P192" s="66">
        <f t="shared" si="28"/>
        <v>5.9623896343169891E-2</v>
      </c>
      <c r="Q192" s="66">
        <f t="shared" si="29"/>
        <v>9.0565494159940085E-2</v>
      </c>
      <c r="R192" s="71"/>
      <c r="S192" s="71"/>
      <c r="T192" s="91">
        <v>595</v>
      </c>
      <c r="U192" s="53" t="s">
        <v>190</v>
      </c>
      <c r="V192" s="43">
        <v>4391</v>
      </c>
      <c r="W192" s="43">
        <v>13763024.3610717</v>
      </c>
      <c r="X192" s="41">
        <v>4882304.8969369549</v>
      </c>
      <c r="Y192" s="64">
        <v>18645329.258008655</v>
      </c>
      <c r="Z192" s="70">
        <v>888</v>
      </c>
      <c r="AA192" s="64">
        <v>2803983.4765207283</v>
      </c>
      <c r="AB192" s="45">
        <f t="shared" si="32"/>
        <v>21450200.734529383</v>
      </c>
      <c r="AC192" s="65">
        <f t="shared" si="30"/>
        <v>4885.0377441424243</v>
      </c>
    </row>
    <row r="193" spans="1:29" x14ac:dyDescent="0.25">
      <c r="A193" s="42">
        <v>598</v>
      </c>
      <c r="B193" s="36" t="s">
        <v>191</v>
      </c>
      <c r="C193" s="43">
        <v>19066</v>
      </c>
      <c r="D193" s="43">
        <v>34648373.191145264</v>
      </c>
      <c r="E193" s="41">
        <v>3353292.0864508674</v>
      </c>
      <c r="F193" s="38">
        <f t="shared" si="31"/>
        <v>38001665.277596131</v>
      </c>
      <c r="G193" s="44">
        <v>2135505</v>
      </c>
      <c r="H193" s="45">
        <v>9730416.5179662909</v>
      </c>
      <c r="I193" s="40">
        <f t="shared" si="23"/>
        <v>49867586.795562424</v>
      </c>
      <c r="J193" s="41">
        <f t="shared" si="24"/>
        <v>2615.5243257926372</v>
      </c>
      <c r="K193" s="41"/>
      <c r="L193" s="83">
        <f t="shared" si="25"/>
        <v>3238779.1446737722</v>
      </c>
      <c r="M193" s="84">
        <f t="shared" si="26"/>
        <v>6.9458759677549844E-2</v>
      </c>
      <c r="N193" s="83">
        <f t="shared" si="27"/>
        <v>187.95208241026239</v>
      </c>
      <c r="P193" s="66">
        <f t="shared" si="28"/>
        <v>6.1191709396617888E-2</v>
      </c>
      <c r="Q193" s="66">
        <f t="shared" si="29"/>
        <v>0.12063680482376116</v>
      </c>
      <c r="R193" s="71"/>
      <c r="S193" s="71"/>
      <c r="T193" s="91">
        <v>598</v>
      </c>
      <c r="U193" s="53" t="s">
        <v>191</v>
      </c>
      <c r="V193" s="43">
        <v>19208</v>
      </c>
      <c r="W193" s="43">
        <v>32216721.0223413</v>
      </c>
      <c r="X193" s="41">
        <v>3593646.6436513667</v>
      </c>
      <c r="Y193" s="64">
        <v>35810367.66599267</v>
      </c>
      <c r="Z193" s="70">
        <v>2135505</v>
      </c>
      <c r="AA193" s="64">
        <v>8682934.9848959856</v>
      </c>
      <c r="AB193" s="45">
        <f t="shared" si="32"/>
        <v>46628807.650888652</v>
      </c>
      <c r="AC193" s="65">
        <f t="shared" si="30"/>
        <v>2427.5722433823748</v>
      </c>
    </row>
    <row r="194" spans="1:29" x14ac:dyDescent="0.25">
      <c r="A194" s="42">
        <v>599</v>
      </c>
      <c r="B194" s="36" t="s">
        <v>192</v>
      </c>
      <c r="C194" s="43">
        <v>11174</v>
      </c>
      <c r="D194" s="43">
        <v>17881643.429342289</v>
      </c>
      <c r="E194" s="41">
        <v>8556792.8219411876</v>
      </c>
      <c r="F194" s="38">
        <f t="shared" si="31"/>
        <v>26438436.251283474</v>
      </c>
      <c r="G194" s="126">
        <v>-872501</v>
      </c>
      <c r="H194" s="45">
        <v>6301664.3008319046</v>
      </c>
      <c r="I194" s="40">
        <f t="shared" si="23"/>
        <v>31867599.552115381</v>
      </c>
      <c r="J194" s="41">
        <f t="shared" si="24"/>
        <v>2851.9419681506515</v>
      </c>
      <c r="K194" s="41"/>
      <c r="L194" s="83">
        <f t="shared" si="25"/>
        <v>2039104.5191408545</v>
      </c>
      <c r="M194" s="84">
        <f t="shared" si="26"/>
        <v>6.8360958770688374E-2</v>
      </c>
      <c r="N194" s="83">
        <f t="shared" si="27"/>
        <v>160.08247595910507</v>
      </c>
      <c r="P194" s="66">
        <f t="shared" si="28"/>
        <v>5.7157442588699148E-2</v>
      </c>
      <c r="Q194" s="66">
        <f t="shared" si="29"/>
        <v>0.10710713105464564</v>
      </c>
      <c r="R194" s="71"/>
      <c r="S194" s="71"/>
      <c r="T194" s="91">
        <v>599</v>
      </c>
      <c r="U194" s="53" t="s">
        <v>192</v>
      </c>
      <c r="V194" s="43">
        <v>11081</v>
      </c>
      <c r="W194" s="43">
        <v>16848865.801066037</v>
      </c>
      <c r="X194" s="41">
        <v>8160120.7379141282</v>
      </c>
      <c r="Y194" s="64">
        <v>25008986.538980164</v>
      </c>
      <c r="Z194" s="127">
        <v>-872501</v>
      </c>
      <c r="AA194" s="64">
        <v>5692009.4939943636</v>
      </c>
      <c r="AB194" s="45">
        <f t="shared" si="32"/>
        <v>29828495.032974526</v>
      </c>
      <c r="AC194" s="65">
        <f t="shared" si="30"/>
        <v>2691.8594921915465</v>
      </c>
    </row>
    <row r="195" spans="1:29" x14ac:dyDescent="0.25">
      <c r="A195" s="42">
        <v>601</v>
      </c>
      <c r="B195" s="36" t="s">
        <v>193</v>
      </c>
      <c r="C195" s="43">
        <v>3931</v>
      </c>
      <c r="D195" s="43">
        <v>12254774.602550291</v>
      </c>
      <c r="E195" s="41">
        <v>3788595.5070274896</v>
      </c>
      <c r="F195" s="38">
        <f t="shared" si="31"/>
        <v>16043370.109577781</v>
      </c>
      <c r="G195" s="44">
        <v>394191</v>
      </c>
      <c r="H195" s="45">
        <v>2761908.2579497565</v>
      </c>
      <c r="I195" s="40">
        <f t="shared" si="23"/>
        <v>19199469.367527537</v>
      </c>
      <c r="J195" s="41">
        <f t="shared" si="24"/>
        <v>4884.1183840059875</v>
      </c>
      <c r="K195" s="41"/>
      <c r="L195" s="83">
        <f t="shared" si="25"/>
        <v>1043676.3056505844</v>
      </c>
      <c r="M195" s="84">
        <f t="shared" si="26"/>
        <v>5.7484479036174298E-2</v>
      </c>
      <c r="N195" s="83">
        <f t="shared" si="27"/>
        <v>381.19351746904522</v>
      </c>
      <c r="P195" s="66">
        <f t="shared" si="28"/>
        <v>5.2812012396696195E-2</v>
      </c>
      <c r="Q195" s="66">
        <f t="shared" si="29"/>
        <v>9.4686698334666808E-2</v>
      </c>
      <c r="R195" s="71"/>
      <c r="S195" s="71"/>
      <c r="T195" s="91">
        <v>601</v>
      </c>
      <c r="U195" s="53" t="s">
        <v>193</v>
      </c>
      <c r="V195" s="43">
        <v>4032</v>
      </c>
      <c r="W195" s="43">
        <v>11167992.563695215</v>
      </c>
      <c r="X195" s="41">
        <v>4070596.9666954116</v>
      </c>
      <c r="Y195" s="64">
        <v>15238589.530390626</v>
      </c>
      <c r="Z195" s="70">
        <v>394191</v>
      </c>
      <c r="AA195" s="64">
        <v>2523012.5314863264</v>
      </c>
      <c r="AB195" s="45">
        <f t="shared" si="32"/>
        <v>18155793.061876953</v>
      </c>
      <c r="AC195" s="65">
        <f t="shared" si="30"/>
        <v>4502.9248665369423</v>
      </c>
    </row>
    <row r="196" spans="1:29" x14ac:dyDescent="0.25">
      <c r="A196" s="42">
        <v>604</v>
      </c>
      <c r="B196" s="36" t="s">
        <v>194</v>
      </c>
      <c r="C196" s="43">
        <v>19803</v>
      </c>
      <c r="D196" s="43">
        <v>18266727.873448707</v>
      </c>
      <c r="E196" s="41">
        <v>-3238589.7619641316</v>
      </c>
      <c r="F196" s="38">
        <f t="shared" si="31"/>
        <v>15028138.111484576</v>
      </c>
      <c r="G196" s="126">
        <v>-2241962</v>
      </c>
      <c r="H196" s="45">
        <v>6598782.8797482001</v>
      </c>
      <c r="I196" s="40">
        <f t="shared" si="23"/>
        <v>19384958.991232775</v>
      </c>
      <c r="J196" s="41">
        <f t="shared" si="24"/>
        <v>978.89001622141973</v>
      </c>
      <c r="K196" s="41"/>
      <c r="L196" s="83">
        <f t="shared" si="25"/>
        <v>2379798.1931014135</v>
      </c>
      <c r="M196" s="84">
        <f t="shared" si="26"/>
        <v>0.13994564481642074</v>
      </c>
      <c r="N196" s="83">
        <f t="shared" si="27"/>
        <v>112.29669215622266</v>
      </c>
      <c r="P196" s="66">
        <f t="shared" si="28"/>
        <v>0.11053515613801213</v>
      </c>
      <c r="Q196" s="66">
        <f t="shared" si="29"/>
        <v>0.15468633921441022</v>
      </c>
      <c r="R196" s="71"/>
      <c r="S196" s="71"/>
      <c r="T196" s="91">
        <v>604</v>
      </c>
      <c r="U196" s="53" t="s">
        <v>194</v>
      </c>
      <c r="V196" s="43">
        <v>19623</v>
      </c>
      <c r="W196" s="43">
        <v>17015234.20119825</v>
      </c>
      <c r="X196" s="41">
        <v>-3482895.2847552029</v>
      </c>
      <c r="Y196" s="64">
        <v>13532338.916443046</v>
      </c>
      <c r="Z196" s="127">
        <v>-2241962</v>
      </c>
      <c r="AA196" s="64">
        <v>5714783.8816883173</v>
      </c>
      <c r="AB196" s="45">
        <f t="shared" si="32"/>
        <v>17005160.798131362</v>
      </c>
      <c r="AC196" s="65">
        <f t="shared" si="30"/>
        <v>866.59332406519707</v>
      </c>
    </row>
    <row r="197" spans="1:29" x14ac:dyDescent="0.25">
      <c r="A197" s="42">
        <v>607</v>
      </c>
      <c r="B197" s="36" t="s">
        <v>195</v>
      </c>
      <c r="C197" s="43">
        <v>4201</v>
      </c>
      <c r="D197" s="43">
        <v>9488672.3809431307</v>
      </c>
      <c r="E197" s="41">
        <v>4829007.9454259668</v>
      </c>
      <c r="F197" s="38">
        <f t="shared" si="31"/>
        <v>14317680.326369097</v>
      </c>
      <c r="G197" s="126">
        <v>-488651</v>
      </c>
      <c r="H197" s="45">
        <v>2978005.3025006996</v>
      </c>
      <c r="I197" s="40">
        <f t="shared" si="23"/>
        <v>16807034.628869798</v>
      </c>
      <c r="J197" s="41">
        <f t="shared" si="24"/>
        <v>4000.7223586931204</v>
      </c>
      <c r="K197" s="41"/>
      <c r="L197" s="83">
        <f t="shared" si="25"/>
        <v>903410.11026728153</v>
      </c>
      <c r="M197" s="84">
        <f t="shared" si="26"/>
        <v>5.6805296755501243E-2</v>
      </c>
      <c r="N197" s="83">
        <f t="shared" si="27"/>
        <v>255.16783240896666</v>
      </c>
      <c r="P197" s="66">
        <f t="shared" si="28"/>
        <v>4.8434032600309429E-2</v>
      </c>
      <c r="Q197" s="66">
        <f t="shared" si="29"/>
        <v>8.844324295492112E-2</v>
      </c>
      <c r="R197" s="71"/>
      <c r="S197" s="71"/>
      <c r="T197" s="91">
        <v>607</v>
      </c>
      <c r="U197" s="53" t="s">
        <v>195</v>
      </c>
      <c r="V197" s="43">
        <v>4246</v>
      </c>
      <c r="W197" s="43">
        <v>8652931.0530251488</v>
      </c>
      <c r="X197" s="41">
        <v>5003321.8738839608</v>
      </c>
      <c r="Y197" s="64">
        <v>13656252.92690911</v>
      </c>
      <c r="Z197" s="127">
        <v>-488651</v>
      </c>
      <c r="AA197" s="64">
        <v>2736022.5916934069</v>
      </c>
      <c r="AB197" s="45">
        <f t="shared" si="32"/>
        <v>15903624.518602517</v>
      </c>
      <c r="AC197" s="65">
        <f t="shared" si="30"/>
        <v>3745.5545262841538</v>
      </c>
    </row>
    <row r="198" spans="1:29" x14ac:dyDescent="0.25">
      <c r="A198" s="42">
        <v>608</v>
      </c>
      <c r="B198" s="36" t="s">
        <v>196</v>
      </c>
      <c r="C198" s="43">
        <v>2063</v>
      </c>
      <c r="D198" s="43">
        <v>4347004.3685498359</v>
      </c>
      <c r="E198" s="41">
        <v>1833024.9709504819</v>
      </c>
      <c r="F198" s="38">
        <f t="shared" si="31"/>
        <v>6180029.3395003174</v>
      </c>
      <c r="G198" s="44">
        <v>407439</v>
      </c>
      <c r="H198" s="45">
        <v>1339414.5667176747</v>
      </c>
      <c r="I198" s="40">
        <f t="shared" si="23"/>
        <v>7926882.9062179923</v>
      </c>
      <c r="J198" s="41">
        <f t="shared" si="24"/>
        <v>3842.4056743664528</v>
      </c>
      <c r="K198" s="41"/>
      <c r="L198" s="83">
        <f t="shared" si="25"/>
        <v>254476.91271393932</v>
      </c>
      <c r="M198" s="84">
        <f t="shared" si="26"/>
        <v>3.3167811105068695E-2</v>
      </c>
      <c r="N198" s="83">
        <f t="shared" si="27"/>
        <v>169.64071816537444</v>
      </c>
      <c r="P198" s="66">
        <f t="shared" si="28"/>
        <v>2.2786714258396845E-2</v>
      </c>
      <c r="Q198" s="66">
        <f t="shared" si="29"/>
        <v>9.552557041856069E-2</v>
      </c>
      <c r="R198" s="71"/>
      <c r="S198" s="71"/>
      <c r="T198" s="91">
        <v>608</v>
      </c>
      <c r="U198" s="53" t="s">
        <v>196</v>
      </c>
      <c r="V198" s="43">
        <v>2089</v>
      </c>
      <c r="W198" s="43">
        <v>4089331.0914173499</v>
      </c>
      <c r="X198" s="41">
        <v>1953013.0780425938</v>
      </c>
      <c r="Y198" s="64">
        <v>6042344.1694599437</v>
      </c>
      <c r="Z198" s="70">
        <v>407439</v>
      </c>
      <c r="AA198" s="64">
        <v>1222622.8240441096</v>
      </c>
      <c r="AB198" s="45">
        <f t="shared" si="32"/>
        <v>7672405.993504053</v>
      </c>
      <c r="AC198" s="65">
        <f t="shared" si="30"/>
        <v>3672.7649562010783</v>
      </c>
    </row>
    <row r="199" spans="1:29" x14ac:dyDescent="0.25">
      <c r="A199" s="42">
        <v>609</v>
      </c>
      <c r="B199" s="36" t="s">
        <v>197</v>
      </c>
      <c r="C199" s="43">
        <v>83684</v>
      </c>
      <c r="D199" s="43">
        <v>110117102.25285099</v>
      </c>
      <c r="E199" s="41">
        <v>35774246.936163932</v>
      </c>
      <c r="F199" s="38">
        <f t="shared" si="31"/>
        <v>145891349.18901491</v>
      </c>
      <c r="G199" s="126">
        <v>-5716643</v>
      </c>
      <c r="H199" s="45">
        <v>42838711.734674007</v>
      </c>
      <c r="I199" s="40">
        <f t="shared" si="23"/>
        <v>183013417.92368892</v>
      </c>
      <c r="J199" s="41">
        <f t="shared" si="24"/>
        <v>2186.9582945806715</v>
      </c>
      <c r="K199" s="41"/>
      <c r="L199" s="83">
        <f t="shared" si="25"/>
        <v>15565620.701798618</v>
      </c>
      <c r="M199" s="84">
        <f t="shared" si="26"/>
        <v>9.2958049971670439E-2</v>
      </c>
      <c r="N199" s="83">
        <f t="shared" si="27"/>
        <v>191.96464216460299</v>
      </c>
      <c r="P199" s="66">
        <f t="shared" si="28"/>
        <v>8.2005921585269981E-2</v>
      </c>
      <c r="Q199" s="66">
        <f t="shared" si="29"/>
        <v>0.11762034565427859</v>
      </c>
      <c r="R199" s="71"/>
      <c r="S199" s="71"/>
      <c r="T199" s="91">
        <v>609</v>
      </c>
      <c r="U199" s="53" t="s">
        <v>197</v>
      </c>
      <c r="V199" s="43">
        <v>83934</v>
      </c>
      <c r="W199" s="43">
        <v>104007677.11904661</v>
      </c>
      <c r="X199" s="41">
        <v>30826473.303407989</v>
      </c>
      <c r="Y199" s="64">
        <v>134834150.4224546</v>
      </c>
      <c r="Z199" s="127">
        <v>-5716643</v>
      </c>
      <c r="AA199" s="64">
        <v>38330289.799435712</v>
      </c>
      <c r="AB199" s="45">
        <f t="shared" si="32"/>
        <v>167447797.2218903</v>
      </c>
      <c r="AC199" s="65">
        <f t="shared" si="30"/>
        <v>1994.9936524160685</v>
      </c>
    </row>
    <row r="200" spans="1:29" x14ac:dyDescent="0.25">
      <c r="A200" s="42">
        <v>611</v>
      </c>
      <c r="B200" s="36" t="s">
        <v>198</v>
      </c>
      <c r="C200" s="43">
        <v>5070</v>
      </c>
      <c r="D200" s="43">
        <v>4382112.6138046468</v>
      </c>
      <c r="E200" s="41">
        <v>934782.60035187239</v>
      </c>
      <c r="F200" s="38">
        <f t="shared" si="31"/>
        <v>5316895.2141565196</v>
      </c>
      <c r="G200" s="126">
        <v>-1249686</v>
      </c>
      <c r="H200" s="45">
        <v>2246256.3498029164</v>
      </c>
      <c r="I200" s="40">
        <f t="shared" si="23"/>
        <v>6313465.5639594365</v>
      </c>
      <c r="J200" s="41">
        <f t="shared" si="24"/>
        <v>1245.2594800708948</v>
      </c>
      <c r="K200" s="41"/>
      <c r="L200" s="83">
        <f t="shared" si="25"/>
        <v>90354.832522822544</v>
      </c>
      <c r="M200" s="84">
        <f t="shared" si="26"/>
        <v>1.4519239078679226E-2</v>
      </c>
      <c r="N200" s="83">
        <f t="shared" si="27"/>
        <v>9.2891262602465758</v>
      </c>
      <c r="P200" s="66">
        <f t="shared" si="28"/>
        <v>-2.7260975937487553E-2</v>
      </c>
      <c r="Q200" s="66">
        <f t="shared" si="29"/>
        <v>0.11926909100779914</v>
      </c>
      <c r="R200" s="71"/>
      <c r="S200" s="71"/>
      <c r="T200" s="91">
        <v>611</v>
      </c>
      <c r="U200" s="53" t="s">
        <v>198</v>
      </c>
      <c r="V200" s="43">
        <v>5035</v>
      </c>
      <c r="W200" s="43">
        <v>4756496.5705168387</v>
      </c>
      <c r="X200" s="41">
        <v>709404.43955185253</v>
      </c>
      <c r="Y200" s="64">
        <v>5465901.0100686913</v>
      </c>
      <c r="Z200" s="127">
        <v>-1249686</v>
      </c>
      <c r="AA200" s="64">
        <v>2006895.7213679228</v>
      </c>
      <c r="AB200" s="45">
        <f t="shared" si="32"/>
        <v>6223110.7314366139</v>
      </c>
      <c r="AC200" s="65">
        <f t="shared" si="30"/>
        <v>1235.9703538106482</v>
      </c>
    </row>
    <row r="201" spans="1:29" x14ac:dyDescent="0.25">
      <c r="A201" s="42">
        <v>614</v>
      </c>
      <c r="B201" s="36" t="s">
        <v>199</v>
      </c>
      <c r="C201" s="43">
        <v>3117</v>
      </c>
      <c r="D201" s="43">
        <v>12512828.84298284</v>
      </c>
      <c r="E201" s="41">
        <v>3399413.098120166</v>
      </c>
      <c r="F201" s="38">
        <f t="shared" si="31"/>
        <v>15912241.941103006</v>
      </c>
      <c r="G201" s="44">
        <v>227942</v>
      </c>
      <c r="H201" s="45">
        <v>2437029.5595175987</v>
      </c>
      <c r="I201" s="40">
        <f t="shared" si="23"/>
        <v>18577213.500620604</v>
      </c>
      <c r="J201" s="41">
        <f t="shared" si="24"/>
        <v>5959.9658327303832</v>
      </c>
      <c r="K201" s="41"/>
      <c r="L201" s="83">
        <f t="shared" si="25"/>
        <v>500893.81360889226</v>
      </c>
      <c r="M201" s="84">
        <f t="shared" si="26"/>
        <v>2.7709944406924657E-2</v>
      </c>
      <c r="N201" s="83">
        <f t="shared" si="27"/>
        <v>280.94613841316277</v>
      </c>
      <c r="P201" s="66">
        <f t="shared" si="28"/>
        <v>1.9670994691249444E-2</v>
      </c>
      <c r="Q201" s="66">
        <f t="shared" si="29"/>
        <v>8.6452683941858899E-2</v>
      </c>
      <c r="R201" s="71"/>
      <c r="S201" s="71"/>
      <c r="T201" s="91">
        <v>614</v>
      </c>
      <c r="U201" s="53" t="s">
        <v>199</v>
      </c>
      <c r="V201" s="43">
        <v>3183</v>
      </c>
      <c r="W201" s="43">
        <v>12045407.28000484</v>
      </c>
      <c r="X201" s="41">
        <v>3559863.4631539765</v>
      </c>
      <c r="Y201" s="64">
        <v>15605270.743158817</v>
      </c>
      <c r="Z201" s="70">
        <v>227942</v>
      </c>
      <c r="AA201" s="64">
        <v>2243106.9438528954</v>
      </c>
      <c r="AB201" s="45">
        <f t="shared" si="32"/>
        <v>18076319.687011711</v>
      </c>
      <c r="AC201" s="65">
        <f t="shared" si="30"/>
        <v>5679.0196943172205</v>
      </c>
    </row>
    <row r="202" spans="1:29" x14ac:dyDescent="0.25">
      <c r="A202" s="42">
        <v>615</v>
      </c>
      <c r="B202" s="36" t="s">
        <v>200</v>
      </c>
      <c r="C202" s="43">
        <v>7779</v>
      </c>
      <c r="D202" s="43">
        <v>26808572.296881195</v>
      </c>
      <c r="E202" s="41">
        <v>8215614.0420099655</v>
      </c>
      <c r="F202" s="38">
        <f t="shared" si="31"/>
        <v>35024186.338891163</v>
      </c>
      <c r="G202" s="126">
        <v>-276618</v>
      </c>
      <c r="H202" s="45">
        <v>5029187.1136857569</v>
      </c>
      <c r="I202" s="40">
        <f t="shared" ref="I202:I265" si="33">SUM(F202:H202)</f>
        <v>39776755.45257692</v>
      </c>
      <c r="J202" s="41">
        <f t="shared" ref="J202:J265" si="34">I202/C202</f>
        <v>5113.3507459283865</v>
      </c>
      <c r="K202" s="41"/>
      <c r="L202" s="83">
        <f t="shared" ref="L202:L265" si="35">I202-AB202</f>
        <v>1176070.5353095829</v>
      </c>
      <c r="M202" s="84">
        <f t="shared" ref="M202:M265" si="36">L202/AB202</f>
        <v>3.0467607966808082E-2</v>
      </c>
      <c r="N202" s="83">
        <f t="shared" ref="N202:N265" si="37">J202-AC202</f>
        <v>210.43128482495194</v>
      </c>
      <c r="P202" s="66">
        <f t="shared" ref="P202:P265" si="38">F202/Y202-1</f>
        <v>2.1651451212311157E-2</v>
      </c>
      <c r="Q202" s="66">
        <f t="shared" ref="Q202:Q265" si="39">H202/AA202-1</f>
        <v>9.4403045832298194E-2</v>
      </c>
      <c r="R202" s="71"/>
      <c r="S202" s="71"/>
      <c r="T202" s="91">
        <v>615</v>
      </c>
      <c r="U202" s="53" t="s">
        <v>200</v>
      </c>
      <c r="V202" s="43">
        <v>7873</v>
      </c>
      <c r="W202" s="43">
        <v>25504812.084644638</v>
      </c>
      <c r="X202" s="41">
        <v>8777120.6599629205</v>
      </c>
      <c r="Y202" s="64">
        <v>34281932.74460756</v>
      </c>
      <c r="Z202" s="127">
        <v>-276618</v>
      </c>
      <c r="AA202" s="64">
        <v>4595370.1726597799</v>
      </c>
      <c r="AB202" s="45">
        <f t="shared" si="32"/>
        <v>38600684.917267337</v>
      </c>
      <c r="AC202" s="65">
        <f t="shared" ref="AC202:AC265" si="40">AB202/V202</f>
        <v>4902.9194611034345</v>
      </c>
    </row>
    <row r="203" spans="1:29" x14ac:dyDescent="0.25">
      <c r="A203" s="42">
        <v>616</v>
      </c>
      <c r="B203" s="36" t="s">
        <v>201</v>
      </c>
      <c r="C203" s="43">
        <v>1833</v>
      </c>
      <c r="D203" s="43">
        <v>2274189.2807875485</v>
      </c>
      <c r="E203" s="41">
        <v>1075002.0936612226</v>
      </c>
      <c r="F203" s="38">
        <f t="shared" ref="F203:F266" si="41">D203+E203</f>
        <v>3349191.3744487711</v>
      </c>
      <c r="G203" s="126">
        <v>-498809</v>
      </c>
      <c r="H203" s="45">
        <v>1182565.3127111441</v>
      </c>
      <c r="I203" s="40">
        <f t="shared" si="33"/>
        <v>4032947.6871599155</v>
      </c>
      <c r="J203" s="41">
        <f t="shared" si="34"/>
        <v>2200.1896820294137</v>
      </c>
      <c r="K203" s="41"/>
      <c r="L203" s="83">
        <f t="shared" si="35"/>
        <v>143611.0919440086</v>
      </c>
      <c r="M203" s="84">
        <f t="shared" si="36"/>
        <v>3.692431560710327E-2</v>
      </c>
      <c r="N203" s="83">
        <f t="shared" si="37"/>
        <v>109.14850180580788</v>
      </c>
      <c r="P203" s="66">
        <f t="shared" si="38"/>
        <v>1.0550420562952745E-2</v>
      </c>
      <c r="Q203" s="66">
        <f t="shared" si="39"/>
        <v>0.10116633993775848</v>
      </c>
      <c r="R203" s="71"/>
      <c r="S203" s="71"/>
      <c r="T203" s="91">
        <v>616</v>
      </c>
      <c r="U203" s="53" t="s">
        <v>201</v>
      </c>
      <c r="V203" s="43">
        <v>1860</v>
      </c>
      <c r="W203" s="43">
        <v>2206703.379201333</v>
      </c>
      <c r="X203" s="41">
        <v>1107521.5286296082</v>
      </c>
      <c r="Y203" s="64">
        <v>3314224.9078309415</v>
      </c>
      <c r="Z203" s="127">
        <v>-498809</v>
      </c>
      <c r="AA203" s="64">
        <v>1073920.6873849654</v>
      </c>
      <c r="AB203" s="45">
        <f t="shared" si="32"/>
        <v>3889336.5952159069</v>
      </c>
      <c r="AC203" s="65">
        <f t="shared" si="40"/>
        <v>2091.0411802236058</v>
      </c>
    </row>
    <row r="204" spans="1:29" x14ac:dyDescent="0.25">
      <c r="A204" s="42">
        <v>619</v>
      </c>
      <c r="B204" s="36" t="s">
        <v>202</v>
      </c>
      <c r="C204" s="43">
        <v>2785</v>
      </c>
      <c r="D204" s="43">
        <v>6873413.599927091</v>
      </c>
      <c r="E204" s="41">
        <v>2962356.0126880556</v>
      </c>
      <c r="F204" s="38">
        <f t="shared" si="41"/>
        <v>9835769.6126151457</v>
      </c>
      <c r="G204" s="44">
        <v>207127</v>
      </c>
      <c r="H204" s="45">
        <v>2110170.831595879</v>
      </c>
      <c r="I204" s="40">
        <f t="shared" si="33"/>
        <v>12153067.444211025</v>
      </c>
      <c r="J204" s="41">
        <f t="shared" si="34"/>
        <v>4363.7585077957001</v>
      </c>
      <c r="K204" s="41"/>
      <c r="L204" s="83">
        <f t="shared" si="35"/>
        <v>1000230.2030203007</v>
      </c>
      <c r="M204" s="84">
        <f t="shared" si="36"/>
        <v>8.9683923596244636E-2</v>
      </c>
      <c r="N204" s="83">
        <f t="shared" si="37"/>
        <v>420.03953990647642</v>
      </c>
      <c r="P204" s="66">
        <f t="shared" si="38"/>
        <v>9.1499040200488269E-2</v>
      </c>
      <c r="Q204" s="66">
        <f t="shared" si="39"/>
        <v>9.0831268564434575E-2</v>
      </c>
      <c r="R204" s="71"/>
      <c r="S204" s="71"/>
      <c r="T204" s="91">
        <v>619</v>
      </c>
      <c r="U204" s="53" t="s">
        <v>202</v>
      </c>
      <c r="V204" s="43">
        <v>2828</v>
      </c>
      <c r="W204" s="43">
        <v>6120750.5748733599</v>
      </c>
      <c r="X204" s="41">
        <v>2890498.405069395</v>
      </c>
      <c r="Y204" s="64">
        <v>9011248.9799427539</v>
      </c>
      <c r="Z204" s="70">
        <v>207127</v>
      </c>
      <c r="AA204" s="64">
        <v>1934461.2612479697</v>
      </c>
      <c r="AB204" s="45">
        <f t="shared" si="32"/>
        <v>11152837.241190724</v>
      </c>
      <c r="AC204" s="65">
        <f t="shared" si="40"/>
        <v>3943.7189678892237</v>
      </c>
    </row>
    <row r="205" spans="1:29" x14ac:dyDescent="0.25">
      <c r="A205" s="42">
        <v>620</v>
      </c>
      <c r="B205" s="36" t="s">
        <v>203</v>
      </c>
      <c r="C205" s="43">
        <v>2491</v>
      </c>
      <c r="D205" s="43">
        <v>11488346.956046814</v>
      </c>
      <c r="E205" s="41">
        <v>2111943.5582300466</v>
      </c>
      <c r="F205" s="38">
        <f t="shared" si="41"/>
        <v>13600290.51427686</v>
      </c>
      <c r="G205" s="126">
        <v>-195190</v>
      </c>
      <c r="H205" s="45">
        <v>1830685.8833377452</v>
      </c>
      <c r="I205" s="40">
        <f t="shared" si="33"/>
        <v>15235786.397614606</v>
      </c>
      <c r="J205" s="41">
        <f t="shared" si="34"/>
        <v>6116.3333591387418</v>
      </c>
      <c r="K205" s="41"/>
      <c r="L205" s="83">
        <f t="shared" si="35"/>
        <v>713970.33290687762</v>
      </c>
      <c r="M205" s="84">
        <f t="shared" si="36"/>
        <v>4.916536125547237E-2</v>
      </c>
      <c r="N205" s="83">
        <f t="shared" si="37"/>
        <v>371.9440930360015</v>
      </c>
      <c r="P205" s="66">
        <f t="shared" si="38"/>
        <v>4.3004408139790673E-2</v>
      </c>
      <c r="Q205" s="66">
        <f t="shared" si="39"/>
        <v>9.1335558456279609E-2</v>
      </c>
      <c r="R205" s="71"/>
      <c r="S205" s="71"/>
      <c r="T205" s="91">
        <v>620</v>
      </c>
      <c r="U205" s="53" t="s">
        <v>203</v>
      </c>
      <c r="V205" s="43">
        <v>2528</v>
      </c>
      <c r="W205" s="43">
        <v>10643716.881206494</v>
      </c>
      <c r="X205" s="41">
        <v>2395816.2292365585</v>
      </c>
      <c r="Y205" s="64">
        <v>13039533.110443052</v>
      </c>
      <c r="Z205" s="127">
        <v>-195190</v>
      </c>
      <c r="AA205" s="64">
        <v>1677472.9542646757</v>
      </c>
      <c r="AB205" s="45">
        <f t="shared" ref="AB205:AB268" si="42">SUM(Y205:AA205)</f>
        <v>14521816.064707728</v>
      </c>
      <c r="AC205" s="65">
        <f t="shared" si="40"/>
        <v>5744.3892661027403</v>
      </c>
    </row>
    <row r="206" spans="1:29" x14ac:dyDescent="0.25">
      <c r="A206" s="42">
        <v>623</v>
      </c>
      <c r="B206" s="36" t="s">
        <v>204</v>
      </c>
      <c r="C206" s="43">
        <v>2137</v>
      </c>
      <c r="D206" s="43">
        <v>6886863.0608545011</v>
      </c>
      <c r="E206" s="41">
        <v>382418.33156007074</v>
      </c>
      <c r="F206" s="38">
        <f t="shared" si="41"/>
        <v>7269281.3924145717</v>
      </c>
      <c r="G206" s="126">
        <v>-458678</v>
      </c>
      <c r="H206" s="45">
        <v>1531900.7265420435</v>
      </c>
      <c r="I206" s="40">
        <f t="shared" si="33"/>
        <v>8342504.1189566152</v>
      </c>
      <c r="J206" s="41">
        <f t="shared" si="34"/>
        <v>3903.8390823381446</v>
      </c>
      <c r="K206" s="41"/>
      <c r="L206" s="83">
        <f t="shared" si="35"/>
        <v>-140888.76457002666</v>
      </c>
      <c r="M206" s="84">
        <f t="shared" si="36"/>
        <v>-1.6607596336085006E-2</v>
      </c>
      <c r="N206" s="83">
        <f t="shared" si="37"/>
        <v>-40.090663606365979</v>
      </c>
      <c r="P206" s="66">
        <f t="shared" si="38"/>
        <v>-3.5077358222786681E-2</v>
      </c>
      <c r="Q206" s="66">
        <f t="shared" si="39"/>
        <v>8.758606095176269E-2</v>
      </c>
      <c r="R206" s="71"/>
      <c r="S206" s="71"/>
      <c r="T206" s="91">
        <v>623</v>
      </c>
      <c r="U206" s="53" t="s">
        <v>204</v>
      </c>
      <c r="V206" s="43">
        <v>2151</v>
      </c>
      <c r="W206" s="43">
        <v>6641543.435838514</v>
      </c>
      <c r="X206" s="41">
        <v>891994.56781519542</v>
      </c>
      <c r="Y206" s="64">
        <v>7533538.0036537098</v>
      </c>
      <c r="Z206" s="127">
        <v>-458678</v>
      </c>
      <c r="AA206" s="64">
        <v>1408532.8798729312</v>
      </c>
      <c r="AB206" s="45">
        <f t="shared" si="42"/>
        <v>8483392.8835266419</v>
      </c>
      <c r="AC206" s="65">
        <f t="shared" si="40"/>
        <v>3943.9297459445106</v>
      </c>
    </row>
    <row r="207" spans="1:29" x14ac:dyDescent="0.25">
      <c r="A207" s="42">
        <v>624</v>
      </c>
      <c r="B207" s="36" t="s">
        <v>205</v>
      </c>
      <c r="C207" s="43">
        <v>5125</v>
      </c>
      <c r="D207" s="43">
        <v>7817906.6986004747</v>
      </c>
      <c r="E207" s="41">
        <v>1133847.4660625055</v>
      </c>
      <c r="F207" s="38">
        <f t="shared" si="41"/>
        <v>8951754.1646629795</v>
      </c>
      <c r="G207" s="126">
        <v>-835501</v>
      </c>
      <c r="H207" s="45">
        <v>2226366.0914294785</v>
      </c>
      <c r="I207" s="40">
        <f t="shared" si="33"/>
        <v>10342619.256092459</v>
      </c>
      <c r="J207" s="41">
        <f t="shared" si="34"/>
        <v>2018.0720499692602</v>
      </c>
      <c r="K207" s="41"/>
      <c r="L207" s="83">
        <f t="shared" si="35"/>
        <v>463131.4438006673</v>
      </c>
      <c r="M207" s="84">
        <f t="shared" si="36"/>
        <v>4.6878082406706517E-2</v>
      </c>
      <c r="N207" s="83">
        <f t="shared" si="37"/>
        <v>95.992709056460171</v>
      </c>
      <c r="P207" s="66">
        <f t="shared" si="38"/>
        <v>2.3956364527576435E-2</v>
      </c>
      <c r="Q207" s="66">
        <f t="shared" si="39"/>
        <v>0.12860609616148122</v>
      </c>
      <c r="R207" s="71"/>
      <c r="S207" s="71"/>
      <c r="T207" s="91">
        <v>624</v>
      </c>
      <c r="U207" s="53" t="s">
        <v>205</v>
      </c>
      <c r="V207" s="43">
        <v>5140</v>
      </c>
      <c r="W207" s="43">
        <v>7786895.829842573</v>
      </c>
      <c r="X207" s="41">
        <v>955424.1310212441</v>
      </c>
      <c r="Y207" s="64">
        <v>8742319.9608638175</v>
      </c>
      <c r="Z207" s="127">
        <v>-835501</v>
      </c>
      <c r="AA207" s="64">
        <v>1972668.8514279739</v>
      </c>
      <c r="AB207" s="45">
        <f t="shared" si="42"/>
        <v>9879487.8122917917</v>
      </c>
      <c r="AC207" s="65">
        <f t="shared" si="40"/>
        <v>1922.0793409128</v>
      </c>
    </row>
    <row r="208" spans="1:29" x14ac:dyDescent="0.25">
      <c r="A208" s="42">
        <v>625</v>
      </c>
      <c r="B208" s="36" t="s">
        <v>206</v>
      </c>
      <c r="C208" s="43">
        <v>3051</v>
      </c>
      <c r="D208" s="43">
        <v>7432744.6743099988</v>
      </c>
      <c r="E208" s="41">
        <v>1819596.8734875591</v>
      </c>
      <c r="F208" s="38">
        <f t="shared" si="41"/>
        <v>9252341.547797557</v>
      </c>
      <c r="G208" s="44">
        <v>513264</v>
      </c>
      <c r="H208" s="45">
        <v>1730845.9032977123</v>
      </c>
      <c r="I208" s="40">
        <f t="shared" si="33"/>
        <v>11496451.45109527</v>
      </c>
      <c r="J208" s="41">
        <f t="shared" si="34"/>
        <v>3768.0929043249002</v>
      </c>
      <c r="K208" s="41"/>
      <c r="L208" s="83">
        <f t="shared" si="35"/>
        <v>476586.71599461511</v>
      </c>
      <c r="M208" s="84">
        <f t="shared" si="36"/>
        <v>4.3247964240122047E-2</v>
      </c>
      <c r="N208" s="83">
        <f t="shared" si="37"/>
        <v>186.72639957980618</v>
      </c>
      <c r="P208" s="66">
        <f t="shared" si="38"/>
        <v>3.4762274793295855E-2</v>
      </c>
      <c r="Q208" s="66">
        <f t="shared" si="39"/>
        <v>0.10591065529496668</v>
      </c>
      <c r="R208" s="71"/>
      <c r="S208" s="71"/>
      <c r="T208" s="91">
        <v>625</v>
      </c>
      <c r="U208" s="53" t="s">
        <v>206</v>
      </c>
      <c r="V208" s="43">
        <v>3077</v>
      </c>
      <c r="W208" s="43">
        <v>6738522.5836668676</v>
      </c>
      <c r="X208" s="41">
        <v>2202991.591311927</v>
      </c>
      <c r="Y208" s="64">
        <v>8941514.1749787945</v>
      </c>
      <c r="Z208" s="70">
        <v>513264</v>
      </c>
      <c r="AA208" s="64">
        <v>1565086.5601218608</v>
      </c>
      <c r="AB208" s="45">
        <f t="shared" si="42"/>
        <v>11019864.735100655</v>
      </c>
      <c r="AC208" s="65">
        <f t="shared" si="40"/>
        <v>3581.3665047450941</v>
      </c>
    </row>
    <row r="209" spans="1:29" x14ac:dyDescent="0.25">
      <c r="A209" s="42">
        <v>626</v>
      </c>
      <c r="B209" s="36" t="s">
        <v>207</v>
      </c>
      <c r="C209" s="43">
        <v>5033</v>
      </c>
      <c r="D209" s="43">
        <v>16686011.888123786</v>
      </c>
      <c r="E209" s="41">
        <v>960904.15488311625</v>
      </c>
      <c r="F209" s="38">
        <f t="shared" si="41"/>
        <v>17646916.043006901</v>
      </c>
      <c r="G209" s="126">
        <v>-329573</v>
      </c>
      <c r="H209" s="45">
        <v>3111336.0185905239</v>
      </c>
      <c r="I209" s="40">
        <f t="shared" si="33"/>
        <v>20428679.061597425</v>
      </c>
      <c r="J209" s="41">
        <f t="shared" si="34"/>
        <v>4058.9467636792024</v>
      </c>
      <c r="K209" s="41"/>
      <c r="L209" s="83">
        <f t="shared" si="35"/>
        <v>934658.88288052008</v>
      </c>
      <c r="M209" s="84">
        <f t="shared" si="36"/>
        <v>4.7945927741521364E-2</v>
      </c>
      <c r="N209" s="83">
        <f t="shared" si="37"/>
        <v>259.68342734770658</v>
      </c>
      <c r="P209" s="66">
        <f t="shared" si="38"/>
        <v>3.855236890572189E-2</v>
      </c>
      <c r="Q209" s="66">
        <f t="shared" si="39"/>
        <v>9.8731493166027029E-2</v>
      </c>
      <c r="R209" s="71"/>
      <c r="S209" s="71"/>
      <c r="T209" s="91">
        <v>626</v>
      </c>
      <c r="U209" s="53" t="s">
        <v>207</v>
      </c>
      <c r="V209" s="43">
        <v>5131</v>
      </c>
      <c r="W209" s="43">
        <v>15150713.321116783</v>
      </c>
      <c r="X209" s="41">
        <v>1841127.0244988173</v>
      </c>
      <c r="Y209" s="64">
        <v>16991840.345615599</v>
      </c>
      <c r="Z209" s="127">
        <v>-329573</v>
      </c>
      <c r="AA209" s="64">
        <v>2831752.8331013047</v>
      </c>
      <c r="AB209" s="45">
        <f t="shared" si="42"/>
        <v>19494020.178716905</v>
      </c>
      <c r="AC209" s="65">
        <f t="shared" si="40"/>
        <v>3799.2633363314958</v>
      </c>
    </row>
    <row r="210" spans="1:29" x14ac:dyDescent="0.25">
      <c r="A210" s="42">
        <v>630</v>
      </c>
      <c r="B210" s="36" t="s">
        <v>208</v>
      </c>
      <c r="C210" s="43">
        <v>1593</v>
      </c>
      <c r="D210" s="43">
        <v>4578029.1424385533</v>
      </c>
      <c r="E210" s="41">
        <v>1409051.4787898718</v>
      </c>
      <c r="F210" s="38">
        <f t="shared" si="41"/>
        <v>5987080.6212284248</v>
      </c>
      <c r="G210" s="126">
        <v>-189796</v>
      </c>
      <c r="H210" s="45">
        <v>927318.01286357746</v>
      </c>
      <c r="I210" s="40">
        <f t="shared" si="33"/>
        <v>6724602.6340920022</v>
      </c>
      <c r="J210" s="41">
        <f t="shared" si="34"/>
        <v>4221.3450308173269</v>
      </c>
      <c r="K210" s="41"/>
      <c r="L210" s="83">
        <f t="shared" si="35"/>
        <v>390618.68657301925</v>
      </c>
      <c r="M210" s="84">
        <f t="shared" si="36"/>
        <v>6.1670299421270926E-2</v>
      </c>
      <c r="N210" s="83">
        <f t="shared" si="37"/>
        <v>207.41350513989801</v>
      </c>
      <c r="P210" s="66">
        <f t="shared" si="38"/>
        <v>5.4190335350696062E-2</v>
      </c>
      <c r="Q210" s="66">
        <f t="shared" si="39"/>
        <v>9.8115108987239408E-2</v>
      </c>
      <c r="R210" s="71"/>
      <c r="S210" s="71"/>
      <c r="T210" s="91">
        <v>630</v>
      </c>
      <c r="U210" s="53" t="s">
        <v>208</v>
      </c>
      <c r="V210" s="43">
        <v>1578</v>
      </c>
      <c r="W210" s="43">
        <v>4331054.6238609077</v>
      </c>
      <c r="X210" s="41">
        <v>1348261.9288152368</v>
      </c>
      <c r="Y210" s="64">
        <v>5679316.552676145</v>
      </c>
      <c r="Z210" s="127">
        <v>-189796</v>
      </c>
      <c r="AA210" s="64">
        <v>844463.39484283829</v>
      </c>
      <c r="AB210" s="45">
        <f t="shared" si="42"/>
        <v>6333983.9475189829</v>
      </c>
      <c r="AC210" s="65">
        <f t="shared" si="40"/>
        <v>4013.9315256774289</v>
      </c>
    </row>
    <row r="211" spans="1:29" x14ac:dyDescent="0.25">
      <c r="A211" s="42">
        <v>631</v>
      </c>
      <c r="B211" s="36" t="s">
        <v>209</v>
      </c>
      <c r="C211" s="43">
        <v>1994</v>
      </c>
      <c r="D211" s="43">
        <v>2777322.3406447587</v>
      </c>
      <c r="E211" s="41">
        <v>887819.40703972487</v>
      </c>
      <c r="F211" s="38">
        <f t="shared" si="41"/>
        <v>3665141.7476844834</v>
      </c>
      <c r="G211" s="126">
        <v>-510692</v>
      </c>
      <c r="H211" s="45">
        <v>1071355.5226845343</v>
      </c>
      <c r="I211" s="40">
        <f t="shared" si="33"/>
        <v>4225805.2703690175</v>
      </c>
      <c r="J211" s="41">
        <f t="shared" si="34"/>
        <v>2119.2604164338104</v>
      </c>
      <c r="K211" s="41"/>
      <c r="L211" s="83">
        <f t="shared" si="35"/>
        <v>574528.13492675964</v>
      </c>
      <c r="M211" s="84">
        <f t="shared" si="36"/>
        <v>0.1573499117199085</v>
      </c>
      <c r="N211" s="83">
        <f t="shared" si="37"/>
        <v>297.2658378698095</v>
      </c>
      <c r="P211" s="66">
        <f t="shared" si="38"/>
        <v>0.1451050492216277</v>
      </c>
      <c r="Q211" s="66">
        <f t="shared" si="39"/>
        <v>0.11452598711748907</v>
      </c>
      <c r="R211" s="71"/>
      <c r="S211" s="71"/>
      <c r="T211" s="91">
        <v>631</v>
      </c>
      <c r="U211" s="53" t="s">
        <v>209</v>
      </c>
      <c r="V211" s="43">
        <v>2004</v>
      </c>
      <c r="W211" s="43">
        <v>2531029.2375469818</v>
      </c>
      <c r="X211" s="41">
        <v>669674.27011445328</v>
      </c>
      <c r="Y211" s="64">
        <v>3200703.5076614348</v>
      </c>
      <c r="Z211" s="127">
        <v>-510692</v>
      </c>
      <c r="AA211" s="64">
        <v>961265.6277808228</v>
      </c>
      <c r="AB211" s="45">
        <f t="shared" si="42"/>
        <v>3651277.1354422579</v>
      </c>
      <c r="AC211" s="65">
        <f t="shared" si="40"/>
        <v>1821.9945785640009</v>
      </c>
    </row>
    <row r="212" spans="1:29" x14ac:dyDescent="0.25">
      <c r="A212" s="42">
        <v>635</v>
      </c>
      <c r="B212" s="36" t="s">
        <v>210</v>
      </c>
      <c r="C212" s="43">
        <v>6415</v>
      </c>
      <c r="D212" s="43">
        <v>10901349.494319499</v>
      </c>
      <c r="E212" s="41">
        <v>4269041.3721746169</v>
      </c>
      <c r="F212" s="38">
        <f t="shared" si="41"/>
        <v>15170390.866494115</v>
      </c>
      <c r="G212" s="126">
        <v>-907509</v>
      </c>
      <c r="H212" s="45">
        <v>3937672.9208781659</v>
      </c>
      <c r="I212" s="40">
        <f t="shared" si="33"/>
        <v>18200554.78737228</v>
      </c>
      <c r="J212" s="41">
        <f t="shared" si="34"/>
        <v>2837.187028429038</v>
      </c>
      <c r="K212" s="41"/>
      <c r="L212" s="83">
        <f t="shared" si="35"/>
        <v>749729.56104043499</v>
      </c>
      <c r="M212" s="84">
        <f t="shared" si="36"/>
        <v>4.2962413027273653E-2</v>
      </c>
      <c r="N212" s="83">
        <f t="shared" si="37"/>
        <v>125.32607639611751</v>
      </c>
      <c r="P212" s="66">
        <f t="shared" si="38"/>
        <v>2.4943668850724077E-2</v>
      </c>
      <c r="Q212" s="66">
        <f t="shared" si="39"/>
        <v>0.10697738011633118</v>
      </c>
      <c r="R212" s="71"/>
      <c r="S212" s="71"/>
      <c r="T212" s="91">
        <v>635</v>
      </c>
      <c r="U212" s="53" t="s">
        <v>210</v>
      </c>
      <c r="V212" s="43">
        <v>6435</v>
      </c>
      <c r="W212" s="43">
        <v>10369740.712144122</v>
      </c>
      <c r="X212" s="41">
        <v>4431454.0535201924</v>
      </c>
      <c r="Y212" s="64">
        <v>14801194.765664313</v>
      </c>
      <c r="Z212" s="127">
        <v>-907509</v>
      </c>
      <c r="AA212" s="64">
        <v>3557139.4606675338</v>
      </c>
      <c r="AB212" s="45">
        <f t="shared" si="42"/>
        <v>17450825.226331845</v>
      </c>
      <c r="AC212" s="65">
        <f t="shared" si="40"/>
        <v>2711.8609520329205</v>
      </c>
    </row>
    <row r="213" spans="1:29" x14ac:dyDescent="0.25">
      <c r="A213" s="42">
        <v>636</v>
      </c>
      <c r="B213" s="36" t="s">
        <v>211</v>
      </c>
      <c r="C213" s="43">
        <v>8229</v>
      </c>
      <c r="D213" s="43">
        <v>12882992.492052456</v>
      </c>
      <c r="E213" s="41">
        <v>5686379.2206205772</v>
      </c>
      <c r="F213" s="38">
        <f t="shared" si="41"/>
        <v>18569371.712673035</v>
      </c>
      <c r="G213" s="126">
        <v>-634156</v>
      </c>
      <c r="H213" s="45">
        <v>5036167.5707466966</v>
      </c>
      <c r="I213" s="40">
        <f t="shared" si="33"/>
        <v>22971383.283419732</v>
      </c>
      <c r="J213" s="41">
        <f t="shared" si="34"/>
        <v>2791.5157714691618</v>
      </c>
      <c r="K213" s="41"/>
      <c r="L213" s="83">
        <f t="shared" si="35"/>
        <v>246008.40520993248</v>
      </c>
      <c r="M213" s="84">
        <f t="shared" si="36"/>
        <v>1.0825273797609268E-2</v>
      </c>
      <c r="N213" s="83">
        <f t="shared" si="37"/>
        <v>45.578739302680333</v>
      </c>
      <c r="P213" s="66">
        <f t="shared" si="38"/>
        <v>-1.2356544598391306E-2</v>
      </c>
      <c r="Q213" s="66">
        <f t="shared" si="39"/>
        <v>0.10494727835442319</v>
      </c>
      <c r="R213" s="71"/>
      <c r="S213" s="71"/>
      <c r="T213" s="91">
        <v>636</v>
      </c>
      <c r="U213" s="53" t="s">
        <v>211</v>
      </c>
      <c r="V213" s="43">
        <v>8276</v>
      </c>
      <c r="W213" s="43">
        <v>12458364.533343293</v>
      </c>
      <c r="X213" s="41">
        <v>6343331.1708236625</v>
      </c>
      <c r="Y213" s="64">
        <v>18801695.704166956</v>
      </c>
      <c r="Z213" s="127">
        <v>-634156</v>
      </c>
      <c r="AA213" s="64">
        <v>4557835.1740428414</v>
      </c>
      <c r="AB213" s="45">
        <f t="shared" si="42"/>
        <v>22725374.8782098</v>
      </c>
      <c r="AC213" s="65">
        <f t="shared" si="40"/>
        <v>2745.9370321664815</v>
      </c>
    </row>
    <row r="214" spans="1:29" x14ac:dyDescent="0.25">
      <c r="A214" s="42">
        <v>638</v>
      </c>
      <c r="B214" s="36" t="s">
        <v>212</v>
      </c>
      <c r="C214" s="43">
        <v>50619</v>
      </c>
      <c r="D214" s="43">
        <v>61148083.407593526</v>
      </c>
      <c r="E214" s="41">
        <v>-16743775.871499214</v>
      </c>
      <c r="F214" s="38">
        <f t="shared" si="41"/>
        <v>44404307.536094308</v>
      </c>
      <c r="G214" s="126">
        <v>-2664167</v>
      </c>
      <c r="H214" s="45">
        <v>22014526.141212471</v>
      </c>
      <c r="I214" s="40">
        <f t="shared" si="33"/>
        <v>63754666.677306779</v>
      </c>
      <c r="J214" s="41">
        <f t="shared" si="34"/>
        <v>1259.5007146981723</v>
      </c>
      <c r="K214" s="41"/>
      <c r="L214" s="83">
        <f t="shared" si="35"/>
        <v>2662494.5186784714</v>
      </c>
      <c r="M214" s="84">
        <f t="shared" si="36"/>
        <v>4.3581598502754101E-2</v>
      </c>
      <c r="N214" s="83">
        <f t="shared" si="37"/>
        <v>46.873240330798126</v>
      </c>
      <c r="P214" s="66">
        <f t="shared" si="38"/>
        <v>3.0564876855001533E-3</v>
      </c>
      <c r="Q214" s="66">
        <f t="shared" si="39"/>
        <v>0.12968352579873366</v>
      </c>
      <c r="R214" s="71"/>
      <c r="S214" s="71"/>
      <c r="T214" s="91">
        <v>638</v>
      </c>
      <c r="U214" s="53" t="s">
        <v>212</v>
      </c>
      <c r="V214" s="43">
        <v>50380</v>
      </c>
      <c r="W214" s="43">
        <v>57824419.396120727</v>
      </c>
      <c r="X214" s="41">
        <v>-13555419.513018526</v>
      </c>
      <c r="Y214" s="64">
        <v>44268999.883102201</v>
      </c>
      <c r="Z214" s="127">
        <v>-2664167</v>
      </c>
      <c r="AA214" s="64">
        <v>19487339.275526106</v>
      </c>
      <c r="AB214" s="45">
        <f t="shared" si="42"/>
        <v>61092172.158628307</v>
      </c>
      <c r="AC214" s="65">
        <f t="shared" si="40"/>
        <v>1212.6274743673741</v>
      </c>
    </row>
    <row r="215" spans="1:29" x14ac:dyDescent="0.25">
      <c r="A215" s="42">
        <v>678</v>
      </c>
      <c r="B215" s="36" t="s">
        <v>213</v>
      </c>
      <c r="C215" s="43">
        <v>24353</v>
      </c>
      <c r="D215" s="43">
        <v>50045666.88924554</v>
      </c>
      <c r="E215" s="41">
        <v>9613988.6247640848</v>
      </c>
      <c r="F215" s="38">
        <f t="shared" si="41"/>
        <v>59659655.514009625</v>
      </c>
      <c r="G215" s="126">
        <v>-1296441</v>
      </c>
      <c r="H215" s="45">
        <v>11054657.103926068</v>
      </c>
      <c r="I215" s="40">
        <f t="shared" si="33"/>
        <v>69417871.617935687</v>
      </c>
      <c r="J215" s="41">
        <f t="shared" si="34"/>
        <v>2850.4854275832827</v>
      </c>
      <c r="K215" s="41"/>
      <c r="L215" s="83">
        <f t="shared" si="35"/>
        <v>4196283.4287247658</v>
      </c>
      <c r="M215" s="84">
        <f t="shared" si="36"/>
        <v>6.4338872223582602E-2</v>
      </c>
      <c r="N215" s="83">
        <f t="shared" si="37"/>
        <v>207.6883860009284</v>
      </c>
      <c r="P215" s="66">
        <f t="shared" si="38"/>
        <v>5.3822838752232149E-2</v>
      </c>
      <c r="Q215" s="66">
        <f t="shared" si="39"/>
        <v>0.11602050162844146</v>
      </c>
      <c r="R215" s="71"/>
      <c r="S215" s="71"/>
      <c r="T215" s="91">
        <v>678</v>
      </c>
      <c r="U215" s="53" t="s">
        <v>213</v>
      </c>
      <c r="V215" s="43">
        <v>24679</v>
      </c>
      <c r="W215" s="43">
        <v>46371576.337867573</v>
      </c>
      <c r="X215" s="41">
        <v>10241028.096336013</v>
      </c>
      <c r="Y215" s="64">
        <v>56612604.434203587</v>
      </c>
      <c r="Z215" s="127">
        <v>-1296441</v>
      </c>
      <c r="AA215" s="64">
        <v>9905424.7550073359</v>
      </c>
      <c r="AB215" s="45">
        <f t="shared" si="42"/>
        <v>65221588.189210922</v>
      </c>
      <c r="AC215" s="65">
        <f t="shared" si="40"/>
        <v>2642.7970415823543</v>
      </c>
    </row>
    <row r="216" spans="1:29" x14ac:dyDescent="0.25">
      <c r="A216" s="42">
        <v>680</v>
      </c>
      <c r="B216" s="36" t="s">
        <v>214</v>
      </c>
      <c r="C216" s="43">
        <v>24407</v>
      </c>
      <c r="D216" s="43">
        <v>28809018.215027783</v>
      </c>
      <c r="E216" s="41">
        <v>342394.36445319833</v>
      </c>
      <c r="F216" s="38">
        <f t="shared" si="41"/>
        <v>29151412.57948098</v>
      </c>
      <c r="G216" s="126">
        <v>-1072005</v>
      </c>
      <c r="H216" s="45">
        <v>10797549.06660923</v>
      </c>
      <c r="I216" s="40">
        <f t="shared" si="33"/>
        <v>38876956.646090209</v>
      </c>
      <c r="J216" s="41">
        <f t="shared" si="34"/>
        <v>1592.860927032827</v>
      </c>
      <c r="K216" s="41"/>
      <c r="L216" s="83">
        <f t="shared" si="35"/>
        <v>3362504.3840291351</v>
      </c>
      <c r="M216" s="84">
        <f t="shared" si="36"/>
        <v>9.4679888604707232E-2</v>
      </c>
      <c r="N216" s="83">
        <f t="shared" si="37"/>
        <v>116.53683898572558</v>
      </c>
      <c r="P216" s="66">
        <f t="shared" si="38"/>
        <v>7.7922263988329687E-2</v>
      </c>
      <c r="Q216" s="66">
        <f t="shared" si="39"/>
        <v>0.13153622428426393</v>
      </c>
      <c r="R216" s="71"/>
      <c r="S216" s="71"/>
      <c r="T216" s="91">
        <v>680</v>
      </c>
      <c r="U216" s="53" t="s">
        <v>214</v>
      </c>
      <c r="V216" s="43">
        <v>24056</v>
      </c>
      <c r="W216" s="43">
        <v>27044368.33455544</v>
      </c>
      <c r="X216" s="41">
        <v>-291.45314815880965</v>
      </c>
      <c r="Y216" s="64">
        <v>27044076.88140728</v>
      </c>
      <c r="Z216" s="127">
        <v>-1072005</v>
      </c>
      <c r="AA216" s="64">
        <v>9542380.380653793</v>
      </c>
      <c r="AB216" s="45">
        <f t="shared" si="42"/>
        <v>35514452.262061074</v>
      </c>
      <c r="AC216" s="65">
        <f t="shared" si="40"/>
        <v>1476.3240880471014</v>
      </c>
    </row>
    <row r="217" spans="1:29" x14ac:dyDescent="0.25">
      <c r="A217" s="42">
        <v>681</v>
      </c>
      <c r="B217" s="36" t="s">
        <v>215</v>
      </c>
      <c r="C217" s="43">
        <v>3364</v>
      </c>
      <c r="D217" s="43">
        <v>7048996.5624799309</v>
      </c>
      <c r="E217" s="41">
        <v>2892981.0032155095</v>
      </c>
      <c r="F217" s="38">
        <f t="shared" si="41"/>
        <v>9941977.5656954404</v>
      </c>
      <c r="G217" s="126">
        <v>-173436</v>
      </c>
      <c r="H217" s="45">
        <v>2502043.1734672636</v>
      </c>
      <c r="I217" s="40">
        <f t="shared" si="33"/>
        <v>12270584.739162704</v>
      </c>
      <c r="J217" s="41">
        <f t="shared" si="34"/>
        <v>3647.6173422005659</v>
      </c>
      <c r="K217" s="41"/>
      <c r="L217" s="83">
        <f t="shared" si="35"/>
        <v>284900.9412370082</v>
      </c>
      <c r="M217" s="84">
        <f t="shared" si="36"/>
        <v>2.3770103236522445E-2</v>
      </c>
      <c r="N217" s="83">
        <f t="shared" si="37"/>
        <v>154.26735737815397</v>
      </c>
      <c r="P217" s="66">
        <f t="shared" si="38"/>
        <v>6.9345309493440421E-3</v>
      </c>
      <c r="Q217" s="66">
        <f t="shared" si="39"/>
        <v>9.4693647579128459E-2</v>
      </c>
      <c r="R217" s="71"/>
      <c r="S217" s="71"/>
      <c r="T217" s="91">
        <v>681</v>
      </c>
      <c r="U217" s="53" t="s">
        <v>215</v>
      </c>
      <c r="V217" s="43">
        <v>3431</v>
      </c>
      <c r="W217" s="43">
        <v>6715488.2642189283</v>
      </c>
      <c r="X217" s="41">
        <v>3158021.1449003359</v>
      </c>
      <c r="Y217" s="64">
        <v>9873509.4091192633</v>
      </c>
      <c r="Z217" s="127">
        <v>-173436</v>
      </c>
      <c r="AA217" s="64">
        <v>2285610.3888064325</v>
      </c>
      <c r="AB217" s="45">
        <f t="shared" si="42"/>
        <v>11985683.797925696</v>
      </c>
      <c r="AC217" s="65">
        <f t="shared" si="40"/>
        <v>3493.3499848224119</v>
      </c>
    </row>
    <row r="218" spans="1:29" x14ac:dyDescent="0.25">
      <c r="A218" s="42">
        <v>683</v>
      </c>
      <c r="B218" s="36" t="s">
        <v>216</v>
      </c>
      <c r="C218" s="43">
        <v>3712</v>
      </c>
      <c r="D218" s="43">
        <v>14234964.663923038</v>
      </c>
      <c r="E218" s="41">
        <v>4670725.4614201039</v>
      </c>
      <c r="F218" s="38">
        <f t="shared" si="41"/>
        <v>18905690.125343144</v>
      </c>
      <c r="G218" s="44">
        <v>92712</v>
      </c>
      <c r="H218" s="45">
        <v>2446090.0672098575</v>
      </c>
      <c r="I218" s="40">
        <f t="shared" si="33"/>
        <v>21444492.192553002</v>
      </c>
      <c r="J218" s="41">
        <f t="shared" si="34"/>
        <v>5777.0722501489772</v>
      </c>
      <c r="K218" s="41"/>
      <c r="L218" s="83">
        <f t="shared" si="35"/>
        <v>166800.8302504234</v>
      </c>
      <c r="M218" s="84">
        <f t="shared" si="36"/>
        <v>7.8392353479636596E-3</v>
      </c>
      <c r="N218" s="83">
        <f t="shared" si="37"/>
        <v>152.51730373010923</v>
      </c>
      <c r="P218" s="66">
        <f t="shared" si="38"/>
        <v>-1.7754914809421374E-3</v>
      </c>
      <c r="Q218" s="66">
        <f t="shared" si="39"/>
        <v>8.9250906187860801E-2</v>
      </c>
      <c r="R218" s="71"/>
      <c r="S218" s="71"/>
      <c r="T218" s="91">
        <v>683</v>
      </c>
      <c r="U218" s="53" t="s">
        <v>216</v>
      </c>
      <c r="V218" s="43">
        <v>3783</v>
      </c>
      <c r="W218" s="43">
        <v>14110494.608318593</v>
      </c>
      <c r="X218" s="41">
        <v>4828822.1125172591</v>
      </c>
      <c r="Y218" s="64">
        <v>18939316.720835853</v>
      </c>
      <c r="Z218" s="70">
        <v>92712</v>
      </c>
      <c r="AA218" s="64">
        <v>2245662.641466727</v>
      </c>
      <c r="AB218" s="45">
        <f t="shared" si="42"/>
        <v>21277691.362302579</v>
      </c>
      <c r="AC218" s="65">
        <f t="shared" si="40"/>
        <v>5624.554946418868</v>
      </c>
    </row>
    <row r="219" spans="1:29" x14ac:dyDescent="0.25">
      <c r="A219" s="42">
        <v>684</v>
      </c>
      <c r="B219" s="36" t="s">
        <v>217</v>
      </c>
      <c r="C219" s="43">
        <v>39040</v>
      </c>
      <c r="D219" s="43">
        <v>49371874.810869232</v>
      </c>
      <c r="E219" s="41">
        <v>-4733484.8433984565</v>
      </c>
      <c r="F219" s="38">
        <f t="shared" si="41"/>
        <v>44638389.967470773</v>
      </c>
      <c r="G219" s="126">
        <v>-1651275</v>
      </c>
      <c r="H219" s="45">
        <v>22285902.930828452</v>
      </c>
      <c r="I219" s="40">
        <f t="shared" si="33"/>
        <v>65273017.898299225</v>
      </c>
      <c r="J219" s="41">
        <f t="shared" si="34"/>
        <v>1671.9523027228286</v>
      </c>
      <c r="K219" s="41"/>
      <c r="L219" s="83">
        <f t="shared" si="35"/>
        <v>4234091.7646729127</v>
      </c>
      <c r="M219" s="84">
        <f t="shared" si="36"/>
        <v>6.9367074961372135E-2</v>
      </c>
      <c r="N219" s="83">
        <f t="shared" si="37"/>
        <v>115.03542646657775</v>
      </c>
      <c r="P219" s="66">
        <f t="shared" si="38"/>
        <v>4.7589646514299089E-2</v>
      </c>
      <c r="Q219" s="66">
        <f t="shared" si="39"/>
        <v>0.10987600654644325</v>
      </c>
      <c r="R219" s="71"/>
      <c r="S219" s="71"/>
      <c r="T219" s="91">
        <v>684</v>
      </c>
      <c r="U219" s="53" t="s">
        <v>217</v>
      </c>
      <c r="V219" s="43">
        <v>39205</v>
      </c>
      <c r="W219" s="43">
        <v>45595539.00236699</v>
      </c>
      <c r="X219" s="41">
        <v>-2984970.9082678603</v>
      </c>
      <c r="Y219" s="64">
        <v>42610568.094099127</v>
      </c>
      <c r="Z219" s="127">
        <v>-1651275</v>
      </c>
      <c r="AA219" s="64">
        <v>20079633.039527185</v>
      </c>
      <c r="AB219" s="45">
        <f t="shared" si="42"/>
        <v>61038926.133626312</v>
      </c>
      <c r="AC219" s="65">
        <f t="shared" si="40"/>
        <v>1556.9168762562508</v>
      </c>
    </row>
    <row r="220" spans="1:29" x14ac:dyDescent="0.25">
      <c r="A220" s="42">
        <v>686</v>
      </c>
      <c r="B220" s="36" t="s">
        <v>218</v>
      </c>
      <c r="C220" s="43">
        <v>3053</v>
      </c>
      <c r="D220" s="43">
        <v>7941503.4245912815</v>
      </c>
      <c r="E220" s="41">
        <v>2896985.7858374543</v>
      </c>
      <c r="F220" s="38">
        <f t="shared" si="41"/>
        <v>10838489.210428735</v>
      </c>
      <c r="G220" s="126">
        <v>-57791</v>
      </c>
      <c r="H220" s="45">
        <v>2110126.8288435773</v>
      </c>
      <c r="I220" s="40">
        <f t="shared" si="33"/>
        <v>12890825.039272312</v>
      </c>
      <c r="J220" s="41">
        <f t="shared" si="34"/>
        <v>4222.3468847927652</v>
      </c>
      <c r="K220" s="41"/>
      <c r="L220" s="83">
        <f t="shared" si="35"/>
        <v>445884.2471325025</v>
      </c>
      <c r="M220" s="84">
        <f t="shared" si="36"/>
        <v>3.5828555119693441E-2</v>
      </c>
      <c r="N220" s="83">
        <f t="shared" si="37"/>
        <v>234.86185046408536</v>
      </c>
      <c r="P220" s="66">
        <f t="shared" si="38"/>
        <v>2.4613588250880003E-2</v>
      </c>
      <c r="Q220" s="66">
        <f t="shared" si="39"/>
        <v>9.6392954863018687E-2</v>
      </c>
      <c r="R220" s="71"/>
      <c r="S220" s="71"/>
      <c r="T220" s="91">
        <v>686</v>
      </c>
      <c r="U220" s="53" t="s">
        <v>218</v>
      </c>
      <c r="V220" s="43">
        <v>3121</v>
      </c>
      <c r="W220" s="43">
        <v>7531599.351742533</v>
      </c>
      <c r="X220" s="41">
        <v>3046524.2791680652</v>
      </c>
      <c r="Y220" s="64">
        <v>10578123.630910598</v>
      </c>
      <c r="Z220" s="127">
        <v>-57791</v>
      </c>
      <c r="AA220" s="64">
        <v>1924608.1612292125</v>
      </c>
      <c r="AB220" s="45">
        <f t="shared" si="42"/>
        <v>12444940.79213981</v>
      </c>
      <c r="AC220" s="65">
        <f t="shared" si="40"/>
        <v>3987.4850343286798</v>
      </c>
    </row>
    <row r="221" spans="1:29" x14ac:dyDescent="0.25">
      <c r="A221" s="42">
        <v>687</v>
      </c>
      <c r="B221" s="36" t="s">
        <v>219</v>
      </c>
      <c r="C221" s="43">
        <v>1561</v>
      </c>
      <c r="D221" s="43">
        <v>6142736.592480042</v>
      </c>
      <c r="E221" s="41">
        <v>877107.06746248668</v>
      </c>
      <c r="F221" s="38">
        <f t="shared" si="41"/>
        <v>7019843.6599425282</v>
      </c>
      <c r="G221" s="44">
        <v>127716</v>
      </c>
      <c r="H221" s="45">
        <v>1220429.4906838648</v>
      </c>
      <c r="I221" s="40">
        <f t="shared" si="33"/>
        <v>8367989.150626393</v>
      </c>
      <c r="J221" s="41">
        <f t="shared" si="34"/>
        <v>5360.6592893186371</v>
      </c>
      <c r="K221" s="41"/>
      <c r="L221" s="83">
        <f t="shared" si="35"/>
        <v>-327794.74707257375</v>
      </c>
      <c r="M221" s="84">
        <f t="shared" si="36"/>
        <v>-3.7695824888117686E-2</v>
      </c>
      <c r="N221" s="83">
        <f t="shared" si="37"/>
        <v>-67.420546947883849</v>
      </c>
      <c r="P221" s="66">
        <f t="shared" si="38"/>
        <v>-5.7753933615312114E-2</v>
      </c>
      <c r="Q221" s="66">
        <f t="shared" si="39"/>
        <v>9.1666683286629302E-2</v>
      </c>
      <c r="R221" s="71"/>
      <c r="S221" s="71"/>
      <c r="T221" s="91">
        <v>687</v>
      </c>
      <c r="U221" s="53" t="s">
        <v>219</v>
      </c>
      <c r="V221" s="43">
        <v>1602</v>
      </c>
      <c r="W221" s="43">
        <v>6138310.8780303504</v>
      </c>
      <c r="X221" s="41">
        <v>1311806.3581997007</v>
      </c>
      <c r="Y221" s="64">
        <v>7450117.2362300511</v>
      </c>
      <c r="Z221" s="70">
        <v>127716</v>
      </c>
      <c r="AA221" s="64">
        <v>1117950.6614689159</v>
      </c>
      <c r="AB221" s="45">
        <f t="shared" si="42"/>
        <v>8695783.8976989668</v>
      </c>
      <c r="AC221" s="65">
        <f t="shared" si="40"/>
        <v>5428.0798362665209</v>
      </c>
    </row>
    <row r="222" spans="1:29" x14ac:dyDescent="0.25">
      <c r="A222" s="42">
        <v>689</v>
      </c>
      <c r="B222" s="36" t="s">
        <v>220</v>
      </c>
      <c r="C222" s="43">
        <v>3146</v>
      </c>
      <c r="D222" s="43">
        <v>8744749.5935863182</v>
      </c>
      <c r="E222" s="41">
        <v>838588.80332233512</v>
      </c>
      <c r="F222" s="38">
        <f t="shared" si="41"/>
        <v>9583338.3969086539</v>
      </c>
      <c r="G222" s="126">
        <v>-325944</v>
      </c>
      <c r="H222" s="45">
        <v>1911362.2801931184</v>
      </c>
      <c r="I222" s="40">
        <f t="shared" si="33"/>
        <v>11168756.677101772</v>
      </c>
      <c r="J222" s="41">
        <f t="shared" si="34"/>
        <v>3550.1451611893744</v>
      </c>
      <c r="K222" s="41"/>
      <c r="L222" s="83">
        <f t="shared" si="35"/>
        <v>892973.72950163856</v>
      </c>
      <c r="M222" s="84">
        <f t="shared" si="36"/>
        <v>8.6900797151441278E-2</v>
      </c>
      <c r="N222" s="83">
        <f t="shared" si="37"/>
        <v>364.84356552907275</v>
      </c>
      <c r="P222" s="66">
        <f t="shared" si="38"/>
        <v>8.1488013764282163E-2</v>
      </c>
      <c r="Q222" s="66">
        <f t="shared" si="39"/>
        <v>9.8184644152908174E-2</v>
      </c>
      <c r="R222" s="71"/>
      <c r="S222" s="71"/>
      <c r="T222" s="91">
        <v>689</v>
      </c>
      <c r="U222" s="53" t="s">
        <v>220</v>
      </c>
      <c r="V222" s="43">
        <v>3226</v>
      </c>
      <c r="W222" s="43">
        <v>7783210.973735461</v>
      </c>
      <c r="X222" s="41">
        <v>1078041.5551320566</v>
      </c>
      <c r="Y222" s="64">
        <v>8861252.5288675167</v>
      </c>
      <c r="Z222" s="127">
        <v>-325944</v>
      </c>
      <c r="AA222" s="64">
        <v>1740474.4187326166</v>
      </c>
      <c r="AB222" s="45">
        <f t="shared" si="42"/>
        <v>10275782.947600134</v>
      </c>
      <c r="AC222" s="65">
        <f t="shared" si="40"/>
        <v>3185.3015956603017</v>
      </c>
    </row>
    <row r="223" spans="1:29" x14ac:dyDescent="0.25">
      <c r="A223" s="42">
        <v>691</v>
      </c>
      <c r="B223" s="36" t="s">
        <v>221</v>
      </c>
      <c r="C223" s="43">
        <v>2710</v>
      </c>
      <c r="D223" s="43">
        <v>7751852.3758902736</v>
      </c>
      <c r="E223" s="41">
        <v>3151599.5004258812</v>
      </c>
      <c r="F223" s="38">
        <f t="shared" si="41"/>
        <v>10903451.876316154</v>
      </c>
      <c r="G223" s="126">
        <v>-96287</v>
      </c>
      <c r="H223" s="45">
        <v>1842281.8640937826</v>
      </c>
      <c r="I223" s="40">
        <f t="shared" si="33"/>
        <v>12649446.740409937</v>
      </c>
      <c r="J223" s="41">
        <f t="shared" si="34"/>
        <v>4667.6925241365079</v>
      </c>
      <c r="K223" s="41"/>
      <c r="L223" s="83">
        <f t="shared" si="35"/>
        <v>821331.25833646581</v>
      </c>
      <c r="M223" s="84">
        <f t="shared" si="36"/>
        <v>6.9438894097818379E-2</v>
      </c>
      <c r="N223" s="83">
        <f t="shared" si="37"/>
        <v>315.92082359439246</v>
      </c>
      <c r="P223" s="66">
        <f t="shared" si="38"/>
        <v>6.5731270235005912E-2</v>
      </c>
      <c r="Q223" s="66">
        <f t="shared" si="39"/>
        <v>8.7890329494152208E-2</v>
      </c>
      <c r="R223" s="71"/>
      <c r="S223" s="71"/>
      <c r="T223" s="91">
        <v>691</v>
      </c>
      <c r="U223" s="53" t="s">
        <v>221</v>
      </c>
      <c r="V223" s="43">
        <v>2718</v>
      </c>
      <c r="W223" s="43">
        <v>7186521.3202916654</v>
      </c>
      <c r="X223" s="41">
        <v>3044436.6902693077</v>
      </c>
      <c r="Y223" s="64">
        <v>10230958.010560973</v>
      </c>
      <c r="Z223" s="127">
        <v>-96287</v>
      </c>
      <c r="AA223" s="64">
        <v>1693444.4715124988</v>
      </c>
      <c r="AB223" s="45">
        <f t="shared" si="42"/>
        <v>11828115.482073471</v>
      </c>
      <c r="AC223" s="65">
        <f t="shared" si="40"/>
        <v>4351.7717005421155</v>
      </c>
    </row>
    <row r="224" spans="1:29" x14ac:dyDescent="0.25">
      <c r="A224" s="42">
        <v>694</v>
      </c>
      <c r="B224" s="36" t="s">
        <v>222</v>
      </c>
      <c r="C224" s="43">
        <v>28710</v>
      </c>
      <c r="D224" s="43">
        <v>33163535.098679405</v>
      </c>
      <c r="E224" s="41">
        <v>2345580.1948883473</v>
      </c>
      <c r="F224" s="38">
        <f t="shared" si="41"/>
        <v>35509115.293567754</v>
      </c>
      <c r="G224" s="126">
        <v>-940082</v>
      </c>
      <c r="H224" s="45">
        <v>13045660.087220319</v>
      </c>
      <c r="I224" s="40">
        <f t="shared" si="33"/>
        <v>47614693.380788073</v>
      </c>
      <c r="J224" s="41">
        <f t="shared" si="34"/>
        <v>1658.4706855028935</v>
      </c>
      <c r="K224" s="41"/>
      <c r="L224" s="83">
        <f t="shared" si="35"/>
        <v>3562240.0306032524</v>
      </c>
      <c r="M224" s="84">
        <f t="shared" si="36"/>
        <v>8.0863601449981601E-2</v>
      </c>
      <c r="N224" s="83">
        <f t="shared" si="37"/>
        <v>128.49974290626164</v>
      </c>
      <c r="P224" s="66">
        <f t="shared" si="38"/>
        <v>6.3352222422050852E-2</v>
      </c>
      <c r="Q224" s="66">
        <f t="shared" si="39"/>
        <v>0.12472513232280336</v>
      </c>
      <c r="R224" s="71"/>
      <c r="S224" s="71"/>
      <c r="T224" s="91">
        <v>694</v>
      </c>
      <c r="U224" s="53" t="s">
        <v>222</v>
      </c>
      <c r="V224" s="43">
        <v>28793</v>
      </c>
      <c r="W224" s="43">
        <v>32291498.851627439</v>
      </c>
      <c r="X224" s="41">
        <v>1102060.2577773975</v>
      </c>
      <c r="Y224" s="64">
        <v>33393559.109404836</v>
      </c>
      <c r="Z224" s="127">
        <v>-940082</v>
      </c>
      <c r="AA224" s="64">
        <v>11598976.240779983</v>
      </c>
      <c r="AB224" s="45">
        <f t="shared" si="42"/>
        <v>44052453.350184821</v>
      </c>
      <c r="AC224" s="65">
        <f t="shared" si="40"/>
        <v>1529.9709425966319</v>
      </c>
    </row>
    <row r="225" spans="1:29" x14ac:dyDescent="0.25">
      <c r="A225" s="42">
        <v>697</v>
      </c>
      <c r="B225" s="36" t="s">
        <v>223</v>
      </c>
      <c r="C225" s="43">
        <v>1235</v>
      </c>
      <c r="D225" s="43">
        <v>4462077.7619014001</v>
      </c>
      <c r="E225" s="41">
        <v>905098.54767810833</v>
      </c>
      <c r="F225" s="38">
        <f t="shared" si="41"/>
        <v>5367176.3095795084</v>
      </c>
      <c r="G225" s="126">
        <v>-269236</v>
      </c>
      <c r="H225" s="45">
        <v>914745.88788854191</v>
      </c>
      <c r="I225" s="40">
        <f t="shared" si="33"/>
        <v>6012686.1974680498</v>
      </c>
      <c r="J225" s="41">
        <f t="shared" si="34"/>
        <v>4868.5718198121858</v>
      </c>
      <c r="K225" s="41"/>
      <c r="L225" s="83">
        <f t="shared" si="35"/>
        <v>-141087.21210844256</v>
      </c>
      <c r="M225" s="84">
        <f t="shared" si="36"/>
        <v>-2.2926942985726916E-2</v>
      </c>
      <c r="N225" s="83">
        <f t="shared" si="37"/>
        <v>30.699642472176492</v>
      </c>
      <c r="P225" s="66">
        <f t="shared" si="38"/>
        <v>-3.8513594039768839E-2</v>
      </c>
      <c r="Q225" s="66">
        <f t="shared" si="39"/>
        <v>8.7890334450908325E-2</v>
      </c>
      <c r="R225" s="71"/>
      <c r="S225" s="71"/>
      <c r="T225" s="91">
        <v>697</v>
      </c>
      <c r="U225" s="53" t="s">
        <v>223</v>
      </c>
      <c r="V225" s="43">
        <v>1272</v>
      </c>
      <c r="W225" s="43">
        <v>4607660.1075185733</v>
      </c>
      <c r="X225" s="41">
        <v>974505.46061479906</v>
      </c>
      <c r="Y225" s="64">
        <v>5582165.5681333728</v>
      </c>
      <c r="Z225" s="127">
        <v>-269236</v>
      </c>
      <c r="AA225" s="64">
        <v>840843.84144311957</v>
      </c>
      <c r="AB225" s="45">
        <f t="shared" si="42"/>
        <v>6153773.4095764924</v>
      </c>
      <c r="AC225" s="65">
        <f t="shared" si="40"/>
        <v>4837.8721773400093</v>
      </c>
    </row>
    <row r="226" spans="1:29" x14ac:dyDescent="0.25">
      <c r="A226" s="42">
        <v>698</v>
      </c>
      <c r="B226" s="36" t="s">
        <v>224</v>
      </c>
      <c r="C226" s="43">
        <v>63528</v>
      </c>
      <c r="D226" s="43">
        <v>69619234.54656072</v>
      </c>
      <c r="E226" s="41">
        <v>26022813.967485275</v>
      </c>
      <c r="F226" s="38">
        <f t="shared" si="41"/>
        <v>95642048.514045998</v>
      </c>
      <c r="G226" s="126">
        <v>-4023542</v>
      </c>
      <c r="H226" s="45">
        <v>30556386.614704933</v>
      </c>
      <c r="I226" s="40">
        <f t="shared" si="33"/>
        <v>122174893.12875094</v>
      </c>
      <c r="J226" s="41">
        <f t="shared" si="34"/>
        <v>1923.1660547908157</v>
      </c>
      <c r="K226" s="41"/>
      <c r="L226" s="83">
        <f t="shared" si="35"/>
        <v>8432967.1929759234</v>
      </c>
      <c r="M226" s="84">
        <f t="shared" si="36"/>
        <v>7.4141237926089301E-2</v>
      </c>
      <c r="N226" s="83">
        <f t="shared" si="37"/>
        <v>118.94147537114281</v>
      </c>
      <c r="P226" s="66">
        <f t="shared" si="38"/>
        <v>5.5403814755415892E-2</v>
      </c>
      <c r="Q226" s="66">
        <f t="shared" si="39"/>
        <v>0.12570657302721888</v>
      </c>
      <c r="R226" s="71"/>
      <c r="S226" s="71"/>
      <c r="T226" s="91">
        <v>698</v>
      </c>
      <c r="U226" s="53" t="s">
        <v>224</v>
      </c>
      <c r="V226" s="43">
        <v>63042</v>
      </c>
      <c r="W226" s="43">
        <v>66336423.510391906</v>
      </c>
      <c r="X226" s="41">
        <v>24284860.188692063</v>
      </c>
      <c r="Y226" s="64">
        <v>90621283.699083969</v>
      </c>
      <c r="Z226" s="127">
        <v>-4023542</v>
      </c>
      <c r="AA226" s="64">
        <v>27144184.236691047</v>
      </c>
      <c r="AB226" s="45">
        <f t="shared" si="42"/>
        <v>113741925.93577501</v>
      </c>
      <c r="AC226" s="65">
        <f t="shared" si="40"/>
        <v>1804.2245794196729</v>
      </c>
    </row>
    <row r="227" spans="1:29" x14ac:dyDescent="0.25">
      <c r="A227" s="42">
        <v>700</v>
      </c>
      <c r="B227" s="36" t="s">
        <v>225</v>
      </c>
      <c r="C227" s="43">
        <v>4922</v>
      </c>
      <c r="D227" s="43">
        <v>10025676.134104693</v>
      </c>
      <c r="E227" s="41">
        <v>518554.4195517028</v>
      </c>
      <c r="F227" s="38">
        <f t="shared" si="41"/>
        <v>10544230.553656396</v>
      </c>
      <c r="G227" s="126">
        <v>-1096778</v>
      </c>
      <c r="H227" s="45">
        <v>2619035.7778708036</v>
      </c>
      <c r="I227" s="40">
        <f t="shared" si="33"/>
        <v>12066488.3315272</v>
      </c>
      <c r="J227" s="41">
        <f t="shared" si="34"/>
        <v>2451.5417170920764</v>
      </c>
      <c r="K227" s="41"/>
      <c r="L227" s="83">
        <f t="shared" si="35"/>
        <v>88655.802203224972</v>
      </c>
      <c r="M227" s="84">
        <f t="shared" si="36"/>
        <v>7.4016565172520974E-3</v>
      </c>
      <c r="N227" s="83">
        <f t="shared" si="37"/>
        <v>53.097077659962906</v>
      </c>
      <c r="P227" s="66">
        <f t="shared" si="38"/>
        <v>-1.572963077248446E-2</v>
      </c>
      <c r="Q227" s="66">
        <f t="shared" si="39"/>
        <v>0.10888107132356728</v>
      </c>
      <c r="R227" s="71"/>
      <c r="S227" s="71"/>
      <c r="T227" s="91">
        <v>700</v>
      </c>
      <c r="U227" s="53" t="s">
        <v>225</v>
      </c>
      <c r="V227" s="43">
        <v>4994</v>
      </c>
      <c r="W227" s="43">
        <v>9916085.981249366</v>
      </c>
      <c r="X227" s="41">
        <v>796651.98518136237</v>
      </c>
      <c r="Y227" s="64">
        <v>10712737.966430727</v>
      </c>
      <c r="Z227" s="127">
        <v>-1096778</v>
      </c>
      <c r="AA227" s="64">
        <v>2361872.5628932472</v>
      </c>
      <c r="AB227" s="45">
        <f t="shared" si="42"/>
        <v>11977832.529323975</v>
      </c>
      <c r="AC227" s="65">
        <f t="shared" si="40"/>
        <v>2398.4446394321135</v>
      </c>
    </row>
    <row r="228" spans="1:29" x14ac:dyDescent="0.25">
      <c r="A228" s="42">
        <v>702</v>
      </c>
      <c r="B228" s="36" t="s">
        <v>226</v>
      </c>
      <c r="C228" s="43">
        <v>4215</v>
      </c>
      <c r="D228" s="43">
        <v>9959384.6093044952</v>
      </c>
      <c r="E228" s="41">
        <v>2787472.9157691663</v>
      </c>
      <c r="F228" s="38">
        <f t="shared" si="41"/>
        <v>12746857.525073662</v>
      </c>
      <c r="G228" s="126">
        <v>-968162</v>
      </c>
      <c r="H228" s="45">
        <v>2869756.8927047732</v>
      </c>
      <c r="I228" s="40">
        <f t="shared" si="33"/>
        <v>14648452.417778436</v>
      </c>
      <c r="J228" s="41">
        <f t="shared" si="34"/>
        <v>3475.3149271123216</v>
      </c>
      <c r="K228" s="41"/>
      <c r="L228" s="83">
        <f t="shared" si="35"/>
        <v>615921.86431920901</v>
      </c>
      <c r="M228" s="84">
        <f t="shared" si="36"/>
        <v>4.3892429948593638E-2</v>
      </c>
      <c r="N228" s="83">
        <f t="shared" si="37"/>
        <v>198.9827876168215</v>
      </c>
      <c r="P228" s="66">
        <f t="shared" si="38"/>
        <v>2.9005589495812556E-2</v>
      </c>
      <c r="Q228" s="66">
        <f t="shared" si="39"/>
        <v>9.8201159786306169E-2</v>
      </c>
      <c r="R228" s="71"/>
      <c r="S228" s="71"/>
      <c r="T228" s="91">
        <v>702</v>
      </c>
      <c r="U228" s="53" t="s">
        <v>226</v>
      </c>
      <c r="V228" s="43">
        <v>4283</v>
      </c>
      <c r="W228" s="43">
        <v>9471557.1074226238</v>
      </c>
      <c r="X228" s="41">
        <v>2915992.246239596</v>
      </c>
      <c r="Y228" s="64">
        <v>12387549.353662219</v>
      </c>
      <c r="Z228" s="127">
        <v>-968162</v>
      </c>
      <c r="AA228" s="64">
        <v>2613143.1997970077</v>
      </c>
      <c r="AB228" s="45">
        <f t="shared" si="42"/>
        <v>14032530.553459227</v>
      </c>
      <c r="AC228" s="65">
        <f t="shared" si="40"/>
        <v>3276.3321394955001</v>
      </c>
    </row>
    <row r="229" spans="1:29" x14ac:dyDescent="0.25">
      <c r="A229" s="42">
        <v>704</v>
      </c>
      <c r="B229" s="36" t="s">
        <v>227</v>
      </c>
      <c r="C229" s="43">
        <v>6354</v>
      </c>
      <c r="D229" s="43">
        <v>5740869.6921250373</v>
      </c>
      <c r="E229" s="41">
        <v>140343.55160334724</v>
      </c>
      <c r="F229" s="38">
        <f t="shared" si="41"/>
        <v>5881213.2437283844</v>
      </c>
      <c r="G229" s="126">
        <v>-1086292</v>
      </c>
      <c r="H229" s="45">
        <v>2671270.6878497195</v>
      </c>
      <c r="I229" s="40">
        <f t="shared" si="33"/>
        <v>7466191.9315781035</v>
      </c>
      <c r="J229" s="41">
        <f t="shared" si="34"/>
        <v>1175.0380754765665</v>
      </c>
      <c r="K229" s="41"/>
      <c r="L229" s="83">
        <f t="shared" si="35"/>
        <v>1046268.0647835657</v>
      </c>
      <c r="M229" s="84">
        <f t="shared" si="36"/>
        <v>0.16297203619424952</v>
      </c>
      <c r="N229" s="83">
        <f t="shared" si="37"/>
        <v>160.35119910632193</v>
      </c>
      <c r="P229" s="66">
        <f t="shared" si="38"/>
        <v>0.14518629294630614</v>
      </c>
      <c r="Q229" s="66">
        <f t="shared" si="39"/>
        <v>0.12682334192068834</v>
      </c>
      <c r="R229" s="71"/>
      <c r="S229" s="71"/>
      <c r="T229" s="91">
        <v>704</v>
      </c>
      <c r="U229" s="53" t="s">
        <v>227</v>
      </c>
      <c r="V229" s="43">
        <v>6327</v>
      </c>
      <c r="W229" s="43">
        <v>5145499.2722566146</v>
      </c>
      <c r="X229" s="41">
        <v>-9904.0595359407798</v>
      </c>
      <c r="Y229" s="64">
        <v>5135595.2127206735</v>
      </c>
      <c r="Z229" s="127">
        <v>-1086292</v>
      </c>
      <c r="AA229" s="64">
        <v>2370620.6540738642</v>
      </c>
      <c r="AB229" s="45">
        <f t="shared" si="42"/>
        <v>6419923.8667945378</v>
      </c>
      <c r="AC229" s="65">
        <f t="shared" si="40"/>
        <v>1014.6868763702446</v>
      </c>
    </row>
    <row r="230" spans="1:29" x14ac:dyDescent="0.25">
      <c r="A230" s="42">
        <v>707</v>
      </c>
      <c r="B230" s="36" t="s">
        <v>228</v>
      </c>
      <c r="C230" s="43">
        <v>2066</v>
      </c>
      <c r="D230" s="43">
        <v>6057912.0204170737</v>
      </c>
      <c r="E230" s="41">
        <v>2722271.4283324997</v>
      </c>
      <c r="F230" s="38">
        <f t="shared" si="41"/>
        <v>8780183.4487495739</v>
      </c>
      <c r="G230" s="126">
        <v>-530888</v>
      </c>
      <c r="H230" s="45">
        <v>1670656.9671670501</v>
      </c>
      <c r="I230" s="40">
        <f t="shared" si="33"/>
        <v>9919952.4159166235</v>
      </c>
      <c r="J230" s="41">
        <f t="shared" si="34"/>
        <v>4801.5258547515123</v>
      </c>
      <c r="K230" s="41"/>
      <c r="L230" s="83">
        <f t="shared" si="35"/>
        <v>377546.25205793045</v>
      </c>
      <c r="M230" s="84">
        <f t="shared" si="36"/>
        <v>3.9565099784566377E-2</v>
      </c>
      <c r="N230" s="83">
        <f t="shared" si="37"/>
        <v>313.09398087630416</v>
      </c>
      <c r="P230" s="66">
        <f t="shared" si="38"/>
        <v>2.9409609287547767E-2</v>
      </c>
      <c r="Q230" s="66">
        <f t="shared" si="39"/>
        <v>8.2063082870678983E-2</v>
      </c>
      <c r="R230" s="71"/>
      <c r="S230" s="71"/>
      <c r="T230" s="91">
        <v>707</v>
      </c>
      <c r="U230" s="53" t="s">
        <v>228</v>
      </c>
      <c r="V230" s="43">
        <v>2126</v>
      </c>
      <c r="W230" s="43">
        <v>5798529.84273885</v>
      </c>
      <c r="X230" s="41">
        <v>2730809.080788706</v>
      </c>
      <c r="Y230" s="64">
        <v>8529338.9235275555</v>
      </c>
      <c r="Z230" s="127">
        <v>-530888</v>
      </c>
      <c r="AA230" s="64">
        <v>1543955.2403311371</v>
      </c>
      <c r="AB230" s="45">
        <f t="shared" si="42"/>
        <v>9542406.1638586931</v>
      </c>
      <c r="AC230" s="65">
        <f t="shared" si="40"/>
        <v>4488.4318738752081</v>
      </c>
    </row>
    <row r="231" spans="1:29" x14ac:dyDescent="0.25">
      <c r="A231" s="42">
        <v>710</v>
      </c>
      <c r="B231" s="36" t="s">
        <v>229</v>
      </c>
      <c r="C231" s="43">
        <v>27528</v>
      </c>
      <c r="D231" s="43">
        <v>44756025.900031447</v>
      </c>
      <c r="E231" s="41">
        <v>11634330.209700521</v>
      </c>
      <c r="F231" s="38">
        <f t="shared" si="41"/>
        <v>56390356.109731972</v>
      </c>
      <c r="G231" s="126">
        <v>-905018</v>
      </c>
      <c r="H231" s="45">
        <v>15086709.864028271</v>
      </c>
      <c r="I231" s="40">
        <f t="shared" si="33"/>
        <v>70572047.973760247</v>
      </c>
      <c r="J231" s="41">
        <f t="shared" si="34"/>
        <v>2563.6460321767017</v>
      </c>
      <c r="K231" s="41"/>
      <c r="L231" s="83">
        <f t="shared" si="35"/>
        <v>5984719.7273535281</v>
      </c>
      <c r="M231" s="84">
        <f t="shared" si="36"/>
        <v>9.2660896337455861E-2</v>
      </c>
      <c r="N231" s="83">
        <f t="shared" si="37"/>
        <v>218.08646483189068</v>
      </c>
      <c r="P231" s="66">
        <f t="shared" si="38"/>
        <v>8.5535191707402092E-2</v>
      </c>
      <c r="Q231" s="66">
        <f t="shared" si="39"/>
        <v>0.11379736220429826</v>
      </c>
      <c r="R231" s="71"/>
      <c r="S231" s="71"/>
      <c r="T231" s="91">
        <v>710</v>
      </c>
      <c r="U231" s="53" t="s">
        <v>229</v>
      </c>
      <c r="V231" s="43">
        <v>27536</v>
      </c>
      <c r="W231" s="43">
        <v>41861332.936794937</v>
      </c>
      <c r="X231" s="41">
        <v>10085721.880504414</v>
      </c>
      <c r="Y231" s="64">
        <v>51947054.817299351</v>
      </c>
      <c r="Z231" s="127">
        <v>-905018</v>
      </c>
      <c r="AA231" s="64">
        <v>13545291.429107364</v>
      </c>
      <c r="AB231" s="45">
        <f t="shared" si="42"/>
        <v>64587328.246406719</v>
      </c>
      <c r="AC231" s="65">
        <f t="shared" si="40"/>
        <v>2345.5595673448111</v>
      </c>
    </row>
    <row r="232" spans="1:29" x14ac:dyDescent="0.25">
      <c r="A232" s="42">
        <v>729</v>
      </c>
      <c r="B232" s="36" t="s">
        <v>230</v>
      </c>
      <c r="C232" s="43">
        <v>9208</v>
      </c>
      <c r="D232" s="43">
        <v>20811280.421006367</v>
      </c>
      <c r="E232" s="41">
        <v>8916664.2262854297</v>
      </c>
      <c r="F232" s="38">
        <f t="shared" si="41"/>
        <v>29727944.647291794</v>
      </c>
      <c r="G232" s="44">
        <v>83219</v>
      </c>
      <c r="H232" s="45">
        <v>6052265.1693298956</v>
      </c>
      <c r="I232" s="40">
        <f t="shared" si="33"/>
        <v>35863428.816621691</v>
      </c>
      <c r="J232" s="41">
        <f t="shared" si="34"/>
        <v>3894.8119913794189</v>
      </c>
      <c r="K232" s="41"/>
      <c r="L232" s="83">
        <f t="shared" si="35"/>
        <v>1738119.076980941</v>
      </c>
      <c r="M232" s="84">
        <f t="shared" si="36"/>
        <v>5.093343006237689E-2</v>
      </c>
      <c r="N232" s="83">
        <f t="shared" si="37"/>
        <v>228.97143496726403</v>
      </c>
      <c r="P232" s="66">
        <f t="shared" si="38"/>
        <v>4.1981562775496473E-2</v>
      </c>
      <c r="Q232" s="66">
        <f t="shared" si="39"/>
        <v>9.8038375951458034E-2</v>
      </c>
      <c r="R232" s="71"/>
      <c r="S232" s="71"/>
      <c r="T232" s="91">
        <v>729</v>
      </c>
      <c r="U232" s="53" t="s">
        <v>230</v>
      </c>
      <c r="V232" s="43">
        <v>9309</v>
      </c>
      <c r="W232" s="43">
        <v>19656503.454478201</v>
      </c>
      <c r="X232" s="41">
        <v>8873698.7192592267</v>
      </c>
      <c r="Y232" s="64">
        <v>28530202.173737429</v>
      </c>
      <c r="Z232" s="70">
        <v>83219</v>
      </c>
      <c r="AA232" s="64">
        <v>5511888.5659033228</v>
      </c>
      <c r="AB232" s="45">
        <f t="shared" si="42"/>
        <v>34125309.73964075</v>
      </c>
      <c r="AC232" s="65">
        <f t="shared" si="40"/>
        <v>3665.8405564121549</v>
      </c>
    </row>
    <row r="233" spans="1:29" x14ac:dyDescent="0.25">
      <c r="A233" s="42">
        <v>732</v>
      </c>
      <c r="B233" s="36" t="s">
        <v>231</v>
      </c>
      <c r="C233" s="43">
        <v>3407</v>
      </c>
      <c r="D233" s="43">
        <v>16226854.61337851</v>
      </c>
      <c r="E233" s="41">
        <v>2852601.5474824868</v>
      </c>
      <c r="F233" s="38">
        <f t="shared" si="41"/>
        <v>19079456.160860997</v>
      </c>
      <c r="G233" s="126">
        <v>-138413</v>
      </c>
      <c r="H233" s="45">
        <v>2408949.2375210398</v>
      </c>
      <c r="I233" s="40">
        <f t="shared" si="33"/>
        <v>21349992.398382038</v>
      </c>
      <c r="J233" s="41">
        <f t="shared" si="34"/>
        <v>6266.5078950343523</v>
      </c>
      <c r="K233" s="41"/>
      <c r="L233" s="83">
        <f t="shared" si="35"/>
        <v>440696.09334442765</v>
      </c>
      <c r="M233" s="84">
        <f t="shared" si="36"/>
        <v>2.1076562640620869E-2</v>
      </c>
      <c r="N233" s="83">
        <f t="shared" si="37"/>
        <v>116.71486414093761</v>
      </c>
      <c r="P233" s="66">
        <f t="shared" si="38"/>
        <v>1.2792260347928908E-2</v>
      </c>
      <c r="Q233" s="66">
        <f t="shared" si="39"/>
        <v>9.0397380429933172E-2</v>
      </c>
      <c r="R233" s="71"/>
      <c r="S233" s="71"/>
      <c r="T233" s="91">
        <v>732</v>
      </c>
      <c r="U233" s="53" t="s">
        <v>231</v>
      </c>
      <c r="V233" s="43">
        <v>3400</v>
      </c>
      <c r="W233" s="43">
        <v>15790571.062540593</v>
      </c>
      <c r="X233" s="41">
        <v>3047898.4912320152</v>
      </c>
      <c r="Y233" s="64">
        <v>18838469.553772606</v>
      </c>
      <c r="Z233" s="127">
        <v>-138413</v>
      </c>
      <c r="AA233" s="64">
        <v>2209239.7512650061</v>
      </c>
      <c r="AB233" s="45">
        <f t="shared" si="42"/>
        <v>20909296.30503761</v>
      </c>
      <c r="AC233" s="65">
        <f t="shared" si="40"/>
        <v>6149.7930308934147</v>
      </c>
    </row>
    <row r="234" spans="1:29" x14ac:dyDescent="0.25">
      <c r="A234" s="42">
        <v>734</v>
      </c>
      <c r="B234" s="36" t="s">
        <v>232</v>
      </c>
      <c r="C234" s="43">
        <v>51562</v>
      </c>
      <c r="D234" s="43">
        <v>77328864.231120437</v>
      </c>
      <c r="E234" s="41">
        <v>26641442.2157101</v>
      </c>
      <c r="F234" s="38">
        <f t="shared" si="41"/>
        <v>103970306.44683054</v>
      </c>
      <c r="G234" s="126">
        <v>-2078387</v>
      </c>
      <c r="H234" s="45">
        <v>28279115.983930256</v>
      </c>
      <c r="I234" s="40">
        <f t="shared" si="33"/>
        <v>130171035.4307608</v>
      </c>
      <c r="J234" s="41">
        <f t="shared" si="34"/>
        <v>2524.5536525107791</v>
      </c>
      <c r="K234" s="41"/>
      <c r="L234" s="83">
        <f t="shared" si="35"/>
        <v>6726844.1856321841</v>
      </c>
      <c r="M234" s="84">
        <f t="shared" si="36"/>
        <v>5.4492998963996536E-2</v>
      </c>
      <c r="N234" s="83">
        <f t="shared" si="37"/>
        <v>142.97837720106099</v>
      </c>
      <c r="P234" s="66">
        <f t="shared" si="38"/>
        <v>3.8066077649104191E-2</v>
      </c>
      <c r="Q234" s="66">
        <f t="shared" si="39"/>
        <v>0.11489245290367922</v>
      </c>
      <c r="R234" s="71"/>
      <c r="S234" s="71"/>
      <c r="T234" s="91">
        <v>734</v>
      </c>
      <c r="U234" s="53" t="s">
        <v>232</v>
      </c>
      <c r="V234" s="43">
        <v>51833</v>
      </c>
      <c r="W234" s="43">
        <v>73022846.436291456</v>
      </c>
      <c r="X234" s="41">
        <v>27134849.384277936</v>
      </c>
      <c r="Y234" s="64">
        <v>100157695.8205694</v>
      </c>
      <c r="Z234" s="127">
        <v>-2078387</v>
      </c>
      <c r="AA234" s="64">
        <v>25364882.424559224</v>
      </c>
      <c r="AB234" s="45">
        <f t="shared" si="42"/>
        <v>123444191.24512862</v>
      </c>
      <c r="AC234" s="65">
        <f t="shared" si="40"/>
        <v>2381.5752753097181</v>
      </c>
    </row>
    <row r="235" spans="1:29" x14ac:dyDescent="0.25">
      <c r="A235" s="42">
        <v>738</v>
      </c>
      <c r="B235" s="36" t="s">
        <v>233</v>
      </c>
      <c r="C235" s="43">
        <v>2950</v>
      </c>
      <c r="D235" s="43">
        <v>2767845.9214375517</v>
      </c>
      <c r="E235" s="41">
        <v>1355448.0001995619</v>
      </c>
      <c r="F235" s="38">
        <f t="shared" si="41"/>
        <v>4123293.9216371137</v>
      </c>
      <c r="G235" s="126">
        <v>-580544</v>
      </c>
      <c r="H235" s="45">
        <v>1755788.3261095127</v>
      </c>
      <c r="I235" s="40">
        <f t="shared" si="33"/>
        <v>5298538.2477466259</v>
      </c>
      <c r="J235" s="41">
        <f t="shared" si="34"/>
        <v>1796.1146602530935</v>
      </c>
      <c r="K235" s="41"/>
      <c r="L235" s="83">
        <f t="shared" si="35"/>
        <v>-96636.350331565365</v>
      </c>
      <c r="M235" s="84">
        <f t="shared" si="36"/>
        <v>-1.7911626134581093E-2</v>
      </c>
      <c r="N235" s="83">
        <f t="shared" si="37"/>
        <v>-35.863131963609931</v>
      </c>
      <c r="P235" s="66">
        <f t="shared" si="38"/>
        <v>-6.1311239855663668E-2</v>
      </c>
      <c r="Q235" s="66">
        <f t="shared" si="39"/>
        <v>0.10907657709951013</v>
      </c>
      <c r="R235" s="71"/>
      <c r="S235" s="71"/>
      <c r="T235" s="91">
        <v>738</v>
      </c>
      <c r="U235" s="53" t="s">
        <v>233</v>
      </c>
      <c r="V235" s="43">
        <v>2945</v>
      </c>
      <c r="W235" s="43">
        <v>2839909.7078750087</v>
      </c>
      <c r="X235" s="41">
        <v>1552700.5978061841</v>
      </c>
      <c r="Y235" s="64">
        <v>4392610.3056811932</v>
      </c>
      <c r="Z235" s="127">
        <v>-580544</v>
      </c>
      <c r="AA235" s="64">
        <v>1583108.2923969978</v>
      </c>
      <c r="AB235" s="45">
        <f t="shared" si="42"/>
        <v>5395174.5980781913</v>
      </c>
      <c r="AC235" s="65">
        <f t="shared" si="40"/>
        <v>1831.9777922167034</v>
      </c>
    </row>
    <row r="236" spans="1:29" x14ac:dyDescent="0.25">
      <c r="A236" s="42">
        <v>739</v>
      </c>
      <c r="B236" s="36" t="s">
        <v>234</v>
      </c>
      <c r="C236" s="43">
        <v>3326</v>
      </c>
      <c r="D236" s="43">
        <v>8960954.4956567697</v>
      </c>
      <c r="E236" s="41">
        <v>2156405.0511910138</v>
      </c>
      <c r="F236" s="38">
        <f t="shared" si="41"/>
        <v>11117359.546847783</v>
      </c>
      <c r="G236" s="44">
        <v>268532</v>
      </c>
      <c r="H236" s="45">
        <v>2318441.252353617</v>
      </c>
      <c r="I236" s="40">
        <f t="shared" si="33"/>
        <v>13704332.799201399</v>
      </c>
      <c r="J236" s="41">
        <f t="shared" si="34"/>
        <v>4120.3646419727602</v>
      </c>
      <c r="K236" s="41"/>
      <c r="L236" s="83">
        <f t="shared" si="35"/>
        <v>810327.18514704704</v>
      </c>
      <c r="M236" s="84">
        <f t="shared" si="36"/>
        <v>6.2845263869266324E-2</v>
      </c>
      <c r="N236" s="83">
        <f t="shared" si="37"/>
        <v>308.9529913507231</v>
      </c>
      <c r="P236" s="66">
        <f t="shared" si="38"/>
        <v>5.8452961859258412E-2</v>
      </c>
      <c r="Q236" s="66">
        <f t="shared" si="39"/>
        <v>9.253802311114856E-2</v>
      </c>
      <c r="R236" s="71"/>
      <c r="S236" s="71"/>
      <c r="T236" s="91">
        <v>739</v>
      </c>
      <c r="U236" s="53" t="s">
        <v>234</v>
      </c>
      <c r="V236" s="43">
        <v>3383</v>
      </c>
      <c r="W236" s="43">
        <v>8109528.9356879406</v>
      </c>
      <c r="X236" s="41">
        <v>2393875.5116095929</v>
      </c>
      <c r="Y236" s="64">
        <v>10503404.447297534</v>
      </c>
      <c r="Z236" s="70">
        <v>268532</v>
      </c>
      <c r="AA236" s="64">
        <v>2122069.1667568185</v>
      </c>
      <c r="AB236" s="45">
        <f t="shared" si="42"/>
        <v>12894005.614054352</v>
      </c>
      <c r="AC236" s="65">
        <f t="shared" si="40"/>
        <v>3811.4116506220371</v>
      </c>
    </row>
    <row r="237" spans="1:29" x14ac:dyDescent="0.25">
      <c r="A237" s="42">
        <v>740</v>
      </c>
      <c r="B237" s="36" t="s">
        <v>235</v>
      </c>
      <c r="C237" s="43">
        <v>32662</v>
      </c>
      <c r="D237" s="43">
        <v>63024428.852870189</v>
      </c>
      <c r="E237" s="41">
        <v>16478062.017397003</v>
      </c>
      <c r="F237" s="38">
        <f t="shared" si="41"/>
        <v>79502490.870267197</v>
      </c>
      <c r="G237" s="126">
        <v>-1863677</v>
      </c>
      <c r="H237" s="45">
        <v>19729928.800820459</v>
      </c>
      <c r="I237" s="40">
        <f t="shared" si="33"/>
        <v>97368742.671087652</v>
      </c>
      <c r="J237" s="41">
        <f t="shared" si="34"/>
        <v>2981.1016677205207</v>
      </c>
      <c r="K237" s="41"/>
      <c r="L237" s="83">
        <f t="shared" si="35"/>
        <v>4782556.2179532349</v>
      </c>
      <c r="M237" s="84">
        <f t="shared" si="36"/>
        <v>5.1655180985060715E-2</v>
      </c>
      <c r="N237" s="83">
        <f t="shared" si="37"/>
        <v>173.24740517626105</v>
      </c>
      <c r="P237" s="66">
        <f t="shared" si="38"/>
        <v>3.738923346708245E-2</v>
      </c>
      <c r="Q237" s="66">
        <f t="shared" si="39"/>
        <v>0.10762805089595795</v>
      </c>
      <c r="R237" s="71"/>
      <c r="S237" s="71"/>
      <c r="T237" s="91">
        <v>740</v>
      </c>
      <c r="U237" s="53" t="s">
        <v>235</v>
      </c>
      <c r="V237" s="43">
        <v>32974</v>
      </c>
      <c r="W237" s="43">
        <v>59827067.674027093</v>
      </c>
      <c r="X237" s="41">
        <v>16810021.188520759</v>
      </c>
      <c r="Y237" s="64">
        <v>76637088.862547845</v>
      </c>
      <c r="Z237" s="127">
        <v>-1863677</v>
      </c>
      <c r="AA237" s="64">
        <v>17812774.59058658</v>
      </c>
      <c r="AB237" s="45">
        <f t="shared" si="42"/>
        <v>92586186.453134418</v>
      </c>
      <c r="AC237" s="65">
        <f t="shared" si="40"/>
        <v>2807.8542625442597</v>
      </c>
    </row>
    <row r="238" spans="1:29" x14ac:dyDescent="0.25">
      <c r="A238" s="42">
        <v>742</v>
      </c>
      <c r="B238" s="36" t="s">
        <v>236</v>
      </c>
      <c r="C238" s="43">
        <v>1009</v>
      </c>
      <c r="D238" s="43">
        <v>3782488.0296993284</v>
      </c>
      <c r="E238" s="41">
        <v>69233.686261268682</v>
      </c>
      <c r="F238" s="38">
        <f t="shared" si="41"/>
        <v>3851721.7159605972</v>
      </c>
      <c r="G238" s="44">
        <v>183376</v>
      </c>
      <c r="H238" s="45">
        <v>726133.58862387377</v>
      </c>
      <c r="I238" s="40">
        <f t="shared" si="33"/>
        <v>4761231.3045844706</v>
      </c>
      <c r="J238" s="41">
        <f t="shared" si="34"/>
        <v>4718.7624426010607</v>
      </c>
      <c r="K238" s="41"/>
      <c r="L238" s="83">
        <f t="shared" si="35"/>
        <v>-197775.09585325699</v>
      </c>
      <c r="M238" s="84">
        <f t="shared" si="36"/>
        <v>-3.9882000522483606E-2</v>
      </c>
      <c r="N238" s="83">
        <f t="shared" si="37"/>
        <v>-215.57228420264801</v>
      </c>
      <c r="P238" s="66">
        <f t="shared" si="38"/>
        <v>-6.2911084210035884E-2</v>
      </c>
      <c r="Q238" s="66">
        <f t="shared" si="39"/>
        <v>9.1396967301361043E-2</v>
      </c>
      <c r="R238" s="71"/>
      <c r="S238" s="71"/>
      <c r="T238" s="91">
        <v>742</v>
      </c>
      <c r="U238" s="53" t="s">
        <v>236</v>
      </c>
      <c r="V238" s="43">
        <v>1005</v>
      </c>
      <c r="W238" s="43">
        <v>3761537.9229298648</v>
      </c>
      <c r="X238" s="41">
        <v>348767.56789285305</v>
      </c>
      <c r="Y238" s="64">
        <v>4110305.490822718</v>
      </c>
      <c r="Z238" s="70">
        <v>183376</v>
      </c>
      <c r="AA238" s="64">
        <v>665324.90961500967</v>
      </c>
      <c r="AB238" s="45">
        <f t="shared" si="42"/>
        <v>4959006.4004377276</v>
      </c>
      <c r="AC238" s="65">
        <f t="shared" si="40"/>
        <v>4934.3347268037087</v>
      </c>
    </row>
    <row r="239" spans="1:29" x14ac:dyDescent="0.25">
      <c r="A239" s="42">
        <v>743</v>
      </c>
      <c r="B239" s="36" t="s">
        <v>237</v>
      </c>
      <c r="C239" s="43">
        <v>64130</v>
      </c>
      <c r="D239" s="43">
        <v>73947308.364242449</v>
      </c>
      <c r="E239" s="41">
        <v>20367094.66960717</v>
      </c>
      <c r="F239" s="38">
        <f t="shared" si="41"/>
        <v>94314403.033849627</v>
      </c>
      <c r="G239" s="126">
        <v>-2930613</v>
      </c>
      <c r="H239" s="45">
        <v>30514374.200171601</v>
      </c>
      <c r="I239" s="40">
        <f t="shared" si="33"/>
        <v>121898164.23402123</v>
      </c>
      <c r="J239" s="41">
        <f t="shared" si="34"/>
        <v>1900.7978205835216</v>
      </c>
      <c r="K239" s="41"/>
      <c r="L239" s="83">
        <f t="shared" si="35"/>
        <v>6274020.8972589821</v>
      </c>
      <c r="M239" s="84">
        <f t="shared" si="36"/>
        <v>5.4262204382224219E-2</v>
      </c>
      <c r="N239" s="83">
        <f t="shared" si="37"/>
        <v>87.967301514170913</v>
      </c>
      <c r="P239" s="66">
        <f t="shared" si="38"/>
        <v>3.1776731602292774E-2</v>
      </c>
      <c r="Q239" s="66">
        <f t="shared" si="39"/>
        <v>0.12412276805580236</v>
      </c>
      <c r="R239" s="71"/>
      <c r="S239" s="71"/>
      <c r="T239" s="91">
        <v>743</v>
      </c>
      <c r="U239" s="53" t="s">
        <v>237</v>
      </c>
      <c r="V239" s="43">
        <v>63781</v>
      </c>
      <c r="W239" s="43">
        <v>72519694.392744586</v>
      </c>
      <c r="X239" s="41">
        <v>18890007.091203902</v>
      </c>
      <c r="Y239" s="64">
        <v>91409701.483948484</v>
      </c>
      <c r="Z239" s="127">
        <v>-2930613</v>
      </c>
      <c r="AA239" s="64">
        <v>27145054.852813765</v>
      </c>
      <c r="AB239" s="45">
        <f t="shared" si="42"/>
        <v>115624143.33676225</v>
      </c>
      <c r="AC239" s="65">
        <f t="shared" si="40"/>
        <v>1812.8305190693507</v>
      </c>
    </row>
    <row r="240" spans="1:29" x14ac:dyDescent="0.25">
      <c r="A240" s="42">
        <v>746</v>
      </c>
      <c r="B240" s="36" t="s">
        <v>238</v>
      </c>
      <c r="C240" s="43">
        <v>4834</v>
      </c>
      <c r="D240" s="43">
        <v>13179319.488489114</v>
      </c>
      <c r="E240" s="41">
        <v>4715162.467276454</v>
      </c>
      <c r="F240" s="38">
        <f t="shared" si="41"/>
        <v>17894481.955765568</v>
      </c>
      <c r="G240" s="44">
        <v>164030</v>
      </c>
      <c r="H240" s="45">
        <v>2836398.5221759966</v>
      </c>
      <c r="I240" s="40">
        <f t="shared" si="33"/>
        <v>20894910.477941565</v>
      </c>
      <c r="J240" s="41">
        <f t="shared" si="34"/>
        <v>4322.4887211298228</v>
      </c>
      <c r="K240" s="41"/>
      <c r="L240" s="83">
        <f t="shared" si="35"/>
        <v>769519.96953876317</v>
      </c>
      <c r="M240" s="84">
        <f t="shared" si="36"/>
        <v>3.8236275177739844E-2</v>
      </c>
      <c r="N240" s="83">
        <f t="shared" si="37"/>
        <v>223.63118377690989</v>
      </c>
      <c r="P240" s="66">
        <f t="shared" si="38"/>
        <v>2.9740404523346919E-2</v>
      </c>
      <c r="Q240" s="66">
        <f t="shared" si="39"/>
        <v>9.7806053738367371E-2</v>
      </c>
      <c r="R240" s="71"/>
      <c r="S240" s="71"/>
      <c r="T240" s="91">
        <v>746</v>
      </c>
      <c r="U240" s="53" t="s">
        <v>238</v>
      </c>
      <c r="V240" s="43">
        <v>4910</v>
      </c>
      <c r="W240" s="43">
        <v>12668750.054015318</v>
      </c>
      <c r="X240" s="41">
        <v>4708913.1678611543</v>
      </c>
      <c r="Y240" s="64">
        <v>17377663.221876472</v>
      </c>
      <c r="Z240" s="70">
        <v>164030</v>
      </c>
      <c r="AA240" s="64">
        <v>2583697.2865263284</v>
      </c>
      <c r="AB240" s="45">
        <f t="shared" si="42"/>
        <v>20125390.508402802</v>
      </c>
      <c r="AC240" s="65">
        <f t="shared" si="40"/>
        <v>4098.8575373529129</v>
      </c>
    </row>
    <row r="241" spans="1:29" x14ac:dyDescent="0.25">
      <c r="A241" s="42">
        <v>747</v>
      </c>
      <c r="B241" s="36" t="s">
        <v>239</v>
      </c>
      <c r="C241" s="43">
        <v>1385</v>
      </c>
      <c r="D241" s="43">
        <v>3415766.6055047605</v>
      </c>
      <c r="E241" s="41">
        <v>1505155.991815652</v>
      </c>
      <c r="F241" s="38">
        <f t="shared" si="41"/>
        <v>4920922.5973204123</v>
      </c>
      <c r="G241" s="126">
        <v>-246678</v>
      </c>
      <c r="H241" s="45">
        <v>1079122.5964748822</v>
      </c>
      <c r="I241" s="40">
        <f t="shared" si="33"/>
        <v>5753367.1937952945</v>
      </c>
      <c r="J241" s="41">
        <f t="shared" si="34"/>
        <v>4154.0557355922701</v>
      </c>
      <c r="K241" s="41"/>
      <c r="L241" s="83">
        <f t="shared" si="35"/>
        <v>311971.57543966174</v>
      </c>
      <c r="M241" s="84">
        <f t="shared" si="36"/>
        <v>5.7333007434210097E-2</v>
      </c>
      <c r="N241" s="83">
        <f t="shared" si="37"/>
        <v>367.41995385557357</v>
      </c>
      <c r="P241" s="66">
        <f t="shared" si="38"/>
        <v>4.8098365595056647E-2</v>
      </c>
      <c r="Q241" s="66">
        <f t="shared" si="39"/>
        <v>8.6754359406858939E-2</v>
      </c>
      <c r="R241" s="71"/>
      <c r="S241" s="71"/>
      <c r="T241" s="91">
        <v>747</v>
      </c>
      <c r="U241" s="53" t="s">
        <v>239</v>
      </c>
      <c r="V241" s="43">
        <v>1437</v>
      </c>
      <c r="W241" s="43">
        <v>3116208.3066688343</v>
      </c>
      <c r="X241" s="41">
        <v>1578887.8396996071</v>
      </c>
      <c r="Y241" s="64">
        <v>4695096.1463684412</v>
      </c>
      <c r="Z241" s="127">
        <v>-246678</v>
      </c>
      <c r="AA241" s="64">
        <v>992977.47198719124</v>
      </c>
      <c r="AB241" s="45">
        <f t="shared" si="42"/>
        <v>5441395.6183556328</v>
      </c>
      <c r="AC241" s="65">
        <f t="shared" si="40"/>
        <v>3786.6357817366966</v>
      </c>
    </row>
    <row r="242" spans="1:29" x14ac:dyDescent="0.25">
      <c r="A242" s="42">
        <v>748</v>
      </c>
      <c r="B242" s="36" t="s">
        <v>240</v>
      </c>
      <c r="C242" s="43">
        <v>5034</v>
      </c>
      <c r="D242" s="43">
        <v>11888740.837640258</v>
      </c>
      <c r="E242" s="41">
        <v>4835300.5348861134</v>
      </c>
      <c r="F242" s="38">
        <f t="shared" si="41"/>
        <v>16724041.37252637</v>
      </c>
      <c r="G242" s="126">
        <v>-41219</v>
      </c>
      <c r="H242" s="45">
        <v>3039117.0642239177</v>
      </c>
      <c r="I242" s="40">
        <f t="shared" si="33"/>
        <v>19721939.436750289</v>
      </c>
      <c r="J242" s="41">
        <f t="shared" si="34"/>
        <v>3917.747206346899</v>
      </c>
      <c r="K242" s="41"/>
      <c r="L242" s="83">
        <f t="shared" si="35"/>
        <v>910154.79861059412</v>
      </c>
      <c r="M242" s="84">
        <f t="shared" si="36"/>
        <v>4.8382161295069968E-2</v>
      </c>
      <c r="N242" s="83">
        <f t="shared" si="37"/>
        <v>261.42366151896977</v>
      </c>
      <c r="P242" s="66">
        <f t="shared" si="38"/>
        <v>3.9491922818548408E-2</v>
      </c>
      <c r="Q242" s="66">
        <f t="shared" si="39"/>
        <v>9.9402696962484383E-2</v>
      </c>
      <c r="R242" s="71"/>
      <c r="S242" s="71"/>
      <c r="T242" s="91">
        <v>748</v>
      </c>
      <c r="U242" s="53" t="s">
        <v>240</v>
      </c>
      <c r="V242" s="43">
        <v>5145</v>
      </c>
      <c r="W242" s="43">
        <v>11285852.182771401</v>
      </c>
      <c r="X242" s="41">
        <v>4802816.7192241792</v>
      </c>
      <c r="Y242" s="64">
        <v>16088668.901995581</v>
      </c>
      <c r="Z242" s="127">
        <v>-41219</v>
      </c>
      <c r="AA242" s="64">
        <v>2764334.7361441148</v>
      </c>
      <c r="AB242" s="45">
        <f t="shared" si="42"/>
        <v>18811784.638139695</v>
      </c>
      <c r="AC242" s="65">
        <f t="shared" si="40"/>
        <v>3656.3235448279293</v>
      </c>
    </row>
    <row r="243" spans="1:29" x14ac:dyDescent="0.25">
      <c r="A243" s="42">
        <v>749</v>
      </c>
      <c r="B243" s="36" t="s">
        <v>241</v>
      </c>
      <c r="C243" s="43">
        <v>21251</v>
      </c>
      <c r="D243" s="43">
        <v>30442415.382341381</v>
      </c>
      <c r="E243" s="41">
        <v>5403837.9633268863</v>
      </c>
      <c r="F243" s="38">
        <f t="shared" si="41"/>
        <v>35846253.345668271</v>
      </c>
      <c r="G243" s="126">
        <v>-1624112</v>
      </c>
      <c r="H243" s="45">
        <v>9420160.4862316437</v>
      </c>
      <c r="I243" s="40">
        <f t="shared" si="33"/>
        <v>43642301.831899911</v>
      </c>
      <c r="J243" s="41">
        <f t="shared" si="34"/>
        <v>2053.6587375605814</v>
      </c>
      <c r="K243" s="41"/>
      <c r="L243" s="83">
        <f t="shared" si="35"/>
        <v>2594898.8588527739</v>
      </c>
      <c r="M243" s="84">
        <f t="shared" si="36"/>
        <v>6.3217126319944195E-2</v>
      </c>
      <c r="N243" s="83">
        <f t="shared" si="37"/>
        <v>137.61509413775843</v>
      </c>
      <c r="P243" s="66">
        <f t="shared" si="38"/>
        <v>4.4263993150630121E-2</v>
      </c>
      <c r="Q243" s="66">
        <f t="shared" si="39"/>
        <v>0.12887900942564356</v>
      </c>
      <c r="R243" s="71"/>
      <c r="S243" s="71"/>
      <c r="T243" s="91">
        <v>749</v>
      </c>
      <c r="U243" s="53" t="s">
        <v>241</v>
      </c>
      <c r="V243" s="43">
        <v>21423</v>
      </c>
      <c r="W243" s="43">
        <v>28203695.72819943</v>
      </c>
      <c r="X243" s="41">
        <v>6123115.8642573655</v>
      </c>
      <c r="Y243" s="64">
        <v>34326811.592456795</v>
      </c>
      <c r="Z243" s="127">
        <v>-1624112</v>
      </c>
      <c r="AA243" s="64">
        <v>8344703.3805903411</v>
      </c>
      <c r="AB243" s="45">
        <f t="shared" si="42"/>
        <v>41047402.973047137</v>
      </c>
      <c r="AC243" s="65">
        <f t="shared" si="40"/>
        <v>1916.0436434228229</v>
      </c>
    </row>
    <row r="244" spans="1:29" x14ac:dyDescent="0.25">
      <c r="A244" s="42">
        <v>751</v>
      </c>
      <c r="B244" s="36" t="s">
        <v>242</v>
      </c>
      <c r="C244" s="43">
        <v>2950</v>
      </c>
      <c r="D244" s="43">
        <v>6379339.1144696334</v>
      </c>
      <c r="E244" s="41">
        <v>1668809.0571140258</v>
      </c>
      <c r="F244" s="38">
        <f t="shared" si="41"/>
        <v>8048148.171583659</v>
      </c>
      <c r="G244" s="44">
        <v>285250</v>
      </c>
      <c r="H244" s="45">
        <v>1645281.0639964864</v>
      </c>
      <c r="I244" s="40">
        <f t="shared" si="33"/>
        <v>9978679.2355801463</v>
      </c>
      <c r="J244" s="41">
        <f t="shared" si="34"/>
        <v>3382.6031307051344</v>
      </c>
      <c r="K244" s="41"/>
      <c r="L244" s="83">
        <f t="shared" si="35"/>
        <v>558233.80722682923</v>
      </c>
      <c r="M244" s="84">
        <f t="shared" si="36"/>
        <v>5.9257687067182326E-2</v>
      </c>
      <c r="N244" s="83">
        <f t="shared" si="37"/>
        <v>229.84361653066435</v>
      </c>
      <c r="P244" s="66">
        <f t="shared" si="38"/>
        <v>5.2123970996171165E-2</v>
      </c>
      <c r="Q244" s="66">
        <f t="shared" si="39"/>
        <v>0.10736224621418322</v>
      </c>
      <c r="R244" s="71"/>
      <c r="S244" s="71"/>
      <c r="T244" s="91">
        <v>751</v>
      </c>
      <c r="U244" s="53" t="s">
        <v>242</v>
      </c>
      <c r="V244" s="43">
        <v>2988</v>
      </c>
      <c r="W244" s="43">
        <v>5934825.2161066374</v>
      </c>
      <c r="X244" s="41">
        <v>1714604.3125861816</v>
      </c>
      <c r="Y244" s="64">
        <v>7649429.5286928192</v>
      </c>
      <c r="Z244" s="70">
        <v>285250</v>
      </c>
      <c r="AA244" s="64">
        <v>1485765.8996604984</v>
      </c>
      <c r="AB244" s="45">
        <f t="shared" si="42"/>
        <v>9420445.4283533171</v>
      </c>
      <c r="AC244" s="65">
        <f t="shared" si="40"/>
        <v>3152.75951417447</v>
      </c>
    </row>
    <row r="245" spans="1:29" x14ac:dyDescent="0.25">
      <c r="A245" s="42">
        <v>753</v>
      </c>
      <c r="B245" s="36" t="s">
        <v>243</v>
      </c>
      <c r="C245" s="43">
        <v>21687</v>
      </c>
      <c r="D245" s="43">
        <v>19488933.381192278</v>
      </c>
      <c r="E245" s="41">
        <v>-6150109.3070138823</v>
      </c>
      <c r="F245" s="38">
        <f t="shared" si="41"/>
        <v>13338824.074178396</v>
      </c>
      <c r="G245" s="126">
        <v>-2513438</v>
      </c>
      <c r="H245" s="45">
        <v>7408116.0433665933</v>
      </c>
      <c r="I245" s="40">
        <f t="shared" si="33"/>
        <v>18233502.11754499</v>
      </c>
      <c r="J245" s="41">
        <f t="shared" si="34"/>
        <v>840.75723325240881</v>
      </c>
      <c r="K245" s="41"/>
      <c r="L245" s="83">
        <f t="shared" si="35"/>
        <v>619302.10169991106</v>
      </c>
      <c r="M245" s="84">
        <f t="shared" si="36"/>
        <v>3.5159252259132398E-2</v>
      </c>
      <c r="N245" s="83">
        <f t="shared" si="37"/>
        <v>8.72133264565025</v>
      </c>
      <c r="P245" s="66">
        <f t="shared" si="38"/>
        <v>-2.6333280686424598E-2</v>
      </c>
      <c r="Q245" s="66">
        <f t="shared" si="39"/>
        <v>0.15246545592117844</v>
      </c>
      <c r="R245" s="71"/>
      <c r="S245" s="71"/>
      <c r="T245" s="91">
        <v>753</v>
      </c>
      <c r="U245" s="53" t="s">
        <v>243</v>
      </c>
      <c r="V245" s="43">
        <v>21170</v>
      </c>
      <c r="W245" s="43">
        <v>19503794.246424299</v>
      </c>
      <c r="X245" s="41">
        <v>-5804215.3149577659</v>
      </c>
      <c r="Y245" s="64">
        <v>13699578.931466533</v>
      </c>
      <c r="Z245" s="127">
        <v>-2513438</v>
      </c>
      <c r="AA245" s="64">
        <v>6428059.0843785461</v>
      </c>
      <c r="AB245" s="45">
        <f t="shared" si="42"/>
        <v>17614200.015845079</v>
      </c>
      <c r="AC245" s="65">
        <f t="shared" si="40"/>
        <v>832.03590060675856</v>
      </c>
    </row>
    <row r="246" spans="1:29" x14ac:dyDescent="0.25">
      <c r="A246" s="42">
        <v>755</v>
      </c>
      <c r="B246" s="36" t="s">
        <v>244</v>
      </c>
      <c r="C246" s="43">
        <v>6149</v>
      </c>
      <c r="D246" s="43">
        <v>5633645.0499771573</v>
      </c>
      <c r="E246" s="41">
        <v>-508411.46303658071</v>
      </c>
      <c r="F246" s="38">
        <f t="shared" si="41"/>
        <v>5125233.5869405763</v>
      </c>
      <c r="G246" s="126">
        <v>-1455817</v>
      </c>
      <c r="H246" s="45">
        <v>2678233.5561550581</v>
      </c>
      <c r="I246" s="40">
        <f t="shared" si="33"/>
        <v>6347650.1430956349</v>
      </c>
      <c r="J246" s="41">
        <f t="shared" si="34"/>
        <v>1032.3060892983631</v>
      </c>
      <c r="K246" s="41"/>
      <c r="L246" s="83">
        <f t="shared" si="35"/>
        <v>671693.25284974184</v>
      </c>
      <c r="M246" s="84">
        <f t="shared" si="36"/>
        <v>0.11834009063811668</v>
      </c>
      <c r="N246" s="83">
        <f t="shared" si="37"/>
        <v>108.63531789951958</v>
      </c>
      <c r="P246" s="66">
        <f t="shared" si="38"/>
        <v>7.5809718904808143E-2</v>
      </c>
      <c r="Q246" s="66">
        <f t="shared" si="39"/>
        <v>0.1311525848653361</v>
      </c>
      <c r="R246" s="71"/>
      <c r="S246" s="71"/>
      <c r="T246" s="91">
        <v>755</v>
      </c>
      <c r="U246" s="53" t="s">
        <v>244</v>
      </c>
      <c r="V246" s="43">
        <v>6145</v>
      </c>
      <c r="W246" s="43">
        <v>5374357.9359692251</v>
      </c>
      <c r="X246" s="41">
        <v>-610287.21149375942</v>
      </c>
      <c r="Y246" s="64">
        <v>4764070.7244754657</v>
      </c>
      <c r="Z246" s="127">
        <v>-1455817</v>
      </c>
      <c r="AA246" s="64">
        <v>2367703.1657704273</v>
      </c>
      <c r="AB246" s="45">
        <f t="shared" si="42"/>
        <v>5675956.890245893</v>
      </c>
      <c r="AC246" s="65">
        <f t="shared" si="40"/>
        <v>923.6707713988435</v>
      </c>
    </row>
    <row r="247" spans="1:29" x14ac:dyDescent="0.25">
      <c r="A247" s="42">
        <v>758</v>
      </c>
      <c r="B247" s="36" t="s">
        <v>245</v>
      </c>
      <c r="C247" s="43">
        <v>8266</v>
      </c>
      <c r="D247" s="43">
        <v>22488301.554571345</v>
      </c>
      <c r="E247" s="41">
        <v>833758.22747398075</v>
      </c>
      <c r="F247" s="38">
        <f t="shared" si="41"/>
        <v>23322059.782045327</v>
      </c>
      <c r="G247" s="126">
        <v>-960441</v>
      </c>
      <c r="H247" s="45">
        <v>4756097.8620178672</v>
      </c>
      <c r="I247" s="40">
        <f t="shared" si="33"/>
        <v>27117716.644063193</v>
      </c>
      <c r="J247" s="41">
        <f t="shared" si="34"/>
        <v>3280.6335160976523</v>
      </c>
      <c r="K247" s="41"/>
      <c r="L247" s="83">
        <f t="shared" si="35"/>
        <v>-173836.72265895456</v>
      </c>
      <c r="M247" s="84">
        <f t="shared" si="36"/>
        <v>-6.3696162810183499E-3</v>
      </c>
      <c r="N247" s="83">
        <f t="shared" si="37"/>
        <v>-6.317389204304618</v>
      </c>
      <c r="P247" s="66">
        <f t="shared" si="38"/>
        <v>-2.6897527255462017E-2</v>
      </c>
      <c r="Q247" s="66">
        <f t="shared" si="39"/>
        <v>0.10986617741978755</v>
      </c>
      <c r="R247" s="71"/>
      <c r="S247" s="71"/>
      <c r="T247" s="91">
        <v>758</v>
      </c>
      <c r="U247" s="53" t="s">
        <v>245</v>
      </c>
      <c r="V247" s="43">
        <v>8303</v>
      </c>
      <c r="W247" s="43">
        <v>21602420.425614148</v>
      </c>
      <c r="X247" s="41">
        <v>2364284.4541584793</v>
      </c>
      <c r="Y247" s="64">
        <v>23966704.879772626</v>
      </c>
      <c r="Z247" s="127">
        <v>-960441</v>
      </c>
      <c r="AA247" s="64">
        <v>4285289.4869495211</v>
      </c>
      <c r="AB247" s="45">
        <f t="shared" si="42"/>
        <v>27291553.366722148</v>
      </c>
      <c r="AC247" s="65">
        <f t="shared" si="40"/>
        <v>3286.9509053019569</v>
      </c>
    </row>
    <row r="248" spans="1:29" x14ac:dyDescent="0.25">
      <c r="A248" s="42">
        <v>759</v>
      </c>
      <c r="B248" s="36" t="s">
        <v>246</v>
      </c>
      <c r="C248" s="43">
        <v>2007</v>
      </c>
      <c r="D248" s="43">
        <v>5132447.6874043876</v>
      </c>
      <c r="E248" s="41">
        <v>2399132.6649244288</v>
      </c>
      <c r="F248" s="38">
        <f t="shared" si="41"/>
        <v>7531580.3523288164</v>
      </c>
      <c r="G248" s="126">
        <v>-503162</v>
      </c>
      <c r="H248" s="45">
        <v>1504405.0155114585</v>
      </c>
      <c r="I248" s="40">
        <f t="shared" si="33"/>
        <v>8532823.3678402752</v>
      </c>
      <c r="J248" s="41">
        <f t="shared" si="34"/>
        <v>4251.5313242851398</v>
      </c>
      <c r="K248" s="41"/>
      <c r="L248" s="83">
        <f t="shared" si="35"/>
        <v>470973.17876559868</v>
      </c>
      <c r="M248" s="84">
        <f t="shared" si="36"/>
        <v>5.8419986444781115E-2</v>
      </c>
      <c r="N248" s="83">
        <f t="shared" si="37"/>
        <v>322.75442902457644</v>
      </c>
      <c r="P248" s="66">
        <f t="shared" si="38"/>
        <v>4.8419235163950525E-2</v>
      </c>
      <c r="Q248" s="66">
        <f t="shared" si="39"/>
        <v>8.9151391767280153E-2</v>
      </c>
      <c r="R248" s="71"/>
      <c r="S248" s="71"/>
      <c r="T248" s="91">
        <v>759</v>
      </c>
      <c r="U248" s="53" t="s">
        <v>246</v>
      </c>
      <c r="V248" s="43">
        <v>2052</v>
      </c>
      <c r="W248" s="43">
        <v>4782174.6521088416</v>
      </c>
      <c r="X248" s="41">
        <v>2401574.0809550239</v>
      </c>
      <c r="Y248" s="64">
        <v>7183748.7330638655</v>
      </c>
      <c r="Z248" s="127">
        <v>-503162</v>
      </c>
      <c r="AA248" s="64">
        <v>1381263.4560108113</v>
      </c>
      <c r="AB248" s="45">
        <f t="shared" si="42"/>
        <v>8061850.1890746765</v>
      </c>
      <c r="AC248" s="65">
        <f t="shared" si="40"/>
        <v>3928.7768952605634</v>
      </c>
    </row>
    <row r="249" spans="1:29" x14ac:dyDescent="0.25">
      <c r="A249" s="42">
        <v>761</v>
      </c>
      <c r="B249" s="36" t="s">
        <v>247</v>
      </c>
      <c r="C249" s="43">
        <v>8646</v>
      </c>
      <c r="D249" s="43">
        <v>17282383.900062095</v>
      </c>
      <c r="E249" s="41">
        <v>6832365.7012718879</v>
      </c>
      <c r="F249" s="38">
        <f t="shared" si="41"/>
        <v>24114749.601333983</v>
      </c>
      <c r="G249" s="126">
        <v>-140343</v>
      </c>
      <c r="H249" s="45">
        <v>5647402.1361013101</v>
      </c>
      <c r="I249" s="40">
        <f t="shared" si="33"/>
        <v>29621808.737435292</v>
      </c>
      <c r="J249" s="41">
        <f t="shared" si="34"/>
        <v>3426.070869469731</v>
      </c>
      <c r="K249" s="41"/>
      <c r="L249" s="83">
        <f t="shared" si="35"/>
        <v>1801862.0645701326</v>
      </c>
      <c r="M249" s="84">
        <f t="shared" si="36"/>
        <v>6.4768710226451337E-2</v>
      </c>
      <c r="N249" s="83">
        <f t="shared" si="37"/>
        <v>232.41380680583916</v>
      </c>
      <c r="P249" s="66">
        <f t="shared" si="38"/>
        <v>5.715920775019101E-2</v>
      </c>
      <c r="Q249" s="66">
        <f t="shared" si="39"/>
        <v>9.6712231550740713E-2</v>
      </c>
      <c r="R249" s="71"/>
      <c r="S249" s="71"/>
      <c r="T249" s="91">
        <v>761</v>
      </c>
      <c r="U249" s="53" t="s">
        <v>247</v>
      </c>
      <c r="V249" s="43">
        <v>8711</v>
      </c>
      <c r="W249" s="43">
        <v>16128343.872482158</v>
      </c>
      <c r="X249" s="41">
        <v>6682552.939034191</v>
      </c>
      <c r="Y249" s="64">
        <v>22810896.811516348</v>
      </c>
      <c r="Z249" s="127">
        <v>-140343</v>
      </c>
      <c r="AA249" s="64">
        <v>5149392.8613488125</v>
      </c>
      <c r="AB249" s="45">
        <f t="shared" si="42"/>
        <v>27819946.67286516</v>
      </c>
      <c r="AC249" s="65">
        <f t="shared" si="40"/>
        <v>3193.6570626638918</v>
      </c>
    </row>
    <row r="250" spans="1:29" x14ac:dyDescent="0.25">
      <c r="A250" s="42">
        <v>762</v>
      </c>
      <c r="B250" s="36" t="s">
        <v>248</v>
      </c>
      <c r="C250" s="43">
        <v>3841</v>
      </c>
      <c r="D250" s="43">
        <v>11153392.11383204</v>
      </c>
      <c r="E250" s="41">
        <v>2411484.8592208591</v>
      </c>
      <c r="F250" s="38">
        <f t="shared" si="41"/>
        <v>13564876.973052898</v>
      </c>
      <c r="G250" s="44">
        <v>13848</v>
      </c>
      <c r="H250" s="45">
        <v>2721210.960971646</v>
      </c>
      <c r="I250" s="40">
        <f t="shared" si="33"/>
        <v>16299935.934024544</v>
      </c>
      <c r="J250" s="41">
        <f t="shared" si="34"/>
        <v>4243.6698604593976</v>
      </c>
      <c r="K250" s="41"/>
      <c r="L250" s="83">
        <f t="shared" si="35"/>
        <v>-767.50835526920855</v>
      </c>
      <c r="M250" s="84">
        <f t="shared" si="36"/>
        <v>-4.7084370191888881E-5</v>
      </c>
      <c r="N250" s="83">
        <f t="shared" si="37"/>
        <v>60.784707167169472</v>
      </c>
      <c r="P250" s="66">
        <f t="shared" si="38"/>
        <v>-1.6479843369283542E-2</v>
      </c>
      <c r="Q250" s="66">
        <f t="shared" si="39"/>
        <v>9.080313874758561E-2</v>
      </c>
      <c r="R250" s="71"/>
      <c r="S250" s="71"/>
      <c r="T250" s="91">
        <v>762</v>
      </c>
      <c r="U250" s="53" t="s">
        <v>248</v>
      </c>
      <c r="V250" s="43">
        <v>3897</v>
      </c>
      <c r="W250" s="43">
        <v>10585516.697321581</v>
      </c>
      <c r="X250" s="41">
        <v>3206653.0732732872</v>
      </c>
      <c r="Y250" s="64">
        <v>13792169.770594869</v>
      </c>
      <c r="Z250" s="70">
        <v>13848</v>
      </c>
      <c r="AA250" s="64">
        <v>2494685.6717849439</v>
      </c>
      <c r="AB250" s="45">
        <f t="shared" si="42"/>
        <v>16300703.442379814</v>
      </c>
      <c r="AC250" s="65">
        <f t="shared" si="40"/>
        <v>4182.8851532922281</v>
      </c>
    </row>
    <row r="251" spans="1:29" x14ac:dyDescent="0.25">
      <c r="A251" s="42">
        <v>765</v>
      </c>
      <c r="B251" s="36" t="s">
        <v>249</v>
      </c>
      <c r="C251" s="43">
        <v>10301</v>
      </c>
      <c r="D251" s="43">
        <v>18556078.415299721</v>
      </c>
      <c r="E251" s="41">
        <v>4553768.0313459374</v>
      </c>
      <c r="F251" s="38">
        <f t="shared" si="41"/>
        <v>23109846.446645658</v>
      </c>
      <c r="G251" s="44">
        <v>646381</v>
      </c>
      <c r="H251" s="45">
        <v>5882785.9673356535</v>
      </c>
      <c r="I251" s="40">
        <f t="shared" si="33"/>
        <v>29639013.413981311</v>
      </c>
      <c r="J251" s="41">
        <f t="shared" si="34"/>
        <v>2877.2947688555782</v>
      </c>
      <c r="K251" s="41"/>
      <c r="L251" s="83">
        <f t="shared" si="35"/>
        <v>957552.70869244635</v>
      </c>
      <c r="M251" s="84">
        <f t="shared" si="36"/>
        <v>3.3385772033426228E-2</v>
      </c>
      <c r="N251" s="83">
        <f t="shared" si="37"/>
        <v>102.38564489187229</v>
      </c>
      <c r="P251" s="66">
        <f t="shared" si="38"/>
        <v>1.7542833357132137E-2</v>
      </c>
      <c r="Q251" s="66">
        <f t="shared" si="39"/>
        <v>0.10502744524555241</v>
      </c>
      <c r="R251" s="71"/>
      <c r="S251" s="71"/>
      <c r="T251" s="91">
        <v>765</v>
      </c>
      <c r="U251" s="53" t="s">
        <v>249</v>
      </c>
      <c r="V251" s="43">
        <v>10336</v>
      </c>
      <c r="W251" s="43">
        <v>17833759.920934726</v>
      </c>
      <c r="X251" s="41">
        <v>4877663.8040011665</v>
      </c>
      <c r="Y251" s="64">
        <v>22711423.724935893</v>
      </c>
      <c r="Z251" s="70">
        <v>646381</v>
      </c>
      <c r="AA251" s="64">
        <v>5323655.9803529736</v>
      </c>
      <c r="AB251" s="45">
        <f t="shared" si="42"/>
        <v>28681460.705288865</v>
      </c>
      <c r="AC251" s="65">
        <f t="shared" si="40"/>
        <v>2774.909123963706</v>
      </c>
    </row>
    <row r="252" spans="1:29" x14ac:dyDescent="0.25">
      <c r="A252" s="42">
        <v>768</v>
      </c>
      <c r="B252" s="36" t="s">
        <v>250</v>
      </c>
      <c r="C252" s="43">
        <v>2482</v>
      </c>
      <c r="D252" s="43">
        <v>7325974.3203588547</v>
      </c>
      <c r="E252" s="41">
        <v>1819931.5798625466</v>
      </c>
      <c r="F252" s="38">
        <f t="shared" si="41"/>
        <v>9145905.9002214018</v>
      </c>
      <c r="G252" s="44">
        <v>387381</v>
      </c>
      <c r="H252" s="45">
        <v>1831184.8162083421</v>
      </c>
      <c r="I252" s="40">
        <f t="shared" si="33"/>
        <v>11364471.716429744</v>
      </c>
      <c r="J252" s="41">
        <f t="shared" si="34"/>
        <v>4578.7557278121449</v>
      </c>
      <c r="K252" s="41"/>
      <c r="L252" s="83">
        <f t="shared" si="35"/>
        <v>80943.051141085103</v>
      </c>
      <c r="M252" s="84">
        <f t="shared" si="36"/>
        <v>7.1735583381898017E-3</v>
      </c>
      <c r="N252" s="83">
        <f t="shared" si="37"/>
        <v>50.854979301447202</v>
      </c>
      <c r="P252" s="66">
        <f t="shared" si="38"/>
        <v>-7.9808692285544547E-3</v>
      </c>
      <c r="Q252" s="66">
        <f t="shared" si="39"/>
        <v>9.2160814037847816E-2</v>
      </c>
      <c r="R252" s="71"/>
      <c r="S252" s="71"/>
      <c r="T252" s="91">
        <v>768</v>
      </c>
      <c r="U252" s="53" t="s">
        <v>250</v>
      </c>
      <c r="V252" s="43">
        <v>2492</v>
      </c>
      <c r="W252" s="43">
        <v>7035376.3867731225</v>
      </c>
      <c r="X252" s="41">
        <v>2184109.0208410141</v>
      </c>
      <c r="Y252" s="64">
        <v>9219485.4076141361</v>
      </c>
      <c r="Z252" s="70">
        <v>387381</v>
      </c>
      <c r="AA252" s="64">
        <v>1676662.2576745222</v>
      </c>
      <c r="AB252" s="45">
        <f t="shared" si="42"/>
        <v>11283528.665288659</v>
      </c>
      <c r="AC252" s="65">
        <f t="shared" si="40"/>
        <v>4527.9007485106977</v>
      </c>
    </row>
    <row r="253" spans="1:29" x14ac:dyDescent="0.25">
      <c r="A253" s="42">
        <v>777</v>
      </c>
      <c r="B253" s="36" t="s">
        <v>251</v>
      </c>
      <c r="C253" s="43">
        <v>7594</v>
      </c>
      <c r="D253" s="43">
        <v>24592289.841517333</v>
      </c>
      <c r="E253" s="41">
        <v>6025873.4376088893</v>
      </c>
      <c r="F253" s="38">
        <f t="shared" si="41"/>
        <v>30618163.279126223</v>
      </c>
      <c r="G253" s="126">
        <v>-223396</v>
      </c>
      <c r="H253" s="45">
        <v>4988783.6357600717</v>
      </c>
      <c r="I253" s="40">
        <f t="shared" si="33"/>
        <v>35383550.914886296</v>
      </c>
      <c r="J253" s="41">
        <f t="shared" si="34"/>
        <v>4659.4088642199495</v>
      </c>
      <c r="K253" s="41"/>
      <c r="L253" s="83">
        <f t="shared" si="35"/>
        <v>1749392.3967660069</v>
      </c>
      <c r="M253" s="84">
        <f t="shared" si="36"/>
        <v>5.201237295184679E-2</v>
      </c>
      <c r="N253" s="83">
        <f t="shared" si="37"/>
        <v>306.59942742426028</v>
      </c>
      <c r="P253" s="66">
        <f t="shared" si="38"/>
        <v>4.4245852060101232E-2</v>
      </c>
      <c r="Q253" s="66">
        <f t="shared" si="39"/>
        <v>9.9646280501695772E-2</v>
      </c>
      <c r="R253" s="71"/>
      <c r="S253" s="71"/>
      <c r="T253" s="91">
        <v>777</v>
      </c>
      <c r="U253" s="53" t="s">
        <v>251</v>
      </c>
      <c r="V253" s="43">
        <v>7727</v>
      </c>
      <c r="W253" s="43">
        <v>23027325.723382633</v>
      </c>
      <c r="X253" s="41">
        <v>6293512.1029992728</v>
      </c>
      <c r="Y253" s="64">
        <v>29320837.826381907</v>
      </c>
      <c r="Z253" s="127">
        <v>-223396</v>
      </c>
      <c r="AA253" s="64">
        <v>4536716.6917383838</v>
      </c>
      <c r="AB253" s="45">
        <f t="shared" si="42"/>
        <v>33634158.518120289</v>
      </c>
      <c r="AC253" s="65">
        <f t="shared" si="40"/>
        <v>4352.8094367956892</v>
      </c>
    </row>
    <row r="254" spans="1:29" x14ac:dyDescent="0.25">
      <c r="A254" s="42">
        <v>778</v>
      </c>
      <c r="B254" s="36" t="s">
        <v>252</v>
      </c>
      <c r="C254" s="43">
        <v>6931</v>
      </c>
      <c r="D254" s="43">
        <v>17559119.561091937</v>
      </c>
      <c r="E254" s="41">
        <v>5591132.6730895583</v>
      </c>
      <c r="F254" s="38">
        <f t="shared" si="41"/>
        <v>23150252.234181494</v>
      </c>
      <c r="G254" s="44">
        <v>74408</v>
      </c>
      <c r="H254" s="45">
        <v>4295904.0881409189</v>
      </c>
      <c r="I254" s="40">
        <f t="shared" si="33"/>
        <v>27520564.322322413</v>
      </c>
      <c r="J254" s="41">
        <f t="shared" si="34"/>
        <v>3970.6484377899887</v>
      </c>
      <c r="K254" s="41"/>
      <c r="L254" s="83">
        <f t="shared" si="35"/>
        <v>1257237.28417648</v>
      </c>
      <c r="M254" s="84">
        <f t="shared" si="36"/>
        <v>4.7870450013831722E-2</v>
      </c>
      <c r="N254" s="83">
        <f t="shared" si="37"/>
        <v>252.73690917363365</v>
      </c>
      <c r="P254" s="66">
        <f t="shared" si="38"/>
        <v>3.8617185978840673E-2</v>
      </c>
      <c r="Q254" s="66">
        <f t="shared" si="39"/>
        <v>0.10167647475353125</v>
      </c>
      <c r="R254" s="71"/>
      <c r="S254" s="71"/>
      <c r="T254" s="91">
        <v>778</v>
      </c>
      <c r="U254" s="53" t="s">
        <v>252</v>
      </c>
      <c r="V254" s="43">
        <v>7064</v>
      </c>
      <c r="W254" s="43">
        <v>16547999.502059922</v>
      </c>
      <c r="X254" s="41">
        <v>5741495.1709592137</v>
      </c>
      <c r="Y254" s="64">
        <v>22289494.673019134</v>
      </c>
      <c r="Z254" s="70">
        <v>74408</v>
      </c>
      <c r="AA254" s="64">
        <v>3899424.3651267989</v>
      </c>
      <c r="AB254" s="45">
        <f t="shared" si="42"/>
        <v>26263327.038145933</v>
      </c>
      <c r="AC254" s="65">
        <f t="shared" si="40"/>
        <v>3717.9115286163551</v>
      </c>
    </row>
    <row r="255" spans="1:29" x14ac:dyDescent="0.25">
      <c r="A255" s="42">
        <v>781</v>
      </c>
      <c r="B255" s="36" t="s">
        <v>253</v>
      </c>
      <c r="C255" s="43">
        <v>3631</v>
      </c>
      <c r="D255" s="43">
        <v>10416582.119552081</v>
      </c>
      <c r="E255" s="41">
        <v>2771328.2908052523</v>
      </c>
      <c r="F255" s="38">
        <f t="shared" si="41"/>
        <v>13187910.410357334</v>
      </c>
      <c r="G255" s="126">
        <v>-527268</v>
      </c>
      <c r="H255" s="45">
        <v>2579259.0432925448</v>
      </c>
      <c r="I255" s="40">
        <f t="shared" si="33"/>
        <v>15239901.453649879</v>
      </c>
      <c r="J255" s="41">
        <f t="shared" si="34"/>
        <v>4197.1637162351635</v>
      </c>
      <c r="K255" s="41"/>
      <c r="L255" s="83">
        <f t="shared" si="35"/>
        <v>724249.53111780435</v>
      </c>
      <c r="M255" s="84">
        <f t="shared" si="36"/>
        <v>4.9894385383654753E-2</v>
      </c>
      <c r="N255" s="83">
        <f t="shared" si="37"/>
        <v>227.88509372160752</v>
      </c>
      <c r="P255" s="66">
        <f t="shared" si="38"/>
        <v>4.0278169594375468E-2</v>
      </c>
      <c r="Q255" s="66">
        <f t="shared" si="39"/>
        <v>9.0306436616329311E-2</v>
      </c>
      <c r="R255" s="71"/>
      <c r="S255" s="71"/>
      <c r="T255" s="91">
        <v>781</v>
      </c>
      <c r="U255" s="53" t="s">
        <v>253</v>
      </c>
      <c r="V255" s="43">
        <v>3657</v>
      </c>
      <c r="W255" s="43">
        <v>9573688.299558213</v>
      </c>
      <c r="X255" s="41">
        <v>3103603.982274015</v>
      </c>
      <c r="Y255" s="64">
        <v>12677292.281832227</v>
      </c>
      <c r="Z255" s="127">
        <v>-527268</v>
      </c>
      <c r="AA255" s="64">
        <v>2365627.6406998476</v>
      </c>
      <c r="AB255" s="45">
        <f t="shared" si="42"/>
        <v>14515651.922532074</v>
      </c>
      <c r="AC255" s="65">
        <f t="shared" si="40"/>
        <v>3969.278622513556</v>
      </c>
    </row>
    <row r="256" spans="1:29" x14ac:dyDescent="0.25">
      <c r="A256" s="42">
        <v>783</v>
      </c>
      <c r="B256" s="36" t="s">
        <v>254</v>
      </c>
      <c r="C256" s="43">
        <v>6646</v>
      </c>
      <c r="D256" s="43">
        <v>9960448.058308389</v>
      </c>
      <c r="E256" s="41">
        <v>2433378.6469048345</v>
      </c>
      <c r="F256" s="38">
        <f t="shared" si="41"/>
        <v>12393826.705213223</v>
      </c>
      <c r="G256" s="126">
        <v>-385053</v>
      </c>
      <c r="H256" s="45">
        <v>3897468.2057737792</v>
      </c>
      <c r="I256" s="40">
        <f t="shared" si="33"/>
        <v>15906241.910987001</v>
      </c>
      <c r="J256" s="41">
        <f t="shared" si="34"/>
        <v>2393.3556892848333</v>
      </c>
      <c r="K256" s="41"/>
      <c r="L256" s="83">
        <f t="shared" si="35"/>
        <v>1178556.7865328528</v>
      </c>
      <c r="M256" s="84">
        <f t="shared" si="36"/>
        <v>8.00232199815267E-2</v>
      </c>
      <c r="N256" s="83">
        <f t="shared" si="37"/>
        <v>202.06196447391994</v>
      </c>
      <c r="P256" s="66">
        <f t="shared" si="38"/>
        <v>6.8695610145910191E-2</v>
      </c>
      <c r="Q256" s="66">
        <f t="shared" si="39"/>
        <v>0.10862581315562458</v>
      </c>
      <c r="R256" s="71"/>
      <c r="S256" s="71"/>
      <c r="T256" s="91">
        <v>783</v>
      </c>
      <c r="U256" s="53" t="s">
        <v>254</v>
      </c>
      <c r="V256" s="43">
        <v>6721</v>
      </c>
      <c r="W256" s="43">
        <v>9186097.4671768434</v>
      </c>
      <c r="X256" s="41">
        <v>2411055.7236377806</v>
      </c>
      <c r="Y256" s="64">
        <v>11597153.190814624</v>
      </c>
      <c r="Z256" s="127">
        <v>-385053</v>
      </c>
      <c r="AA256" s="64">
        <v>3515584.9336395236</v>
      </c>
      <c r="AB256" s="45">
        <f t="shared" si="42"/>
        <v>14727685.124454148</v>
      </c>
      <c r="AC256" s="65">
        <f t="shared" si="40"/>
        <v>2191.2937248109133</v>
      </c>
    </row>
    <row r="257" spans="1:29" x14ac:dyDescent="0.25">
      <c r="A257" s="42">
        <v>785</v>
      </c>
      <c r="B257" s="36" t="s">
        <v>255</v>
      </c>
      <c r="C257" s="43">
        <v>2737</v>
      </c>
      <c r="D257" s="43">
        <v>10590242.445452467</v>
      </c>
      <c r="E257" s="41">
        <v>2658895.8585246573</v>
      </c>
      <c r="F257" s="38">
        <f t="shared" si="41"/>
        <v>13249138.303977124</v>
      </c>
      <c r="G257" s="44">
        <v>53373</v>
      </c>
      <c r="H257" s="45">
        <v>1895416.0770814214</v>
      </c>
      <c r="I257" s="40">
        <f t="shared" si="33"/>
        <v>15197927.381058546</v>
      </c>
      <c r="J257" s="41">
        <f t="shared" si="34"/>
        <v>5552.7684987426182</v>
      </c>
      <c r="K257" s="41"/>
      <c r="L257" s="83">
        <f t="shared" si="35"/>
        <v>1975887.0368222483</v>
      </c>
      <c r="M257" s="84">
        <f t="shared" si="36"/>
        <v>0.1494388903210063</v>
      </c>
      <c r="N257" s="83">
        <f t="shared" si="37"/>
        <v>817.08069636572054</v>
      </c>
      <c r="P257" s="66">
        <f t="shared" si="38"/>
        <v>0.15810460287019379</v>
      </c>
      <c r="Q257" s="66">
        <f t="shared" si="39"/>
        <v>9.6691836720546265E-2</v>
      </c>
      <c r="R257" s="71"/>
      <c r="S257" s="71"/>
      <c r="T257" s="91">
        <v>785</v>
      </c>
      <c r="U257" s="53" t="s">
        <v>255</v>
      </c>
      <c r="V257" s="43">
        <v>2792</v>
      </c>
      <c r="W257" s="43">
        <v>8669019.5754723269</v>
      </c>
      <c r="X257" s="41">
        <v>2771344.5083427811</v>
      </c>
      <c r="Y257" s="64">
        <v>11440364.083815109</v>
      </c>
      <c r="Z257" s="70">
        <v>53373</v>
      </c>
      <c r="AA257" s="64">
        <v>1728303.2604211881</v>
      </c>
      <c r="AB257" s="45">
        <f t="shared" si="42"/>
        <v>13222040.344236298</v>
      </c>
      <c r="AC257" s="65">
        <f t="shared" si="40"/>
        <v>4735.6878023768977</v>
      </c>
    </row>
    <row r="258" spans="1:29" x14ac:dyDescent="0.25">
      <c r="A258" s="42">
        <v>790</v>
      </c>
      <c r="B258" s="36" t="s">
        <v>256</v>
      </c>
      <c r="C258" s="43">
        <v>24052</v>
      </c>
      <c r="D258" s="43">
        <v>45300398.26578483</v>
      </c>
      <c r="E258" s="41">
        <v>17999415.565532174</v>
      </c>
      <c r="F258" s="38">
        <f t="shared" si="41"/>
        <v>63299813.831317008</v>
      </c>
      <c r="G258" s="126">
        <v>-2094662</v>
      </c>
      <c r="H258" s="45">
        <v>13948768.283252772</v>
      </c>
      <c r="I258" s="40">
        <f t="shared" si="33"/>
        <v>75153920.114569783</v>
      </c>
      <c r="J258" s="41">
        <f t="shared" si="34"/>
        <v>3124.6432776721181</v>
      </c>
      <c r="K258" s="41"/>
      <c r="L258" s="83">
        <f t="shared" si="35"/>
        <v>5246147.093097344</v>
      </c>
      <c r="M258" s="84">
        <f t="shared" si="36"/>
        <v>7.5043830841042103E-2</v>
      </c>
      <c r="N258" s="83">
        <f t="shared" si="37"/>
        <v>245.05465381116164</v>
      </c>
      <c r="P258" s="66">
        <f t="shared" si="38"/>
        <v>6.535347674716574E-2</v>
      </c>
      <c r="Q258" s="66">
        <f t="shared" si="39"/>
        <v>0.10830199534946483</v>
      </c>
      <c r="R258" s="71"/>
      <c r="S258" s="71"/>
      <c r="T258" s="91">
        <v>790</v>
      </c>
      <c r="U258" s="53" t="s">
        <v>256</v>
      </c>
      <c r="V258" s="43">
        <v>24277</v>
      </c>
      <c r="W258" s="43">
        <v>41657236.636146314</v>
      </c>
      <c r="X258" s="41">
        <v>17759487.683926087</v>
      </c>
      <c r="Y258" s="64">
        <v>59416724.320072398</v>
      </c>
      <c r="Z258" s="127">
        <v>-2094662</v>
      </c>
      <c r="AA258" s="64">
        <v>12585710.701400036</v>
      </c>
      <c r="AB258" s="45">
        <f t="shared" si="42"/>
        <v>69907773.021472439</v>
      </c>
      <c r="AC258" s="65">
        <f t="shared" si="40"/>
        <v>2879.5886238609564</v>
      </c>
    </row>
    <row r="259" spans="1:29" x14ac:dyDescent="0.25">
      <c r="A259" s="42">
        <v>791</v>
      </c>
      <c r="B259" s="36" t="s">
        <v>257</v>
      </c>
      <c r="C259" s="43">
        <v>5203</v>
      </c>
      <c r="D259" s="43">
        <v>15823897.081291601</v>
      </c>
      <c r="E259" s="41">
        <v>5350992.7105304133</v>
      </c>
      <c r="F259" s="38">
        <f t="shared" si="41"/>
        <v>21174889.791822016</v>
      </c>
      <c r="G259" s="126">
        <v>-298442</v>
      </c>
      <c r="H259" s="45">
        <v>3890646.5403772444</v>
      </c>
      <c r="I259" s="40">
        <f t="shared" si="33"/>
        <v>24767094.332199261</v>
      </c>
      <c r="J259" s="41">
        <f t="shared" si="34"/>
        <v>4760.1565120505975</v>
      </c>
      <c r="K259" s="41"/>
      <c r="L259" s="83">
        <f t="shared" si="35"/>
        <v>1169316.8040830344</v>
      </c>
      <c r="M259" s="84">
        <f t="shared" si="36"/>
        <v>4.9551988643414382E-2</v>
      </c>
      <c r="N259" s="83">
        <f t="shared" si="37"/>
        <v>249.01571141664135</v>
      </c>
      <c r="P259" s="66">
        <f t="shared" si="38"/>
        <v>4.2176888614312347E-2</v>
      </c>
      <c r="Q259" s="66">
        <f t="shared" si="39"/>
        <v>8.7295978117938544E-2</v>
      </c>
      <c r="R259" s="71"/>
      <c r="S259" s="71"/>
      <c r="T259" s="91">
        <v>791</v>
      </c>
      <c r="U259" s="53" t="s">
        <v>257</v>
      </c>
      <c r="V259" s="43">
        <v>5231</v>
      </c>
      <c r="W259" s="43">
        <v>14736278.172711635</v>
      </c>
      <c r="X259" s="41">
        <v>5581664.0337945335</v>
      </c>
      <c r="Y259" s="64">
        <v>20317942.20650617</v>
      </c>
      <c r="Z259" s="127">
        <v>-298442</v>
      </c>
      <c r="AA259" s="64">
        <v>3578277.3216100568</v>
      </c>
      <c r="AB259" s="45">
        <f t="shared" si="42"/>
        <v>23597777.528116226</v>
      </c>
      <c r="AC259" s="65">
        <f t="shared" si="40"/>
        <v>4511.1408006339561</v>
      </c>
    </row>
    <row r="260" spans="1:29" x14ac:dyDescent="0.25">
      <c r="A260" s="42">
        <v>831</v>
      </c>
      <c r="B260" s="36" t="s">
        <v>258</v>
      </c>
      <c r="C260" s="43">
        <v>4628</v>
      </c>
      <c r="D260" s="43">
        <v>5287906.8478685534</v>
      </c>
      <c r="E260" s="41">
        <v>675275.75676874805</v>
      </c>
      <c r="F260" s="38">
        <f t="shared" si="41"/>
        <v>5963182.6046373015</v>
      </c>
      <c r="G260" s="126">
        <v>-1039972</v>
      </c>
      <c r="H260" s="45">
        <v>2178526.6471286463</v>
      </c>
      <c r="I260" s="40">
        <f t="shared" si="33"/>
        <v>7101737.2517659478</v>
      </c>
      <c r="J260" s="41">
        <f t="shared" si="34"/>
        <v>1534.5153958007666</v>
      </c>
      <c r="K260" s="41"/>
      <c r="L260" s="83">
        <f t="shared" si="35"/>
        <v>56774.007476678118</v>
      </c>
      <c r="M260" s="84">
        <f t="shared" si="36"/>
        <v>8.0588081879206103E-3</v>
      </c>
      <c r="N260" s="83">
        <f t="shared" si="37"/>
        <v>26.280918325007633</v>
      </c>
      <c r="P260" s="66">
        <f t="shared" si="38"/>
        <v>-2.9112700400834468E-2</v>
      </c>
      <c r="Q260" s="66">
        <f t="shared" si="39"/>
        <v>0.12125113308557744</v>
      </c>
      <c r="R260" s="71"/>
      <c r="S260" s="71"/>
      <c r="T260" s="91">
        <v>831</v>
      </c>
      <c r="U260" s="53" t="s">
        <v>258</v>
      </c>
      <c r="V260" s="43">
        <v>4671</v>
      </c>
      <c r="W260" s="43">
        <v>5277506.9934051493</v>
      </c>
      <c r="X260" s="41">
        <v>864485.60151212313</v>
      </c>
      <c r="Y260" s="64">
        <v>6141992.5949172722</v>
      </c>
      <c r="Z260" s="127">
        <v>-1039972</v>
      </c>
      <c r="AA260" s="64">
        <v>1942942.6493719977</v>
      </c>
      <c r="AB260" s="45">
        <f t="shared" si="42"/>
        <v>7044963.2442892697</v>
      </c>
      <c r="AC260" s="65">
        <f t="shared" si="40"/>
        <v>1508.2344774757589</v>
      </c>
    </row>
    <row r="261" spans="1:29" x14ac:dyDescent="0.25">
      <c r="A261" s="42">
        <v>832</v>
      </c>
      <c r="B261" s="36" t="s">
        <v>259</v>
      </c>
      <c r="C261" s="43">
        <v>3916</v>
      </c>
      <c r="D261" s="43">
        <v>14480446.222784884</v>
      </c>
      <c r="E261" s="41">
        <v>3601507.8581485106</v>
      </c>
      <c r="F261" s="38">
        <f t="shared" si="41"/>
        <v>18081954.080933396</v>
      </c>
      <c r="G261" s="126">
        <v>-120261</v>
      </c>
      <c r="H261" s="45">
        <v>2471770.7335460521</v>
      </c>
      <c r="I261" s="40">
        <f t="shared" si="33"/>
        <v>20433463.814479448</v>
      </c>
      <c r="J261" s="41">
        <f t="shared" si="34"/>
        <v>5217.9427513992459</v>
      </c>
      <c r="K261" s="41"/>
      <c r="L261" s="83">
        <f t="shared" si="35"/>
        <v>516832.13440965489</v>
      </c>
      <c r="M261" s="84">
        <f t="shared" si="36"/>
        <v>2.5949776182628274E-2</v>
      </c>
      <c r="N261" s="83">
        <f t="shared" si="37"/>
        <v>208.72955218652169</v>
      </c>
      <c r="P261" s="66">
        <f t="shared" si="38"/>
        <v>1.6658931306408276E-2</v>
      </c>
      <c r="Q261" s="66">
        <f t="shared" si="39"/>
        <v>9.796515815504292E-2</v>
      </c>
      <c r="R261" s="71"/>
      <c r="S261" s="71"/>
      <c r="T261" s="91">
        <v>832</v>
      </c>
      <c r="U261" s="53" t="s">
        <v>259</v>
      </c>
      <c r="V261" s="43">
        <v>3976</v>
      </c>
      <c r="W261" s="43">
        <v>13978083.338423712</v>
      </c>
      <c r="X261" s="41">
        <v>3807580.5889054448</v>
      </c>
      <c r="Y261" s="64">
        <v>17785663.927329157</v>
      </c>
      <c r="Z261" s="127">
        <v>-120261</v>
      </c>
      <c r="AA261" s="64">
        <v>2251228.7527406355</v>
      </c>
      <c r="AB261" s="45">
        <f t="shared" si="42"/>
        <v>19916631.680069793</v>
      </c>
      <c r="AC261" s="65">
        <f t="shared" si="40"/>
        <v>5009.2131992127242</v>
      </c>
    </row>
    <row r="262" spans="1:29" x14ac:dyDescent="0.25">
      <c r="A262" s="42">
        <v>833</v>
      </c>
      <c r="B262" s="36" t="s">
        <v>260</v>
      </c>
      <c r="C262" s="43">
        <v>1659</v>
      </c>
      <c r="D262" s="43">
        <v>3508803.404094649</v>
      </c>
      <c r="E262" s="41">
        <v>824604.93258827692</v>
      </c>
      <c r="F262" s="38">
        <f t="shared" si="41"/>
        <v>4333408.3366829259</v>
      </c>
      <c r="G262" s="126">
        <v>-361106</v>
      </c>
      <c r="H262" s="45">
        <v>1030729.0332206934</v>
      </c>
      <c r="I262" s="40">
        <f t="shared" si="33"/>
        <v>5003031.3699036194</v>
      </c>
      <c r="J262" s="41">
        <f t="shared" si="34"/>
        <v>3015.6910005446771</v>
      </c>
      <c r="K262" s="41"/>
      <c r="L262" s="83">
        <f t="shared" si="35"/>
        <v>391728.59241340309</v>
      </c>
      <c r="M262" s="84">
        <f t="shared" si="36"/>
        <v>8.4949657681469434E-2</v>
      </c>
      <c r="N262" s="83">
        <f t="shared" si="37"/>
        <v>202.20547431513705</v>
      </c>
      <c r="P262" s="66">
        <f t="shared" si="38"/>
        <v>7.2716856687518039E-2</v>
      </c>
      <c r="Q262" s="66">
        <f t="shared" si="39"/>
        <v>0.10504127785355211</v>
      </c>
      <c r="R262" s="71"/>
      <c r="S262" s="71"/>
      <c r="T262" s="91">
        <v>833</v>
      </c>
      <c r="U262" s="53" t="s">
        <v>260</v>
      </c>
      <c r="V262" s="43">
        <v>1639</v>
      </c>
      <c r="W262" s="43">
        <v>3233918.5877188016</v>
      </c>
      <c r="X262" s="41">
        <v>805738.57779290434</v>
      </c>
      <c r="Y262" s="64">
        <v>4039657.1655117059</v>
      </c>
      <c r="Z262" s="127">
        <v>-361106</v>
      </c>
      <c r="AA262" s="64">
        <v>932751.61197851005</v>
      </c>
      <c r="AB262" s="45">
        <f t="shared" si="42"/>
        <v>4611302.7774902163</v>
      </c>
      <c r="AC262" s="65">
        <f t="shared" si="40"/>
        <v>2813.48552622954</v>
      </c>
    </row>
    <row r="263" spans="1:29" x14ac:dyDescent="0.25">
      <c r="A263" s="42">
        <v>834</v>
      </c>
      <c r="B263" s="36" t="s">
        <v>261</v>
      </c>
      <c r="C263" s="43">
        <v>6016</v>
      </c>
      <c r="D263" s="43">
        <v>9028258.5316803791</v>
      </c>
      <c r="E263" s="41">
        <v>2969428.4241268812</v>
      </c>
      <c r="F263" s="38">
        <f t="shared" si="41"/>
        <v>11997686.955807261</v>
      </c>
      <c r="G263" s="126">
        <v>-1430316</v>
      </c>
      <c r="H263" s="45">
        <v>3481965.1343989461</v>
      </c>
      <c r="I263" s="40">
        <f t="shared" si="33"/>
        <v>14049336.090206208</v>
      </c>
      <c r="J263" s="41">
        <f t="shared" si="34"/>
        <v>2335.3284724411915</v>
      </c>
      <c r="K263" s="41"/>
      <c r="L263" s="83">
        <f t="shared" si="35"/>
        <v>1184784.5965794269</v>
      </c>
      <c r="M263" s="84">
        <f t="shared" si="36"/>
        <v>9.2096844352978824E-2</v>
      </c>
      <c r="N263" s="83">
        <f t="shared" si="37"/>
        <v>196.58341946915789</v>
      </c>
      <c r="P263" s="66">
        <f t="shared" si="38"/>
        <v>7.7060480498687189E-2</v>
      </c>
      <c r="Q263" s="66">
        <f t="shared" si="39"/>
        <v>0.10343130739125161</v>
      </c>
      <c r="R263" s="71"/>
      <c r="S263" s="71"/>
      <c r="T263" s="91">
        <v>834</v>
      </c>
      <c r="U263" s="53" t="s">
        <v>261</v>
      </c>
      <c r="V263" s="43">
        <v>6015</v>
      </c>
      <c r="W263" s="43">
        <v>8241379.7244329909</v>
      </c>
      <c r="X263" s="41">
        <v>2897908.3406645604</v>
      </c>
      <c r="Y263" s="64">
        <v>11139288.065097552</v>
      </c>
      <c r="Z263" s="127">
        <v>-1430316</v>
      </c>
      <c r="AA263" s="64">
        <v>3155579.428529229</v>
      </c>
      <c r="AB263" s="45">
        <f t="shared" si="42"/>
        <v>12864551.493626781</v>
      </c>
      <c r="AC263" s="65">
        <f t="shared" si="40"/>
        <v>2138.7450529720336</v>
      </c>
    </row>
    <row r="264" spans="1:29" x14ac:dyDescent="0.25">
      <c r="A264" s="42">
        <v>837</v>
      </c>
      <c r="B264" s="36" t="s">
        <v>262</v>
      </c>
      <c r="C264" s="43">
        <v>241009</v>
      </c>
      <c r="D264" s="43">
        <v>169787802.76413646</v>
      </c>
      <c r="E264" s="41">
        <v>9789732.5530304182</v>
      </c>
      <c r="F264" s="38">
        <f t="shared" si="41"/>
        <v>179577535.31716689</v>
      </c>
      <c r="G264" s="44">
        <v>72860253</v>
      </c>
      <c r="H264" s="45">
        <v>113652386.5479486</v>
      </c>
      <c r="I264" s="40">
        <f t="shared" si="33"/>
        <v>366090174.86511552</v>
      </c>
      <c r="J264" s="41">
        <f t="shared" si="34"/>
        <v>1518.989642980617</v>
      </c>
      <c r="K264" s="41"/>
      <c r="L264" s="83">
        <f t="shared" si="35"/>
        <v>6540604.3921891451</v>
      </c>
      <c r="M264" s="84">
        <f t="shared" si="36"/>
        <v>1.8191106120878105E-2</v>
      </c>
      <c r="N264" s="83">
        <f t="shared" si="37"/>
        <v>9.1652939719397182</v>
      </c>
      <c r="P264" s="66">
        <f t="shared" si="38"/>
        <v>-3.5521938148895482E-2</v>
      </c>
      <c r="Q264" s="66">
        <f t="shared" si="39"/>
        <v>0.13089312351998106</v>
      </c>
      <c r="R264" s="71"/>
      <c r="S264" s="71"/>
      <c r="T264" s="91">
        <v>837</v>
      </c>
      <c r="U264" s="53" t="s">
        <v>262</v>
      </c>
      <c r="V264" s="43">
        <v>238140</v>
      </c>
      <c r="W264" s="43">
        <v>174004736.81632331</v>
      </c>
      <c r="X264" s="41">
        <v>12186678.437339505</v>
      </c>
      <c r="Y264" s="64">
        <v>186191415.25366282</v>
      </c>
      <c r="Z264" s="70">
        <v>72860253</v>
      </c>
      <c r="AA264" s="64">
        <v>100497902.21926355</v>
      </c>
      <c r="AB264" s="45">
        <f t="shared" si="42"/>
        <v>359549570.47292638</v>
      </c>
      <c r="AC264" s="65">
        <f t="shared" si="40"/>
        <v>1509.8243490086772</v>
      </c>
    </row>
    <row r="265" spans="1:29" x14ac:dyDescent="0.25">
      <c r="A265" s="42">
        <v>844</v>
      </c>
      <c r="B265" s="36" t="s">
        <v>263</v>
      </c>
      <c r="C265" s="43">
        <v>1503</v>
      </c>
      <c r="D265" s="43">
        <v>4504553.8354937052</v>
      </c>
      <c r="E265" s="41">
        <v>1510236.5965955234</v>
      </c>
      <c r="F265" s="38">
        <f t="shared" si="41"/>
        <v>6014790.4320892282</v>
      </c>
      <c r="G265" s="126">
        <v>-390912</v>
      </c>
      <c r="H265" s="45">
        <v>1147845.6863404394</v>
      </c>
      <c r="I265" s="40">
        <f t="shared" si="33"/>
        <v>6771724.1184296673</v>
      </c>
      <c r="J265" s="41">
        <f t="shared" si="34"/>
        <v>4505.471802015747</v>
      </c>
      <c r="K265" s="41"/>
      <c r="L265" s="83">
        <f t="shared" si="35"/>
        <v>43858.371755826287</v>
      </c>
      <c r="M265" s="84">
        <f t="shared" si="36"/>
        <v>6.5189130412581777E-3</v>
      </c>
      <c r="N265" s="83">
        <f t="shared" si="37"/>
        <v>79.244337098746655</v>
      </c>
      <c r="P265" s="66">
        <f t="shared" si="38"/>
        <v>-8.472560983243449E-3</v>
      </c>
      <c r="Q265" s="66">
        <f t="shared" si="39"/>
        <v>9.0495255224574578E-2</v>
      </c>
      <c r="R265" s="71"/>
      <c r="S265" s="71"/>
      <c r="T265" s="91">
        <v>844</v>
      </c>
      <c r="U265" s="53" t="s">
        <v>263</v>
      </c>
      <c r="V265" s="43">
        <v>1520</v>
      </c>
      <c r="W265" s="43">
        <v>4347432.388248208</v>
      </c>
      <c r="X265" s="41">
        <v>1718754.1794717603</v>
      </c>
      <c r="Y265" s="64">
        <v>6066186.567719968</v>
      </c>
      <c r="Z265" s="127">
        <v>-390912</v>
      </c>
      <c r="AA265" s="64">
        <v>1052591.1789538728</v>
      </c>
      <c r="AB265" s="45">
        <f t="shared" si="42"/>
        <v>6727865.746673841</v>
      </c>
      <c r="AC265" s="65">
        <f t="shared" si="40"/>
        <v>4426.2274649170004</v>
      </c>
    </row>
    <row r="266" spans="1:29" x14ac:dyDescent="0.25">
      <c r="A266" s="42">
        <v>845</v>
      </c>
      <c r="B266" s="36" t="s">
        <v>264</v>
      </c>
      <c r="C266" s="43">
        <v>2925</v>
      </c>
      <c r="D266" s="43">
        <v>7887400.619126766</v>
      </c>
      <c r="E266" s="41">
        <v>2358663.6850225953</v>
      </c>
      <c r="F266" s="38">
        <f t="shared" si="41"/>
        <v>10246064.304149361</v>
      </c>
      <c r="G266" s="126">
        <v>-90382</v>
      </c>
      <c r="H266" s="45">
        <v>1786781.5837066721</v>
      </c>
      <c r="I266" s="40">
        <f t="shared" ref="I266:I329" si="43">SUM(F266:H266)</f>
        <v>11942463.887856033</v>
      </c>
      <c r="J266" s="41">
        <f t="shared" ref="J266:J329" si="44">I266/C266</f>
        <v>4082.8936368738573</v>
      </c>
      <c r="K266" s="41"/>
      <c r="L266" s="83">
        <f t="shared" ref="L266:L303" si="45">I266-AB266</f>
        <v>511534.596655434</v>
      </c>
      <c r="M266" s="84">
        <f t="shared" ref="M266:M329" si="46">L266/AB266</f>
        <v>4.4750044692272534E-2</v>
      </c>
      <c r="N266" s="83">
        <f t="shared" ref="N266:N303" si="47">J266-AC266</f>
        <v>273.85355316822643</v>
      </c>
      <c r="P266" s="66">
        <f t="shared" ref="P266:P303" si="48">F266/Y266-1</f>
        <v>3.5231187526446384E-2</v>
      </c>
      <c r="Q266" s="66">
        <f t="shared" ref="Q266:Q303" si="49">H266/AA266-1</f>
        <v>0.10027356673107368</v>
      </c>
      <c r="R266" s="71"/>
      <c r="S266" s="71"/>
      <c r="T266" s="91">
        <v>845</v>
      </c>
      <c r="U266" s="53" t="s">
        <v>264</v>
      </c>
      <c r="V266" s="43">
        <v>3001</v>
      </c>
      <c r="W266" s="43">
        <v>7460366.6118603032</v>
      </c>
      <c r="X266" s="41">
        <v>2437001.6548657338</v>
      </c>
      <c r="Y266" s="64">
        <v>9897368.2667260375</v>
      </c>
      <c r="Z266" s="127">
        <v>-90382</v>
      </c>
      <c r="AA266" s="64">
        <v>1623943.0244745607</v>
      </c>
      <c r="AB266" s="45">
        <f t="shared" si="42"/>
        <v>11430929.291200599</v>
      </c>
      <c r="AC266" s="65">
        <f t="shared" ref="AC266:AC329" si="50">AB266/V266</f>
        <v>3809.0400837056309</v>
      </c>
    </row>
    <row r="267" spans="1:29" x14ac:dyDescent="0.25">
      <c r="A267" s="42">
        <v>846</v>
      </c>
      <c r="B267" s="36" t="s">
        <v>265</v>
      </c>
      <c r="C267" s="43">
        <v>4994</v>
      </c>
      <c r="D267" s="43">
        <v>12587506.45898992</v>
      </c>
      <c r="E267" s="41">
        <v>5059497.7637386117</v>
      </c>
      <c r="F267" s="38">
        <f t="shared" ref="F267:F303" si="51">D267+E267</f>
        <v>17647004.222728532</v>
      </c>
      <c r="G267" s="126">
        <v>-392807</v>
      </c>
      <c r="H267" s="45">
        <v>3592956.3692146726</v>
      </c>
      <c r="I267" s="40">
        <f t="shared" si="43"/>
        <v>20847153.591943204</v>
      </c>
      <c r="J267" s="41">
        <f t="shared" si="44"/>
        <v>4174.4400464443743</v>
      </c>
      <c r="K267" s="41"/>
      <c r="L267" s="83">
        <f t="shared" si="45"/>
        <v>1677232.4782904238</v>
      </c>
      <c r="M267" s="84">
        <f t="shared" si="46"/>
        <v>8.7492925419286258E-2</v>
      </c>
      <c r="N267" s="83">
        <f t="shared" si="47"/>
        <v>397.85984280907451</v>
      </c>
      <c r="P267" s="66">
        <f t="shared" si="48"/>
        <v>8.4351460993108196E-2</v>
      </c>
      <c r="Q267" s="66">
        <f t="shared" si="49"/>
        <v>9.2588633524487651E-2</v>
      </c>
      <c r="R267" s="71"/>
      <c r="S267" s="71"/>
      <c r="T267" s="91">
        <v>846</v>
      </c>
      <c r="U267" s="53" t="s">
        <v>265</v>
      </c>
      <c r="V267" s="43">
        <v>5076</v>
      </c>
      <c r="W267" s="43">
        <v>11318443.55810276</v>
      </c>
      <c r="X267" s="41">
        <v>4955804.0982488478</v>
      </c>
      <c r="Y267" s="64">
        <v>16274247.656351607</v>
      </c>
      <c r="Z267" s="127">
        <v>-392807</v>
      </c>
      <c r="AA267" s="64">
        <v>3288480.4573011748</v>
      </c>
      <c r="AB267" s="45">
        <f t="shared" si="42"/>
        <v>19169921.113652781</v>
      </c>
      <c r="AC267" s="65">
        <f t="shared" si="50"/>
        <v>3776.5802036352998</v>
      </c>
    </row>
    <row r="268" spans="1:29" x14ac:dyDescent="0.25">
      <c r="A268" s="42">
        <v>848</v>
      </c>
      <c r="B268" s="36" t="s">
        <v>266</v>
      </c>
      <c r="C268" s="43">
        <v>4307</v>
      </c>
      <c r="D268" s="43">
        <v>10714413.324826727</v>
      </c>
      <c r="E268" s="41">
        <v>4509240.5108805997</v>
      </c>
      <c r="F268" s="38">
        <f t="shared" si="51"/>
        <v>15223653.835707325</v>
      </c>
      <c r="G268" s="44">
        <v>487818</v>
      </c>
      <c r="H268" s="45">
        <v>3043456.7814886943</v>
      </c>
      <c r="I268" s="40">
        <f t="shared" si="43"/>
        <v>18754928.61719602</v>
      </c>
      <c r="J268" s="41">
        <f t="shared" si="44"/>
        <v>4354.5225486872578</v>
      </c>
      <c r="K268" s="41"/>
      <c r="L268" s="83">
        <f t="shared" si="45"/>
        <v>664949.2523576282</v>
      </c>
      <c r="M268" s="84">
        <f t="shared" si="46"/>
        <v>3.6757877880728505E-2</v>
      </c>
      <c r="N268" s="83">
        <f t="shared" si="47"/>
        <v>206.3961178598347</v>
      </c>
      <c r="P268" s="66">
        <f t="shared" si="48"/>
        <v>2.7693331027346169E-2</v>
      </c>
      <c r="Q268" s="66">
        <f t="shared" si="49"/>
        <v>9.1337392238235449E-2</v>
      </c>
      <c r="R268" s="71"/>
      <c r="S268" s="71"/>
      <c r="T268" s="91">
        <v>848</v>
      </c>
      <c r="U268" s="53" t="s">
        <v>266</v>
      </c>
      <c r="V268" s="43">
        <v>4361</v>
      </c>
      <c r="W268" s="43">
        <v>10144638.925570982</v>
      </c>
      <c r="X268" s="41">
        <v>4668781.9423924349</v>
      </c>
      <c r="Y268" s="64">
        <v>14813420.867963417</v>
      </c>
      <c r="Z268" s="70">
        <v>487818</v>
      </c>
      <c r="AA268" s="64">
        <v>2788740.4968749732</v>
      </c>
      <c r="AB268" s="45">
        <f t="shared" si="42"/>
        <v>18089979.364838392</v>
      </c>
      <c r="AC268" s="65">
        <f t="shared" si="50"/>
        <v>4148.1264308274231</v>
      </c>
    </row>
    <row r="269" spans="1:29" x14ac:dyDescent="0.25">
      <c r="A269" s="42">
        <v>849</v>
      </c>
      <c r="B269" s="36" t="s">
        <v>267</v>
      </c>
      <c r="C269" s="43">
        <v>2966</v>
      </c>
      <c r="D269" s="43">
        <v>6587039.8893153789</v>
      </c>
      <c r="E269" s="41">
        <v>3140959.0464547412</v>
      </c>
      <c r="F269" s="38">
        <f t="shared" si="51"/>
        <v>9727998.9357701205</v>
      </c>
      <c r="G269" s="44">
        <v>177463</v>
      </c>
      <c r="H269" s="45">
        <v>2094095.7262691036</v>
      </c>
      <c r="I269" s="40">
        <f t="shared" si="43"/>
        <v>11999557.662039224</v>
      </c>
      <c r="J269" s="41">
        <f t="shared" si="44"/>
        <v>4045.7038644771492</v>
      </c>
      <c r="K269" s="41"/>
      <c r="L269" s="83">
        <f t="shared" si="45"/>
        <v>378868.8879343681</v>
      </c>
      <c r="M269" s="84">
        <f t="shared" si="46"/>
        <v>3.2602963154699273E-2</v>
      </c>
      <c r="N269" s="83">
        <f t="shared" si="47"/>
        <v>214.28653044983093</v>
      </c>
      <c r="P269" s="66">
        <f t="shared" si="48"/>
        <v>2.1756161409301367E-2</v>
      </c>
      <c r="Q269" s="66">
        <f t="shared" si="49"/>
        <v>8.9333480180439961E-2</v>
      </c>
      <c r="R269" s="71"/>
      <c r="S269" s="71"/>
      <c r="T269" s="91">
        <v>849</v>
      </c>
      <c r="U269" s="53" t="s">
        <v>267</v>
      </c>
      <c r="V269" s="43">
        <v>3033</v>
      </c>
      <c r="W269" s="43">
        <v>6152751.4679548992</v>
      </c>
      <c r="X269" s="41">
        <v>3368110.0674943784</v>
      </c>
      <c r="Y269" s="64">
        <v>9520861.5354492776</v>
      </c>
      <c r="Z269" s="70">
        <v>177463</v>
      </c>
      <c r="AA269" s="64">
        <v>1922364.238655579</v>
      </c>
      <c r="AB269" s="45">
        <f t="shared" ref="AB269:AB303" si="52">SUM(Y269:AA269)</f>
        <v>11620688.774104856</v>
      </c>
      <c r="AC269" s="65">
        <f t="shared" si="50"/>
        <v>3831.4173340273182</v>
      </c>
    </row>
    <row r="270" spans="1:29" x14ac:dyDescent="0.25">
      <c r="A270" s="42">
        <v>850</v>
      </c>
      <c r="B270" s="36" t="s">
        <v>268</v>
      </c>
      <c r="C270" s="43">
        <v>2401</v>
      </c>
      <c r="D270" s="43">
        <v>4538385.384393285</v>
      </c>
      <c r="E270" s="41">
        <v>1663467.3164444629</v>
      </c>
      <c r="F270" s="38">
        <f t="shared" si="51"/>
        <v>6201852.7008377481</v>
      </c>
      <c r="G270" s="126">
        <v>-475480</v>
      </c>
      <c r="H270" s="45">
        <v>1327785.1075149416</v>
      </c>
      <c r="I270" s="40">
        <f t="shared" si="43"/>
        <v>7054157.8083526902</v>
      </c>
      <c r="J270" s="41">
        <f t="shared" si="44"/>
        <v>2938.0082500427698</v>
      </c>
      <c r="K270" s="41"/>
      <c r="L270" s="83">
        <f t="shared" si="45"/>
        <v>478603.13542512991</v>
      </c>
      <c r="M270" s="84">
        <f t="shared" si="46"/>
        <v>7.2785211169424713E-2</v>
      </c>
      <c r="N270" s="83">
        <f t="shared" si="47"/>
        <v>184.42589119538252</v>
      </c>
      <c r="P270" s="66">
        <f t="shared" si="48"/>
        <v>5.9872837492305653E-2</v>
      </c>
      <c r="Q270" s="66">
        <f t="shared" si="49"/>
        <v>0.10692273533674213</v>
      </c>
      <c r="R270" s="71"/>
      <c r="S270" s="71"/>
      <c r="T270" s="91">
        <v>850</v>
      </c>
      <c r="U270" s="53" t="s">
        <v>268</v>
      </c>
      <c r="V270" s="43">
        <v>2388</v>
      </c>
      <c r="W270" s="43">
        <v>4134295.0747474665</v>
      </c>
      <c r="X270" s="41">
        <v>1717211.3338057878</v>
      </c>
      <c r="Y270" s="64">
        <v>5851506.4085532539</v>
      </c>
      <c r="Z270" s="127">
        <v>-475480</v>
      </c>
      <c r="AA270" s="64">
        <v>1199528.264374306</v>
      </c>
      <c r="AB270" s="45">
        <f t="shared" si="52"/>
        <v>6575554.6729275603</v>
      </c>
      <c r="AC270" s="65">
        <f t="shared" si="50"/>
        <v>2753.5823588473872</v>
      </c>
    </row>
    <row r="271" spans="1:29" x14ac:dyDescent="0.25">
      <c r="A271" s="42">
        <v>851</v>
      </c>
      <c r="B271" s="36" t="s">
        <v>269</v>
      </c>
      <c r="C271" s="43">
        <v>21467</v>
      </c>
      <c r="D271" s="43">
        <v>27783947.847901203</v>
      </c>
      <c r="E271" s="41">
        <v>8521275.3137453161</v>
      </c>
      <c r="F271" s="38">
        <f t="shared" si="51"/>
        <v>36305223.161646515</v>
      </c>
      <c r="G271" s="126">
        <v>-169325</v>
      </c>
      <c r="H271" s="45">
        <v>10396713.889586048</v>
      </c>
      <c r="I271" s="40">
        <f t="shared" si="43"/>
        <v>46532612.051232561</v>
      </c>
      <c r="J271" s="41">
        <f t="shared" si="44"/>
        <v>2167.6346043337476</v>
      </c>
      <c r="K271" s="41"/>
      <c r="L271" s="83">
        <f t="shared" si="45"/>
        <v>2553466.4758644849</v>
      </c>
      <c r="M271" s="84">
        <f t="shared" si="46"/>
        <v>5.8060847759958192E-2</v>
      </c>
      <c r="N271" s="83">
        <f t="shared" si="47"/>
        <v>131.75155760807047</v>
      </c>
      <c r="P271" s="66">
        <f t="shared" si="48"/>
        <v>4.2574842953698955E-2</v>
      </c>
      <c r="Q271" s="66">
        <f t="shared" si="49"/>
        <v>0.11483149506317325</v>
      </c>
      <c r="R271" s="71"/>
      <c r="S271" s="71"/>
      <c r="T271" s="91">
        <v>851</v>
      </c>
      <c r="U271" s="53" t="s">
        <v>269</v>
      </c>
      <c r="V271" s="43">
        <v>21602</v>
      </c>
      <c r="W271" s="43">
        <v>26250355.810472071</v>
      </c>
      <c r="X271" s="41">
        <v>8572298.3203247953</v>
      </c>
      <c r="Y271" s="64">
        <v>34822654.130796865</v>
      </c>
      <c r="Z271" s="127">
        <v>-169325</v>
      </c>
      <c r="AA271" s="64">
        <v>9325816.4445712101</v>
      </c>
      <c r="AB271" s="45">
        <f t="shared" si="52"/>
        <v>43979145.575368077</v>
      </c>
      <c r="AC271" s="65">
        <f t="shared" si="50"/>
        <v>2035.8830467256771</v>
      </c>
    </row>
    <row r="272" spans="1:29" x14ac:dyDescent="0.25">
      <c r="A272" s="42">
        <v>853</v>
      </c>
      <c r="B272" s="36" t="s">
        <v>270</v>
      </c>
      <c r="C272" s="43">
        <v>194391</v>
      </c>
      <c r="D272" s="43">
        <v>175604891.01527837</v>
      </c>
      <c r="E272" s="41">
        <v>-3096938.4677909301</v>
      </c>
      <c r="F272" s="38">
        <f t="shared" si="51"/>
        <v>172507952.54748744</v>
      </c>
      <c r="G272" s="44">
        <v>46048370</v>
      </c>
      <c r="H272" s="45">
        <v>98290612.134786069</v>
      </c>
      <c r="I272" s="40">
        <f t="shared" si="43"/>
        <v>316846934.68227351</v>
      </c>
      <c r="J272" s="41">
        <f t="shared" si="44"/>
        <v>1629.946523667626</v>
      </c>
      <c r="K272" s="41"/>
      <c r="L272" s="83">
        <f t="shared" si="45"/>
        <v>10326467.86523819</v>
      </c>
      <c r="M272" s="84">
        <f t="shared" si="46"/>
        <v>3.3689325781309558E-2</v>
      </c>
      <c r="N272" s="83">
        <f t="shared" si="47"/>
        <v>41.444814434536966</v>
      </c>
      <c r="P272" s="66">
        <f t="shared" si="48"/>
        <v>-3.7224991551849662E-3</v>
      </c>
      <c r="Q272" s="66">
        <f t="shared" si="49"/>
        <v>0.12564223764113747</v>
      </c>
      <c r="R272" s="71"/>
      <c r="S272" s="71"/>
      <c r="T272" s="91">
        <v>853</v>
      </c>
      <c r="U272" s="53" t="s">
        <v>270</v>
      </c>
      <c r="V272" s="43">
        <v>192962</v>
      </c>
      <c r="W272" s="43">
        <v>175122073.13249731</v>
      </c>
      <c r="X272" s="41">
        <v>-1969560.5030285041</v>
      </c>
      <c r="Y272" s="64">
        <v>173152512.6294688</v>
      </c>
      <c r="Z272" s="70">
        <v>46048370</v>
      </c>
      <c r="AA272" s="64">
        <v>87319584.187566534</v>
      </c>
      <c r="AB272" s="45">
        <f t="shared" si="52"/>
        <v>306520466.81703532</v>
      </c>
      <c r="AC272" s="65">
        <f t="shared" si="50"/>
        <v>1588.5017092330891</v>
      </c>
    </row>
    <row r="273" spans="1:29" x14ac:dyDescent="0.25">
      <c r="A273" s="42">
        <v>854</v>
      </c>
      <c r="B273" s="36" t="s">
        <v>271</v>
      </c>
      <c r="C273" s="43">
        <v>3304</v>
      </c>
      <c r="D273" s="43">
        <v>12411217.810743965</v>
      </c>
      <c r="E273" s="41">
        <v>2646434.6769743408</v>
      </c>
      <c r="F273" s="38">
        <f t="shared" si="51"/>
        <v>15057652.487718306</v>
      </c>
      <c r="G273" s="126">
        <v>-218252</v>
      </c>
      <c r="H273" s="45">
        <v>2191499.6788851069</v>
      </c>
      <c r="I273" s="40">
        <f t="shared" si="43"/>
        <v>17030900.166603412</v>
      </c>
      <c r="J273" s="41">
        <f t="shared" si="44"/>
        <v>5154.6308010300882</v>
      </c>
      <c r="K273" s="41"/>
      <c r="L273" s="83">
        <f t="shared" si="45"/>
        <v>589428.63927131332</v>
      </c>
      <c r="M273" s="84">
        <f t="shared" si="46"/>
        <v>3.5850114650106256E-2</v>
      </c>
      <c r="N273" s="83">
        <f t="shared" si="47"/>
        <v>280.19512734728414</v>
      </c>
      <c r="P273" s="66">
        <f t="shared" si="48"/>
        <v>2.706512190122079E-2</v>
      </c>
      <c r="Q273" s="66">
        <f t="shared" si="49"/>
        <v>9.6369914249637478E-2</v>
      </c>
      <c r="R273" s="71"/>
      <c r="S273" s="71"/>
      <c r="T273" s="91">
        <v>854</v>
      </c>
      <c r="U273" s="53" t="s">
        <v>271</v>
      </c>
      <c r="V273" s="43">
        <v>3373</v>
      </c>
      <c r="W273" s="43">
        <v>11925146.085911959</v>
      </c>
      <c r="X273" s="41">
        <v>2735708.5830157357</v>
      </c>
      <c r="Y273" s="64">
        <v>14660854.668927696</v>
      </c>
      <c r="Z273" s="127">
        <v>-218252</v>
      </c>
      <c r="AA273" s="64">
        <v>1998868.8584044038</v>
      </c>
      <c r="AB273" s="45">
        <f t="shared" si="52"/>
        <v>16441471.527332099</v>
      </c>
      <c r="AC273" s="65">
        <f t="shared" si="50"/>
        <v>4874.435673682804</v>
      </c>
    </row>
    <row r="274" spans="1:29" x14ac:dyDescent="0.25">
      <c r="A274" s="42">
        <v>857</v>
      </c>
      <c r="B274" s="36" t="s">
        <v>272</v>
      </c>
      <c r="C274" s="43">
        <v>2433</v>
      </c>
      <c r="D274" s="43">
        <v>6782699.4014781481</v>
      </c>
      <c r="E274" s="41">
        <v>2375405.3165049553</v>
      </c>
      <c r="F274" s="38">
        <f t="shared" si="51"/>
        <v>9158104.7179831043</v>
      </c>
      <c r="G274" s="44">
        <v>14396</v>
      </c>
      <c r="H274" s="45">
        <v>1718605.4470835063</v>
      </c>
      <c r="I274" s="40">
        <f t="shared" si="43"/>
        <v>10891106.165066611</v>
      </c>
      <c r="J274" s="41">
        <f t="shared" si="44"/>
        <v>4476.4102610220352</v>
      </c>
      <c r="K274" s="41"/>
      <c r="L274" s="83">
        <f t="shared" si="45"/>
        <v>650345.57993252948</v>
      </c>
      <c r="M274" s="84">
        <f t="shared" si="46"/>
        <v>6.3505593605674024E-2</v>
      </c>
      <c r="N274" s="83">
        <f t="shared" si="47"/>
        <v>342.07009746366566</v>
      </c>
      <c r="P274" s="66">
        <f t="shared" si="48"/>
        <v>5.7728973831096209E-2</v>
      </c>
      <c r="Q274" s="66">
        <f t="shared" si="49"/>
        <v>9.5984387494125967E-2</v>
      </c>
      <c r="R274" s="71"/>
      <c r="S274" s="71"/>
      <c r="T274" s="91">
        <v>857</v>
      </c>
      <c r="U274" s="53" t="s">
        <v>272</v>
      </c>
      <c r="V274" s="43">
        <v>2477</v>
      </c>
      <c r="W274" s="43">
        <v>6080479.0878908727</v>
      </c>
      <c r="X274" s="41">
        <v>2577792.4963812623</v>
      </c>
      <c r="Y274" s="64">
        <v>8658271.584272135</v>
      </c>
      <c r="Z274" s="70">
        <v>14396</v>
      </c>
      <c r="AA274" s="64">
        <v>1568093.0008619465</v>
      </c>
      <c r="AB274" s="45">
        <f t="shared" si="52"/>
        <v>10240760.585134082</v>
      </c>
      <c r="AC274" s="65">
        <f t="shared" si="50"/>
        <v>4134.3401635583696</v>
      </c>
    </row>
    <row r="275" spans="1:29" x14ac:dyDescent="0.25">
      <c r="A275" s="42">
        <v>858</v>
      </c>
      <c r="B275" s="36" t="s">
        <v>273</v>
      </c>
      <c r="C275" s="43">
        <v>38783</v>
      </c>
      <c r="D275" s="43">
        <v>34625401.135937378</v>
      </c>
      <c r="E275" s="41">
        <v>-9991377.8721274305</v>
      </c>
      <c r="F275" s="38">
        <f t="shared" si="51"/>
        <v>24634023.263809949</v>
      </c>
      <c r="G275" s="126">
        <v>-3027839</v>
      </c>
      <c r="H275" s="45">
        <v>13807805.093412556</v>
      </c>
      <c r="I275" s="40">
        <f t="shared" si="43"/>
        <v>35413989.357222505</v>
      </c>
      <c r="J275" s="41">
        <f t="shared" si="44"/>
        <v>913.13176797108281</v>
      </c>
      <c r="K275" s="41"/>
      <c r="L275" s="83">
        <f t="shared" si="45"/>
        <v>3058482.8594052531</v>
      </c>
      <c r="M275" s="84">
        <f t="shared" si="46"/>
        <v>9.4527429499877635E-2</v>
      </c>
      <c r="N275" s="83">
        <f t="shared" si="47"/>
        <v>74.884494782211277</v>
      </c>
      <c r="P275" s="66">
        <f t="shared" si="48"/>
        <v>5.4546113041637589E-2</v>
      </c>
      <c r="Q275" s="66">
        <f t="shared" si="49"/>
        <v>0.14840047462143646</v>
      </c>
      <c r="R275" s="71"/>
      <c r="S275" s="71"/>
      <c r="T275" s="91">
        <v>858</v>
      </c>
      <c r="U275" s="53" t="s">
        <v>273</v>
      </c>
      <c r="V275" s="43">
        <v>38599</v>
      </c>
      <c r="W275" s="43">
        <v>34050305.664878964</v>
      </c>
      <c r="X275" s="41">
        <v>-10690470.604885433</v>
      </c>
      <c r="Y275" s="64">
        <v>23359835.059993532</v>
      </c>
      <c r="Z275" s="127">
        <v>-3027839</v>
      </c>
      <c r="AA275" s="64">
        <v>12023510.43782372</v>
      </c>
      <c r="AB275" s="45">
        <f t="shared" si="52"/>
        <v>32355506.497817252</v>
      </c>
      <c r="AC275" s="65">
        <f t="shared" si="50"/>
        <v>838.24727318887153</v>
      </c>
    </row>
    <row r="276" spans="1:29" x14ac:dyDescent="0.25">
      <c r="A276" s="42">
        <v>859</v>
      </c>
      <c r="B276" s="36" t="s">
        <v>274</v>
      </c>
      <c r="C276" s="43">
        <v>6603</v>
      </c>
      <c r="D276" s="43">
        <v>12838014.997164546</v>
      </c>
      <c r="E276" s="41">
        <v>7296308.2225368498</v>
      </c>
      <c r="F276" s="38">
        <f t="shared" si="51"/>
        <v>20134323.219701394</v>
      </c>
      <c r="G276" s="126">
        <v>-924954</v>
      </c>
      <c r="H276" s="45">
        <v>3044523.7171787298</v>
      </c>
      <c r="I276" s="40">
        <f t="shared" si="43"/>
        <v>22253892.936880123</v>
      </c>
      <c r="J276" s="41">
        <f t="shared" si="44"/>
        <v>3370.2700192155266</v>
      </c>
      <c r="K276" s="41"/>
      <c r="L276" s="83">
        <f t="shared" si="45"/>
        <v>897768.94694161043</v>
      </c>
      <c r="M276" s="84">
        <f t="shared" si="46"/>
        <v>4.2038009676501939E-2</v>
      </c>
      <c r="N276" s="83">
        <f t="shared" si="47"/>
        <v>152.5324887140182</v>
      </c>
      <c r="P276" s="66">
        <f t="shared" si="48"/>
        <v>3.0002117095791592E-2</v>
      </c>
      <c r="Q276" s="66">
        <f t="shared" si="49"/>
        <v>0.1138916200622957</v>
      </c>
      <c r="R276" s="71"/>
      <c r="S276" s="71"/>
      <c r="T276" s="91">
        <v>859</v>
      </c>
      <c r="U276" s="53" t="s">
        <v>274</v>
      </c>
      <c r="V276" s="43">
        <v>6637</v>
      </c>
      <c r="W276" s="43">
        <v>12298754.250311444</v>
      </c>
      <c r="X276" s="41">
        <v>7249092.1914729839</v>
      </c>
      <c r="Y276" s="64">
        <v>19547846.441784427</v>
      </c>
      <c r="Z276" s="127">
        <v>-924954</v>
      </c>
      <c r="AA276" s="64">
        <v>2733231.5481540845</v>
      </c>
      <c r="AB276" s="45">
        <f t="shared" si="52"/>
        <v>21356123.989938512</v>
      </c>
      <c r="AC276" s="65">
        <f t="shared" si="50"/>
        <v>3217.7375305015084</v>
      </c>
    </row>
    <row r="277" spans="1:29" x14ac:dyDescent="0.25">
      <c r="A277" s="42">
        <v>886</v>
      </c>
      <c r="B277" s="36" t="s">
        <v>275</v>
      </c>
      <c r="C277" s="43">
        <v>12735</v>
      </c>
      <c r="D277" s="43">
        <v>15573413.581771821</v>
      </c>
      <c r="E277" s="41">
        <v>4886721.3101267302</v>
      </c>
      <c r="F277" s="38">
        <f t="shared" si="51"/>
        <v>20460134.89189855</v>
      </c>
      <c r="G277" s="126">
        <v>-531278</v>
      </c>
      <c r="H277" s="45">
        <v>6160205.4729495198</v>
      </c>
      <c r="I277" s="40">
        <f t="shared" si="43"/>
        <v>26089062.36484807</v>
      </c>
      <c r="J277" s="41">
        <f t="shared" si="44"/>
        <v>2048.6111004984741</v>
      </c>
      <c r="K277" s="41"/>
      <c r="L277" s="83">
        <f t="shared" si="45"/>
        <v>2273868.4779802635</v>
      </c>
      <c r="M277" s="84">
        <f t="shared" si="46"/>
        <v>9.5479738220150365E-2</v>
      </c>
      <c r="N277" s="83">
        <f t="shared" si="47"/>
        <v>198.31245339507836</v>
      </c>
      <c r="P277" s="66">
        <f t="shared" si="48"/>
        <v>8.5670242556612486E-2</v>
      </c>
      <c r="Q277" s="66">
        <f t="shared" si="49"/>
        <v>0.11986504013086519</v>
      </c>
      <c r="R277" s="71"/>
      <c r="S277" s="71"/>
      <c r="T277" s="91">
        <v>886</v>
      </c>
      <c r="U277" s="53" t="s">
        <v>275</v>
      </c>
      <c r="V277" s="43">
        <v>12871</v>
      </c>
      <c r="W277" s="43">
        <v>14663847.180912098</v>
      </c>
      <c r="X277" s="41">
        <v>4181778.3966275328</v>
      </c>
      <c r="Y277" s="64">
        <v>18845625.57753963</v>
      </c>
      <c r="Z277" s="127">
        <v>-531278</v>
      </c>
      <c r="AA277" s="64">
        <v>5500846.3093281761</v>
      </c>
      <c r="AB277" s="45">
        <f t="shared" si="52"/>
        <v>23815193.886867806</v>
      </c>
      <c r="AC277" s="65">
        <f t="shared" si="50"/>
        <v>1850.2986471033958</v>
      </c>
    </row>
    <row r="278" spans="1:29" x14ac:dyDescent="0.25">
      <c r="A278" s="42">
        <v>887</v>
      </c>
      <c r="B278" s="36" t="s">
        <v>276</v>
      </c>
      <c r="C278" s="43">
        <v>4644</v>
      </c>
      <c r="D278" s="43">
        <v>8757957.1581838429</v>
      </c>
      <c r="E278" s="41">
        <v>4370573.3503175704</v>
      </c>
      <c r="F278" s="38">
        <f t="shared" si="51"/>
        <v>13128530.508501414</v>
      </c>
      <c r="G278" s="126">
        <v>-306521</v>
      </c>
      <c r="H278" s="45">
        <v>3250343.0344608482</v>
      </c>
      <c r="I278" s="40">
        <f t="shared" si="43"/>
        <v>16072352.542962262</v>
      </c>
      <c r="J278" s="41">
        <f t="shared" si="44"/>
        <v>3460.8855605000567</v>
      </c>
      <c r="K278" s="41"/>
      <c r="L278" s="83">
        <f t="shared" si="45"/>
        <v>668336.05908538215</v>
      </c>
      <c r="M278" s="84">
        <f t="shared" si="46"/>
        <v>4.3387129570064929E-2</v>
      </c>
      <c r="N278" s="83">
        <f t="shared" si="47"/>
        <v>175.04586684031256</v>
      </c>
      <c r="P278" s="66">
        <f t="shared" si="48"/>
        <v>3.0052526942024871E-2</v>
      </c>
      <c r="Q278" s="66">
        <f t="shared" si="49"/>
        <v>9.622182627895981E-2</v>
      </c>
      <c r="R278" s="71"/>
      <c r="S278" s="71"/>
      <c r="T278" s="91">
        <v>887</v>
      </c>
      <c r="U278" s="53" t="s">
        <v>276</v>
      </c>
      <c r="V278" s="43">
        <v>4688</v>
      </c>
      <c r="W278" s="43">
        <v>8332370.5932041612</v>
      </c>
      <c r="X278" s="41">
        <v>4413125.5490914397</v>
      </c>
      <c r="Y278" s="64">
        <v>12745496.142295601</v>
      </c>
      <c r="Z278" s="127">
        <v>-306521</v>
      </c>
      <c r="AA278" s="64">
        <v>2965041.3415812803</v>
      </c>
      <c r="AB278" s="45">
        <f t="shared" si="52"/>
        <v>15404016.48387688</v>
      </c>
      <c r="AC278" s="65">
        <f t="shared" si="50"/>
        <v>3285.8396936597442</v>
      </c>
    </row>
    <row r="279" spans="1:29" x14ac:dyDescent="0.25">
      <c r="A279" s="42">
        <v>889</v>
      </c>
      <c r="B279" s="36" t="s">
        <v>277</v>
      </c>
      <c r="C279" s="43">
        <v>2619</v>
      </c>
      <c r="D279" s="43">
        <v>8139115.2335822713</v>
      </c>
      <c r="E279" s="41">
        <v>2496968.9187137326</v>
      </c>
      <c r="F279" s="38">
        <f t="shared" si="51"/>
        <v>10636084.152296003</v>
      </c>
      <c r="G279" s="44">
        <v>317972</v>
      </c>
      <c r="H279" s="45">
        <v>1722990.2043637342</v>
      </c>
      <c r="I279" s="40">
        <f t="shared" si="43"/>
        <v>12677046.356659736</v>
      </c>
      <c r="J279" s="41">
        <f t="shared" si="44"/>
        <v>4840.4147982664135</v>
      </c>
      <c r="K279" s="41"/>
      <c r="L279" s="83">
        <f t="shared" si="45"/>
        <v>560947.52073210478</v>
      </c>
      <c r="M279" s="84">
        <f t="shared" si="46"/>
        <v>4.6297700962024013E-2</v>
      </c>
      <c r="N279" s="83">
        <f t="shared" si="47"/>
        <v>312.72465031139382</v>
      </c>
      <c r="P279" s="66">
        <f t="shared" si="48"/>
        <v>3.993593272514695E-2</v>
      </c>
      <c r="Q279" s="66">
        <f t="shared" si="49"/>
        <v>9.7101633685936273E-2</v>
      </c>
      <c r="R279" s="71"/>
      <c r="S279" s="71"/>
      <c r="T279" s="91">
        <v>889</v>
      </c>
      <c r="U279" s="53" t="s">
        <v>277</v>
      </c>
      <c r="V279" s="43">
        <v>2676</v>
      </c>
      <c r="W279" s="43">
        <v>7568675.8429056238</v>
      </c>
      <c r="X279" s="41">
        <v>2658958.2041497533</v>
      </c>
      <c r="Y279" s="64">
        <v>10227634.047055377</v>
      </c>
      <c r="Z279" s="70">
        <v>317972</v>
      </c>
      <c r="AA279" s="64">
        <v>1570492.7888722559</v>
      </c>
      <c r="AB279" s="45">
        <f t="shared" si="52"/>
        <v>12116098.835927632</v>
      </c>
      <c r="AC279" s="65">
        <f t="shared" si="50"/>
        <v>4527.6901479550197</v>
      </c>
    </row>
    <row r="280" spans="1:29" x14ac:dyDescent="0.25">
      <c r="A280" s="42">
        <v>890</v>
      </c>
      <c r="B280" s="36" t="s">
        <v>278</v>
      </c>
      <c r="C280" s="43">
        <v>1219</v>
      </c>
      <c r="D280" s="43">
        <v>6083699.5713947089</v>
      </c>
      <c r="E280" s="41">
        <v>829470.78461675637</v>
      </c>
      <c r="F280" s="38">
        <f t="shared" si="51"/>
        <v>6913170.3560114652</v>
      </c>
      <c r="G280" s="126">
        <v>-37567</v>
      </c>
      <c r="H280" s="45">
        <v>746285.5605304616</v>
      </c>
      <c r="I280" s="40">
        <f t="shared" si="43"/>
        <v>7621888.9165419266</v>
      </c>
      <c r="J280" s="41">
        <f t="shared" si="44"/>
        <v>6252.5749930614656</v>
      </c>
      <c r="K280" s="41"/>
      <c r="L280" s="83">
        <f t="shared" si="45"/>
        <v>330120.11949247681</v>
      </c>
      <c r="M280" s="84">
        <f t="shared" si="46"/>
        <v>4.5272982273664109E-2</v>
      </c>
      <c r="N280" s="83">
        <f t="shared" si="47"/>
        <v>236.26410440680411</v>
      </c>
      <c r="P280" s="66">
        <f t="shared" si="48"/>
        <v>3.9997630798197736E-2</v>
      </c>
      <c r="Q280" s="66">
        <f t="shared" si="49"/>
        <v>9.4193825831632827E-2</v>
      </c>
      <c r="R280" s="71"/>
      <c r="S280" s="71"/>
      <c r="T280" s="91">
        <v>890</v>
      </c>
      <c r="U280" s="53" t="s">
        <v>278</v>
      </c>
      <c r="V280" s="43">
        <v>1212</v>
      </c>
      <c r="W280" s="43">
        <v>5916205.7598940898</v>
      </c>
      <c r="X280" s="41">
        <v>731088.57163781021</v>
      </c>
      <c r="Y280" s="64">
        <v>6647294.3315319</v>
      </c>
      <c r="Z280" s="127">
        <v>-37567</v>
      </c>
      <c r="AA280" s="64">
        <v>682041.46551754989</v>
      </c>
      <c r="AB280" s="45">
        <f t="shared" si="52"/>
        <v>7291768.7970494498</v>
      </c>
      <c r="AC280" s="65">
        <f t="shared" si="50"/>
        <v>6016.3108886546615</v>
      </c>
    </row>
    <row r="281" spans="1:29" x14ac:dyDescent="0.25">
      <c r="A281" s="42">
        <v>892</v>
      </c>
      <c r="B281" s="36" t="s">
        <v>279</v>
      </c>
      <c r="C281" s="43">
        <v>3646</v>
      </c>
      <c r="D281" s="43">
        <v>5894429.674804803</v>
      </c>
      <c r="E281" s="41">
        <v>3576661.4242692227</v>
      </c>
      <c r="F281" s="38">
        <f t="shared" si="51"/>
        <v>9471091.0990740247</v>
      </c>
      <c r="G281" s="126">
        <v>-659628</v>
      </c>
      <c r="H281" s="45">
        <v>1864818.8453535486</v>
      </c>
      <c r="I281" s="40">
        <f t="shared" si="43"/>
        <v>10676281.944427574</v>
      </c>
      <c r="J281" s="41">
        <f t="shared" si="44"/>
        <v>2928.2177576597846</v>
      </c>
      <c r="K281" s="41"/>
      <c r="L281" s="83">
        <f t="shared" si="45"/>
        <v>-37117.279982710257</v>
      </c>
      <c r="M281" s="84">
        <f t="shared" si="46"/>
        <v>-3.4645661199798486E-3</v>
      </c>
      <c r="N281" s="83">
        <f t="shared" si="47"/>
        <v>17.758853989509134</v>
      </c>
      <c r="P281" s="66">
        <f t="shared" si="48"/>
        <v>-2.3188319917272326E-2</v>
      </c>
      <c r="Q281" s="66">
        <f t="shared" si="49"/>
        <v>0.11192799955390353</v>
      </c>
      <c r="R281" s="71"/>
      <c r="S281" s="71"/>
      <c r="T281" s="91">
        <v>892</v>
      </c>
      <c r="U281" s="53" t="s">
        <v>279</v>
      </c>
      <c r="V281" s="43">
        <v>3681</v>
      </c>
      <c r="W281" s="43">
        <v>6009004.3368155109</v>
      </c>
      <c r="X281" s="41">
        <v>3686918.9329307135</v>
      </c>
      <c r="Y281" s="64">
        <v>9695923.2697462253</v>
      </c>
      <c r="Z281" s="127">
        <v>-659628</v>
      </c>
      <c r="AA281" s="64">
        <v>1677103.9546640599</v>
      </c>
      <c r="AB281" s="45">
        <f t="shared" si="52"/>
        <v>10713399.224410284</v>
      </c>
      <c r="AC281" s="65">
        <f t="shared" si="50"/>
        <v>2910.4589036702755</v>
      </c>
    </row>
    <row r="282" spans="1:29" x14ac:dyDescent="0.25">
      <c r="A282" s="42">
        <v>893</v>
      </c>
      <c r="B282" s="36" t="s">
        <v>280</v>
      </c>
      <c r="C282" s="43">
        <v>7479</v>
      </c>
      <c r="D282" s="43">
        <v>14872445.24411493</v>
      </c>
      <c r="E282" s="41">
        <v>5068606.9976647282</v>
      </c>
      <c r="F282" s="38">
        <f t="shared" si="51"/>
        <v>19941052.241779659</v>
      </c>
      <c r="G282" s="126">
        <v>-203621</v>
      </c>
      <c r="H282" s="45">
        <v>4733511.3602120606</v>
      </c>
      <c r="I282" s="40">
        <f t="shared" si="43"/>
        <v>24470942.60199172</v>
      </c>
      <c r="J282" s="41">
        <f t="shared" si="44"/>
        <v>3271.9538176215697</v>
      </c>
      <c r="K282" s="41"/>
      <c r="L282" s="83">
        <f t="shared" si="45"/>
        <v>1954917.6207489558</v>
      </c>
      <c r="M282" s="84">
        <f t="shared" si="46"/>
        <v>8.6823390113375809E-2</v>
      </c>
      <c r="N282" s="83">
        <f t="shared" si="47"/>
        <v>255.33739462548647</v>
      </c>
      <c r="P282" s="66">
        <f t="shared" si="48"/>
        <v>8.2877121058686498E-2</v>
      </c>
      <c r="Q282" s="66">
        <f t="shared" si="49"/>
        <v>9.9597837285054558E-2</v>
      </c>
      <c r="R282" s="71"/>
      <c r="S282" s="71"/>
      <c r="T282" s="91">
        <v>893</v>
      </c>
      <c r="U282" s="53" t="s">
        <v>280</v>
      </c>
      <c r="V282" s="43">
        <v>7464</v>
      </c>
      <c r="W282" s="43">
        <v>13638341.067553379</v>
      </c>
      <c r="X282" s="41">
        <v>4776538.9349755077</v>
      </c>
      <c r="Y282" s="64">
        <v>18414880.002528887</v>
      </c>
      <c r="Z282" s="127">
        <v>-203621</v>
      </c>
      <c r="AA282" s="64">
        <v>4304765.9787138775</v>
      </c>
      <c r="AB282" s="45">
        <f t="shared" si="52"/>
        <v>22516024.981242765</v>
      </c>
      <c r="AC282" s="65">
        <f t="shared" si="50"/>
        <v>3016.6164229960832</v>
      </c>
    </row>
    <row r="283" spans="1:29" x14ac:dyDescent="0.25">
      <c r="A283" s="42">
        <v>895</v>
      </c>
      <c r="B283" s="36" t="s">
        <v>281</v>
      </c>
      <c r="C283" s="43">
        <v>15378</v>
      </c>
      <c r="D283" s="43">
        <v>23720345.76547496</v>
      </c>
      <c r="E283" s="41">
        <v>3573836.6380986404</v>
      </c>
      <c r="F283" s="38">
        <f t="shared" si="51"/>
        <v>27294182.403573602</v>
      </c>
      <c r="G283" s="126">
        <v>-1669688</v>
      </c>
      <c r="H283" s="45">
        <v>8089772.8881355338</v>
      </c>
      <c r="I283" s="40">
        <f t="shared" si="43"/>
        <v>33714267.29170914</v>
      </c>
      <c r="J283" s="41">
        <f t="shared" si="44"/>
        <v>2192.3700931011276</v>
      </c>
      <c r="K283" s="41"/>
      <c r="L283" s="83">
        <f t="shared" si="45"/>
        <v>3384634.4002374373</v>
      </c>
      <c r="M283" s="84">
        <f t="shared" si="46"/>
        <v>0.11159496761298263</v>
      </c>
      <c r="N283" s="83">
        <f t="shared" si="47"/>
        <v>238.39297085710609</v>
      </c>
      <c r="P283" s="66">
        <f t="shared" si="48"/>
        <v>0.10165125758665594</v>
      </c>
      <c r="Q283" s="66">
        <f t="shared" si="49"/>
        <v>0.11990570558464952</v>
      </c>
      <c r="R283" s="71"/>
      <c r="S283" s="71"/>
      <c r="T283" s="91">
        <v>895</v>
      </c>
      <c r="U283" s="53" t="s">
        <v>281</v>
      </c>
      <c r="V283" s="43">
        <v>15522</v>
      </c>
      <c r="W283" s="43">
        <v>22064158.184018854</v>
      </c>
      <c r="X283" s="41">
        <v>2711543.0332301427</v>
      </c>
      <c r="Y283" s="64">
        <v>24775701.217248999</v>
      </c>
      <c r="Z283" s="127">
        <v>-1669688</v>
      </c>
      <c r="AA283" s="64">
        <v>7223619.674222704</v>
      </c>
      <c r="AB283" s="45">
        <f t="shared" si="52"/>
        <v>30329632.891471703</v>
      </c>
      <c r="AC283" s="65">
        <f t="shared" si="50"/>
        <v>1953.9771222440215</v>
      </c>
    </row>
    <row r="284" spans="1:29" x14ac:dyDescent="0.25">
      <c r="A284" s="42">
        <v>905</v>
      </c>
      <c r="B284" s="36" t="s">
        <v>282</v>
      </c>
      <c r="C284" s="43">
        <v>67551</v>
      </c>
      <c r="D284" s="43">
        <v>73825117.733291373</v>
      </c>
      <c r="E284" s="41">
        <v>4863931.3478932921</v>
      </c>
      <c r="F284" s="38">
        <f t="shared" si="51"/>
        <v>78689049.08118467</v>
      </c>
      <c r="G284" s="44">
        <v>26849879</v>
      </c>
      <c r="H284" s="45">
        <v>32997674.204267472</v>
      </c>
      <c r="I284" s="40">
        <f t="shared" si="43"/>
        <v>138536602.28545213</v>
      </c>
      <c r="J284" s="41">
        <f t="shared" si="44"/>
        <v>2050.8445809159321</v>
      </c>
      <c r="K284" s="41"/>
      <c r="L284" s="83">
        <f t="shared" si="45"/>
        <v>6690864.4516347647</v>
      </c>
      <c r="M284" s="84">
        <f t="shared" si="46"/>
        <v>5.0747673467216259E-2</v>
      </c>
      <c r="N284" s="83">
        <f t="shared" si="47"/>
        <v>101.50195518677356</v>
      </c>
      <c r="P284" s="66">
        <f t="shared" si="48"/>
        <v>3.9115218921187189E-2</v>
      </c>
      <c r="Q284" s="66">
        <f t="shared" si="49"/>
        <v>0.12739764871164527</v>
      </c>
      <c r="R284" s="71"/>
      <c r="S284" s="71"/>
      <c r="T284" s="91">
        <v>905</v>
      </c>
      <c r="U284" s="53" t="s">
        <v>282</v>
      </c>
      <c r="V284" s="43">
        <v>67636</v>
      </c>
      <c r="W284" s="43">
        <v>71743714.461693317</v>
      </c>
      <c r="X284" s="41">
        <v>3983257.5317300009</v>
      </c>
      <c r="Y284" s="64">
        <v>75726971.993423313</v>
      </c>
      <c r="Z284" s="70">
        <v>26849879</v>
      </c>
      <c r="AA284" s="64">
        <v>29268886.840394054</v>
      </c>
      <c r="AB284" s="45">
        <f t="shared" si="52"/>
        <v>131845737.83381736</v>
      </c>
      <c r="AC284" s="65">
        <f t="shared" si="50"/>
        <v>1949.3426257291585</v>
      </c>
    </row>
    <row r="285" spans="1:29" x14ac:dyDescent="0.25">
      <c r="A285" s="42">
        <v>908</v>
      </c>
      <c r="B285" s="36" t="s">
        <v>283</v>
      </c>
      <c r="C285" s="43">
        <v>20765</v>
      </c>
      <c r="D285" s="43">
        <v>32044580.330116712</v>
      </c>
      <c r="E285" s="41">
        <v>4222472.4667492053</v>
      </c>
      <c r="F285" s="38">
        <f t="shared" si="51"/>
        <v>36267052.796865918</v>
      </c>
      <c r="G285" s="44">
        <v>821720</v>
      </c>
      <c r="H285" s="45">
        <v>9007243.2370690554</v>
      </c>
      <c r="I285" s="40">
        <f t="shared" si="43"/>
        <v>46096016.033934973</v>
      </c>
      <c r="J285" s="41">
        <f t="shared" si="44"/>
        <v>2219.8900088579326</v>
      </c>
      <c r="K285" s="41"/>
      <c r="L285" s="83">
        <f t="shared" si="45"/>
        <v>2045291.8098362312</v>
      </c>
      <c r="M285" s="84">
        <f t="shared" si="46"/>
        <v>4.6430378747719145E-2</v>
      </c>
      <c r="N285" s="83">
        <f t="shared" si="47"/>
        <v>119.43586885703871</v>
      </c>
      <c r="P285" s="66">
        <f t="shared" si="48"/>
        <v>2.8664889611887512E-2</v>
      </c>
      <c r="Q285" s="66">
        <f t="shared" si="49"/>
        <v>0.12977869092984617</v>
      </c>
      <c r="R285" s="71"/>
      <c r="S285" s="71"/>
      <c r="T285" s="91">
        <v>908</v>
      </c>
      <c r="U285" s="53" t="s">
        <v>283</v>
      </c>
      <c r="V285" s="43">
        <v>20972</v>
      </c>
      <c r="W285" s="43">
        <v>30439327.215578824</v>
      </c>
      <c r="X285" s="41">
        <v>4817103.8759396011</v>
      </c>
      <c r="Y285" s="64">
        <v>35256431.091518424</v>
      </c>
      <c r="Z285" s="70">
        <v>821720</v>
      </c>
      <c r="AA285" s="64">
        <v>7972573.1325803185</v>
      </c>
      <c r="AB285" s="45">
        <f t="shared" si="52"/>
        <v>44050724.224098742</v>
      </c>
      <c r="AC285" s="65">
        <f t="shared" si="50"/>
        <v>2100.4541400008939</v>
      </c>
    </row>
    <row r="286" spans="1:29" x14ac:dyDescent="0.25">
      <c r="A286" s="42">
        <v>915</v>
      </c>
      <c r="B286" s="36" t="s">
        <v>284</v>
      </c>
      <c r="C286" s="43">
        <v>20278</v>
      </c>
      <c r="D286" s="43">
        <v>42591927.054170303</v>
      </c>
      <c r="E286" s="41">
        <v>8091662.4441414643</v>
      </c>
      <c r="F286" s="38">
        <f t="shared" si="51"/>
        <v>50683589.498311765</v>
      </c>
      <c r="G286" s="126">
        <v>-2217560</v>
      </c>
      <c r="H286" s="45">
        <v>10619947.106745057</v>
      </c>
      <c r="I286" s="40">
        <f t="shared" si="43"/>
        <v>59085976.605056822</v>
      </c>
      <c r="J286" s="41">
        <f t="shared" si="44"/>
        <v>2913.7970512405968</v>
      </c>
      <c r="K286" s="41"/>
      <c r="L286" s="83">
        <f t="shared" si="45"/>
        <v>3399642.6276897192</v>
      </c>
      <c r="M286" s="84">
        <f t="shared" si="46"/>
        <v>6.1049855231473028E-2</v>
      </c>
      <c r="N286" s="83">
        <f t="shared" si="47"/>
        <v>192.87777158814379</v>
      </c>
      <c r="P286" s="66">
        <f t="shared" si="48"/>
        <v>4.7678712637491127E-2</v>
      </c>
      <c r="Q286" s="66">
        <f t="shared" si="49"/>
        <v>0.11473748736668599</v>
      </c>
      <c r="R286" s="71"/>
      <c r="S286" s="71"/>
      <c r="T286" s="91">
        <v>915</v>
      </c>
      <c r="U286" s="53" t="s">
        <v>284</v>
      </c>
      <c r="V286" s="43">
        <v>20466</v>
      </c>
      <c r="W286" s="43">
        <v>39879188.193987645</v>
      </c>
      <c r="X286" s="41">
        <v>8497846.5657601859</v>
      </c>
      <c r="Y286" s="64">
        <v>48377034.759747833</v>
      </c>
      <c r="Z286" s="127">
        <v>-2217560</v>
      </c>
      <c r="AA286" s="64">
        <v>9526859.2176192701</v>
      </c>
      <c r="AB286" s="45">
        <f t="shared" si="52"/>
        <v>55686333.977367103</v>
      </c>
      <c r="AC286" s="65">
        <f t="shared" si="50"/>
        <v>2720.919279652453</v>
      </c>
    </row>
    <row r="287" spans="1:29" x14ac:dyDescent="0.25">
      <c r="A287" s="42">
        <v>918</v>
      </c>
      <c r="B287" s="36" t="s">
        <v>285</v>
      </c>
      <c r="C287" s="43">
        <v>2292</v>
      </c>
      <c r="D287" s="43">
        <v>3902017.1452472331</v>
      </c>
      <c r="E287" s="41">
        <v>1368059.5509831619</v>
      </c>
      <c r="F287" s="38">
        <f t="shared" si="51"/>
        <v>5270076.6962303948</v>
      </c>
      <c r="G287" s="126">
        <v>-441350</v>
      </c>
      <c r="H287" s="45">
        <v>1560316.5670345142</v>
      </c>
      <c r="I287" s="40">
        <f t="shared" si="43"/>
        <v>6389043.2632649094</v>
      </c>
      <c r="J287" s="41">
        <f t="shared" si="44"/>
        <v>2787.5406907787565</v>
      </c>
      <c r="K287" s="41"/>
      <c r="L287" s="83">
        <f t="shared" si="45"/>
        <v>292576.2857046593</v>
      </c>
      <c r="M287" s="84">
        <f t="shared" si="46"/>
        <v>4.7991121215216627E-2</v>
      </c>
      <c r="N287" s="83">
        <f t="shared" si="47"/>
        <v>128.81108870276421</v>
      </c>
      <c r="P287" s="66">
        <f t="shared" si="48"/>
        <v>2.9827833603796261E-2</v>
      </c>
      <c r="Q287" s="66">
        <f t="shared" si="49"/>
        <v>9.8518756234660554E-2</v>
      </c>
      <c r="R287" s="71"/>
      <c r="S287" s="71"/>
      <c r="T287" s="91">
        <v>918</v>
      </c>
      <c r="U287" s="53" t="s">
        <v>285</v>
      </c>
      <c r="V287" s="43">
        <v>2293</v>
      </c>
      <c r="W287" s="43">
        <v>3776344.6855883813</v>
      </c>
      <c r="X287" s="41">
        <v>1341090.0197722246</v>
      </c>
      <c r="Y287" s="64">
        <v>5117434.7053606063</v>
      </c>
      <c r="Z287" s="127">
        <v>-441350</v>
      </c>
      <c r="AA287" s="64">
        <v>1420382.272199644</v>
      </c>
      <c r="AB287" s="45">
        <f t="shared" si="52"/>
        <v>6096466.9775602501</v>
      </c>
      <c r="AC287" s="65">
        <f t="shared" si="50"/>
        <v>2658.7296020759923</v>
      </c>
    </row>
    <row r="288" spans="1:29" x14ac:dyDescent="0.25">
      <c r="A288" s="42">
        <v>921</v>
      </c>
      <c r="B288" s="36" t="s">
        <v>286</v>
      </c>
      <c r="C288" s="43">
        <v>1972</v>
      </c>
      <c r="D288" s="43">
        <v>7450420.4309580466</v>
      </c>
      <c r="E288" s="41">
        <v>2089338.940318835</v>
      </c>
      <c r="F288" s="38">
        <f t="shared" si="51"/>
        <v>9539759.3712768815</v>
      </c>
      <c r="G288" s="44">
        <v>116427</v>
      </c>
      <c r="H288" s="45">
        <v>1557255.1413933786</v>
      </c>
      <c r="I288" s="40">
        <f t="shared" si="43"/>
        <v>11213441.51267026</v>
      </c>
      <c r="J288" s="41">
        <f t="shared" si="44"/>
        <v>5686.3293674798479</v>
      </c>
      <c r="K288" s="41"/>
      <c r="L288" s="83">
        <f t="shared" si="45"/>
        <v>517497.06947442703</v>
      </c>
      <c r="M288" s="84">
        <f t="shared" si="46"/>
        <v>4.8382550248157845E-2</v>
      </c>
      <c r="N288" s="83">
        <f t="shared" si="47"/>
        <v>375.53272239750822</v>
      </c>
      <c r="P288" s="66">
        <f t="shared" si="48"/>
        <v>4.2733369910815666E-2</v>
      </c>
      <c r="Q288" s="66">
        <f t="shared" si="49"/>
        <v>8.8443758980207177E-2</v>
      </c>
      <c r="R288" s="71"/>
      <c r="S288" s="71"/>
      <c r="T288" s="91">
        <v>921</v>
      </c>
      <c r="U288" s="53" t="s">
        <v>286</v>
      </c>
      <c r="V288" s="43">
        <v>2014</v>
      </c>
      <c r="W288" s="43">
        <v>6805165.7327929027</v>
      </c>
      <c r="X288" s="41">
        <v>2343634.570867477</v>
      </c>
      <c r="Y288" s="64">
        <v>9148800.3036603797</v>
      </c>
      <c r="Z288" s="70">
        <v>116427</v>
      </c>
      <c r="AA288" s="64">
        <v>1430717.1395354534</v>
      </c>
      <c r="AB288" s="45">
        <f t="shared" si="52"/>
        <v>10695944.443195833</v>
      </c>
      <c r="AC288" s="65">
        <f t="shared" si="50"/>
        <v>5310.7966450823396</v>
      </c>
    </row>
    <row r="289" spans="1:29" x14ac:dyDescent="0.25">
      <c r="A289" s="42">
        <v>922</v>
      </c>
      <c r="B289" s="36" t="s">
        <v>287</v>
      </c>
      <c r="C289" s="43">
        <v>4367</v>
      </c>
      <c r="D289" s="43">
        <v>4730562.604958497</v>
      </c>
      <c r="E289" s="41">
        <v>1799737.5037932168</v>
      </c>
      <c r="F289" s="38">
        <f t="shared" si="51"/>
        <v>6530300.1087517142</v>
      </c>
      <c r="G289" s="126">
        <v>-940657</v>
      </c>
      <c r="H289" s="45">
        <v>2201307.0102647515</v>
      </c>
      <c r="I289" s="40">
        <f t="shared" si="43"/>
        <v>7790950.1190164657</v>
      </c>
      <c r="J289" s="41">
        <f t="shared" si="44"/>
        <v>1784.0508630676588</v>
      </c>
      <c r="K289" s="41"/>
      <c r="L289" s="83">
        <f t="shared" si="45"/>
        <v>-180930.07925155479</v>
      </c>
      <c r="M289" s="84">
        <f t="shared" si="46"/>
        <v>-2.2696035910181371E-2</v>
      </c>
      <c r="N289" s="83">
        <f t="shared" si="47"/>
        <v>-46.461237567937133</v>
      </c>
      <c r="P289" s="66">
        <f t="shared" si="48"/>
        <v>-5.7800550090934322E-2</v>
      </c>
      <c r="Q289" s="66">
        <f t="shared" si="49"/>
        <v>0.11085860374932066</v>
      </c>
      <c r="R289" s="71"/>
      <c r="S289" s="71"/>
      <c r="T289" s="91">
        <v>922</v>
      </c>
      <c r="U289" s="53" t="s">
        <v>287</v>
      </c>
      <c r="V289" s="43">
        <v>4355</v>
      </c>
      <c r="W289" s="43">
        <v>5084111.4030327741</v>
      </c>
      <c r="X289" s="41">
        <v>1846799.148211946</v>
      </c>
      <c r="Y289" s="64">
        <v>6930910.5512447199</v>
      </c>
      <c r="Z289" s="127">
        <v>-940657</v>
      </c>
      <c r="AA289" s="64">
        <v>1981626.6470233006</v>
      </c>
      <c r="AB289" s="45">
        <f t="shared" si="52"/>
        <v>7971880.1982680205</v>
      </c>
      <c r="AC289" s="65">
        <f t="shared" si="50"/>
        <v>1830.512100635596</v>
      </c>
    </row>
    <row r="290" spans="1:29" x14ac:dyDescent="0.25">
      <c r="A290" s="42">
        <v>924</v>
      </c>
      <c r="B290" s="36" t="s">
        <v>288</v>
      </c>
      <c r="C290" s="43">
        <v>3065</v>
      </c>
      <c r="D290" s="43">
        <v>6768569.694048088</v>
      </c>
      <c r="E290" s="41">
        <v>2977651.9759003888</v>
      </c>
      <c r="F290" s="38">
        <f t="shared" si="51"/>
        <v>9746221.6699484773</v>
      </c>
      <c r="G290" s="44">
        <v>43429</v>
      </c>
      <c r="H290" s="45">
        <v>2230399.7473175921</v>
      </c>
      <c r="I290" s="40">
        <f t="shared" si="43"/>
        <v>12020050.417266069</v>
      </c>
      <c r="J290" s="41">
        <f t="shared" si="44"/>
        <v>3921.7130235778363</v>
      </c>
      <c r="K290" s="41"/>
      <c r="L290" s="83">
        <f t="shared" si="45"/>
        <v>638599.31448285282</v>
      </c>
      <c r="M290" s="84">
        <f t="shared" si="46"/>
        <v>5.6108778108855555E-2</v>
      </c>
      <c r="N290" s="83">
        <f t="shared" si="47"/>
        <v>266.78331812400984</v>
      </c>
      <c r="P290" s="66">
        <f t="shared" si="48"/>
        <v>4.781584220568913E-2</v>
      </c>
      <c r="Q290" s="66">
        <f t="shared" si="49"/>
        <v>9.5181175757896419E-2</v>
      </c>
      <c r="R290" s="71"/>
      <c r="S290" s="71"/>
      <c r="T290" s="91">
        <v>924</v>
      </c>
      <c r="U290" s="53" t="s">
        <v>288</v>
      </c>
      <c r="V290" s="43">
        <v>3114</v>
      </c>
      <c r="W290" s="43">
        <v>6292947.1414023591</v>
      </c>
      <c r="X290" s="41">
        <v>3008517.1783509469</v>
      </c>
      <c r="Y290" s="64">
        <v>9301464.319753306</v>
      </c>
      <c r="Z290" s="70">
        <v>43429</v>
      </c>
      <c r="AA290" s="64">
        <v>2036557.7830299104</v>
      </c>
      <c r="AB290" s="45">
        <f t="shared" si="52"/>
        <v>11381451.102783216</v>
      </c>
      <c r="AC290" s="65">
        <f t="shared" si="50"/>
        <v>3654.9297054538265</v>
      </c>
    </row>
    <row r="291" spans="1:29" x14ac:dyDescent="0.25">
      <c r="A291" s="42">
        <v>925</v>
      </c>
      <c r="B291" s="36" t="s">
        <v>289</v>
      </c>
      <c r="C291" s="43">
        <v>3522</v>
      </c>
      <c r="D291" s="43">
        <v>7976602.1021624655</v>
      </c>
      <c r="E291" s="41">
        <v>746079.33465537173</v>
      </c>
      <c r="F291" s="38">
        <f t="shared" si="51"/>
        <v>8722681.4368178379</v>
      </c>
      <c r="G291" s="44">
        <v>50751</v>
      </c>
      <c r="H291" s="45">
        <v>2497790.6255356534</v>
      </c>
      <c r="I291" s="40">
        <f t="shared" si="43"/>
        <v>11271223.062353492</v>
      </c>
      <c r="J291" s="41">
        <f t="shared" si="44"/>
        <v>3200.2336917528369</v>
      </c>
      <c r="K291" s="41"/>
      <c r="L291" s="83">
        <f t="shared" si="45"/>
        <v>-202531.92426093295</v>
      </c>
      <c r="M291" s="84">
        <f t="shared" si="46"/>
        <v>-1.7651756072638108E-2</v>
      </c>
      <c r="N291" s="83">
        <f t="shared" si="47"/>
        <v>-5.6212919337863241</v>
      </c>
      <c r="P291" s="66">
        <f t="shared" si="48"/>
        <v>-4.5191142039610943E-2</v>
      </c>
      <c r="Q291" s="66">
        <f t="shared" si="49"/>
        <v>9.1940981149159606E-2</v>
      </c>
      <c r="R291" s="71"/>
      <c r="S291" s="71"/>
      <c r="T291" s="91">
        <v>925</v>
      </c>
      <c r="U291" s="53" t="s">
        <v>289</v>
      </c>
      <c r="V291" s="43">
        <v>3579</v>
      </c>
      <c r="W291" s="43">
        <v>7723828.9470444126</v>
      </c>
      <c r="X291" s="41">
        <v>1411697.3565665076</v>
      </c>
      <c r="Y291" s="64">
        <v>9135526.3036109209</v>
      </c>
      <c r="Z291" s="70">
        <v>50751</v>
      </c>
      <c r="AA291" s="64">
        <v>2287477.6830035048</v>
      </c>
      <c r="AB291" s="45">
        <f t="shared" si="52"/>
        <v>11473754.986614425</v>
      </c>
      <c r="AC291" s="65">
        <f t="shared" si="50"/>
        <v>3205.8549836866232</v>
      </c>
    </row>
    <row r="292" spans="1:29" x14ac:dyDescent="0.25">
      <c r="A292" s="42">
        <v>927</v>
      </c>
      <c r="B292" s="36" t="s">
        <v>290</v>
      </c>
      <c r="C292" s="43">
        <v>29160</v>
      </c>
      <c r="D292" s="43">
        <v>26742908.72504057</v>
      </c>
      <c r="E292" s="41">
        <v>-991630.48978603969</v>
      </c>
      <c r="F292" s="38">
        <f t="shared" si="51"/>
        <v>25751278.23525453</v>
      </c>
      <c r="G292" s="126">
        <v>-3203224</v>
      </c>
      <c r="H292" s="45">
        <v>12183781.357101183</v>
      </c>
      <c r="I292" s="40">
        <f t="shared" si="43"/>
        <v>34731835.592355713</v>
      </c>
      <c r="J292" s="41">
        <f t="shared" si="44"/>
        <v>1191.0780381466293</v>
      </c>
      <c r="K292" s="41"/>
      <c r="L292" s="83">
        <f t="shared" si="45"/>
        <v>2151950.5437215269</v>
      </c>
      <c r="M292" s="84">
        <f t="shared" si="46"/>
        <v>6.605150817779637E-2</v>
      </c>
      <c r="N292" s="83">
        <f t="shared" si="47"/>
        <v>73.721393361864102</v>
      </c>
      <c r="P292" s="66">
        <f t="shared" si="48"/>
        <v>2.8920768016593268E-2</v>
      </c>
      <c r="Q292" s="66">
        <f t="shared" si="49"/>
        <v>0.13278024080123951</v>
      </c>
      <c r="R292" s="71"/>
      <c r="S292" s="71"/>
      <c r="T292" s="91">
        <v>927</v>
      </c>
      <c r="U292" s="53" t="s">
        <v>290</v>
      </c>
      <c r="V292" s="43">
        <v>29158</v>
      </c>
      <c r="W292" s="43">
        <v>26099499.813488916</v>
      </c>
      <c r="X292" s="41">
        <v>-1072035.0798397195</v>
      </c>
      <c r="Y292" s="64">
        <v>25027464.733649194</v>
      </c>
      <c r="Z292" s="127">
        <v>-3203224</v>
      </c>
      <c r="AA292" s="64">
        <v>10755644.314984992</v>
      </c>
      <c r="AB292" s="45">
        <f t="shared" si="52"/>
        <v>32579885.048634186</v>
      </c>
      <c r="AC292" s="65">
        <f t="shared" si="50"/>
        <v>1117.3566447847652</v>
      </c>
    </row>
    <row r="293" spans="1:29" x14ac:dyDescent="0.25">
      <c r="A293" s="42">
        <v>931</v>
      </c>
      <c r="B293" s="36" t="s">
        <v>291</v>
      </c>
      <c r="C293" s="43">
        <v>6097</v>
      </c>
      <c r="D293" s="43">
        <v>18397943.358499777</v>
      </c>
      <c r="E293" s="41">
        <v>4951710.5375102758</v>
      </c>
      <c r="F293" s="38">
        <f t="shared" si="51"/>
        <v>23349653.896010052</v>
      </c>
      <c r="G293" s="126">
        <v>-30828</v>
      </c>
      <c r="H293" s="45">
        <v>4221739.6492947862</v>
      </c>
      <c r="I293" s="40">
        <f t="shared" si="43"/>
        <v>27540565.545304839</v>
      </c>
      <c r="J293" s="41">
        <f t="shared" si="44"/>
        <v>4517.0683197154076</v>
      </c>
      <c r="K293" s="41"/>
      <c r="L293" s="83">
        <f t="shared" si="45"/>
        <v>1080485.4630557299</v>
      </c>
      <c r="M293" s="84">
        <f t="shared" si="46"/>
        <v>4.0834549997472588E-2</v>
      </c>
      <c r="N293" s="83">
        <f t="shared" si="47"/>
        <v>232.72892815952855</v>
      </c>
      <c r="P293" s="66">
        <f t="shared" si="48"/>
        <v>3.113170568095569E-2</v>
      </c>
      <c r="Q293" s="66">
        <f t="shared" si="49"/>
        <v>9.7632889596797279E-2</v>
      </c>
      <c r="R293" s="71"/>
      <c r="S293" s="71"/>
      <c r="T293" s="91">
        <v>931</v>
      </c>
      <c r="U293" s="53" t="s">
        <v>291</v>
      </c>
      <c r="V293" s="43">
        <v>6176</v>
      </c>
      <c r="W293" s="43">
        <v>17319510.78224704</v>
      </c>
      <c r="X293" s="41">
        <v>5325175.4080491103</v>
      </c>
      <c r="Y293" s="64">
        <v>22644686.190296151</v>
      </c>
      <c r="Z293" s="127">
        <v>-30828</v>
      </c>
      <c r="AA293" s="64">
        <v>3846221.8919529584</v>
      </c>
      <c r="AB293" s="45">
        <f t="shared" si="52"/>
        <v>26460080.082249109</v>
      </c>
      <c r="AC293" s="65">
        <f t="shared" si="50"/>
        <v>4284.339391555879</v>
      </c>
    </row>
    <row r="294" spans="1:29" x14ac:dyDescent="0.25">
      <c r="A294" s="42">
        <v>934</v>
      </c>
      <c r="B294" s="36" t="s">
        <v>292</v>
      </c>
      <c r="C294" s="43">
        <v>2784</v>
      </c>
      <c r="D294" s="43">
        <v>5911600.2871574368</v>
      </c>
      <c r="E294" s="41">
        <v>2156680.9328369028</v>
      </c>
      <c r="F294" s="38">
        <f t="shared" si="51"/>
        <v>8068281.2199943401</v>
      </c>
      <c r="G294" s="126">
        <v>-744675</v>
      </c>
      <c r="H294" s="45">
        <v>1768358.4028989815</v>
      </c>
      <c r="I294" s="40">
        <f t="shared" si="43"/>
        <v>9091964.6228933223</v>
      </c>
      <c r="J294" s="41">
        <f t="shared" si="44"/>
        <v>3265.7918904070843</v>
      </c>
      <c r="K294" s="41"/>
      <c r="L294" s="83">
        <f t="shared" si="45"/>
        <v>150792.57903078943</v>
      </c>
      <c r="M294" s="84">
        <f t="shared" si="46"/>
        <v>1.6864967846614429E-2</v>
      </c>
      <c r="N294" s="83">
        <f t="shared" si="47"/>
        <v>103.01437223851963</v>
      </c>
      <c r="P294" s="66">
        <f t="shared" si="48"/>
        <v>-8.4093709183175047E-4</v>
      </c>
      <c r="Q294" s="66">
        <f t="shared" si="49"/>
        <v>9.783066365530857E-2</v>
      </c>
      <c r="R294" s="71"/>
      <c r="S294" s="71"/>
      <c r="T294" s="91">
        <v>934</v>
      </c>
      <c r="U294" s="53" t="s">
        <v>292</v>
      </c>
      <c r="V294" s="43">
        <v>2827</v>
      </c>
      <c r="W294" s="43">
        <v>5847540.2804816756</v>
      </c>
      <c r="X294" s="41">
        <v>2227531.5669483743</v>
      </c>
      <c r="Y294" s="64">
        <v>8075071.8474300504</v>
      </c>
      <c r="Z294" s="127">
        <v>-744675</v>
      </c>
      <c r="AA294" s="64">
        <v>1610775.1964324818</v>
      </c>
      <c r="AB294" s="45">
        <f t="shared" si="52"/>
        <v>8941172.0438625328</v>
      </c>
      <c r="AC294" s="65">
        <f t="shared" si="50"/>
        <v>3162.7775181685647</v>
      </c>
    </row>
    <row r="295" spans="1:29" x14ac:dyDescent="0.25">
      <c r="A295" s="42">
        <v>935</v>
      </c>
      <c r="B295" s="36" t="s">
        <v>293</v>
      </c>
      <c r="C295" s="43">
        <v>3087</v>
      </c>
      <c r="D295" s="43">
        <v>6008436.2743312232</v>
      </c>
      <c r="E295" s="41">
        <v>2225377.9664542447</v>
      </c>
      <c r="F295" s="38">
        <f t="shared" si="51"/>
        <v>8233814.2407854684</v>
      </c>
      <c r="G295" s="126">
        <v>-75582</v>
      </c>
      <c r="H295" s="45">
        <v>1960500.1802926648</v>
      </c>
      <c r="I295" s="40">
        <f t="shared" si="43"/>
        <v>10118732.421078132</v>
      </c>
      <c r="J295" s="41">
        <f t="shared" si="44"/>
        <v>3277.8530680525209</v>
      </c>
      <c r="K295" s="41"/>
      <c r="L295" s="83">
        <f t="shared" si="45"/>
        <v>131487.7274135258</v>
      </c>
      <c r="M295" s="84">
        <f t="shared" si="46"/>
        <v>1.3165565823868804E-2</v>
      </c>
      <c r="N295" s="83">
        <f t="shared" si="47"/>
        <v>65.48745413659708</v>
      </c>
      <c r="P295" s="66">
        <f t="shared" si="48"/>
        <v>-5.0658074455957047E-3</v>
      </c>
      <c r="Q295" s="66">
        <f t="shared" si="49"/>
        <v>9.7035460851245592E-2</v>
      </c>
      <c r="R295" s="71"/>
      <c r="S295" s="71"/>
      <c r="T295" s="91">
        <v>935</v>
      </c>
      <c r="U295" s="53" t="s">
        <v>293</v>
      </c>
      <c r="V295" s="43">
        <v>3109</v>
      </c>
      <c r="W295" s="43">
        <v>6046552.6013736008</v>
      </c>
      <c r="X295" s="41">
        <v>2229184.9322273796</v>
      </c>
      <c r="Y295" s="64">
        <v>8275737.5336009804</v>
      </c>
      <c r="Z295" s="127">
        <v>-75582</v>
      </c>
      <c r="AA295" s="64">
        <v>1787089.1600636255</v>
      </c>
      <c r="AB295" s="45">
        <f t="shared" si="52"/>
        <v>9987244.6936646067</v>
      </c>
      <c r="AC295" s="65">
        <f t="shared" si="50"/>
        <v>3212.3656139159239</v>
      </c>
    </row>
    <row r="296" spans="1:29" x14ac:dyDescent="0.25">
      <c r="A296" s="42">
        <v>936</v>
      </c>
      <c r="B296" s="36" t="s">
        <v>294</v>
      </c>
      <c r="C296" s="43">
        <v>6510</v>
      </c>
      <c r="D296" s="43">
        <v>18237384.497940939</v>
      </c>
      <c r="E296" s="41">
        <v>4421532.8735987023</v>
      </c>
      <c r="F296" s="38">
        <f t="shared" si="51"/>
        <v>22658917.371539641</v>
      </c>
      <c r="G296" s="44">
        <v>450857</v>
      </c>
      <c r="H296" s="45">
        <v>4475399.0368487127</v>
      </c>
      <c r="I296" s="40">
        <f t="shared" si="43"/>
        <v>27585173.408388354</v>
      </c>
      <c r="J296" s="41">
        <f t="shared" si="44"/>
        <v>4237.3538261733265</v>
      </c>
      <c r="K296" s="41"/>
      <c r="L296" s="83">
        <f t="shared" si="45"/>
        <v>970407.31644308195</v>
      </c>
      <c r="M296" s="84">
        <f t="shared" si="46"/>
        <v>3.6461237836569502E-2</v>
      </c>
      <c r="N296" s="83">
        <f t="shared" si="47"/>
        <v>170.30521799098051</v>
      </c>
      <c r="P296" s="66">
        <f t="shared" si="48"/>
        <v>2.6156249988339209E-2</v>
      </c>
      <c r="Q296" s="66">
        <f t="shared" si="49"/>
        <v>9.622448509274939E-2</v>
      </c>
      <c r="R296" s="71"/>
      <c r="S296" s="71"/>
      <c r="T296" s="91">
        <v>936</v>
      </c>
      <c r="U296" s="53" t="s">
        <v>294</v>
      </c>
      <c r="V296" s="43">
        <v>6544</v>
      </c>
      <c r="W296" s="43">
        <v>16888014.742672957</v>
      </c>
      <c r="X296" s="41">
        <v>5193337.2656563092</v>
      </c>
      <c r="Y296" s="64">
        <v>22081352.008329265</v>
      </c>
      <c r="Z296" s="70">
        <v>450857</v>
      </c>
      <c r="AA296" s="64">
        <v>4082557.0836160062</v>
      </c>
      <c r="AB296" s="45">
        <f t="shared" si="52"/>
        <v>26614766.091945272</v>
      </c>
      <c r="AC296" s="65">
        <f t="shared" si="50"/>
        <v>4067.048608182346</v>
      </c>
    </row>
    <row r="297" spans="1:29" x14ac:dyDescent="0.25">
      <c r="A297" s="42">
        <v>946</v>
      </c>
      <c r="B297" s="36" t="s">
        <v>295</v>
      </c>
      <c r="C297" s="43">
        <v>6388</v>
      </c>
      <c r="D297" s="43">
        <v>13324127.166667925</v>
      </c>
      <c r="E297" s="41">
        <v>4219799.2094805939</v>
      </c>
      <c r="F297" s="38">
        <f t="shared" si="51"/>
        <v>17543926.376148518</v>
      </c>
      <c r="G297" s="44">
        <v>461906</v>
      </c>
      <c r="H297" s="45">
        <v>4213251.7002175599</v>
      </c>
      <c r="I297" s="40">
        <f t="shared" si="43"/>
        <v>22219084.076366078</v>
      </c>
      <c r="J297" s="41">
        <f t="shared" si="44"/>
        <v>3478.253612455554</v>
      </c>
      <c r="K297" s="41"/>
      <c r="L297" s="83">
        <f t="shared" si="45"/>
        <v>993475.82380089536</v>
      </c>
      <c r="M297" s="84">
        <f t="shared" si="46"/>
        <v>4.6805529056197039E-2</v>
      </c>
      <c r="N297" s="83">
        <f t="shared" si="47"/>
        <v>193.06428378117198</v>
      </c>
      <c r="P297" s="66">
        <f t="shared" si="48"/>
        <v>3.6411701975753941E-2</v>
      </c>
      <c r="Q297" s="66">
        <f t="shared" si="49"/>
        <v>9.8305754588519534E-2</v>
      </c>
      <c r="R297" s="71"/>
      <c r="S297" s="71"/>
      <c r="T297" s="91">
        <v>946</v>
      </c>
      <c r="U297" s="53" t="s">
        <v>295</v>
      </c>
      <c r="V297" s="43">
        <v>6461</v>
      </c>
      <c r="W297" s="43">
        <v>12318680.098649586</v>
      </c>
      <c r="X297" s="41">
        <v>4608884.8282070085</v>
      </c>
      <c r="Y297" s="64">
        <v>16927564.926856592</v>
      </c>
      <c r="Z297" s="70">
        <v>461906</v>
      </c>
      <c r="AA297" s="64">
        <v>3836137.3257085918</v>
      </c>
      <c r="AB297" s="45">
        <f t="shared" si="52"/>
        <v>21225608.252565183</v>
      </c>
      <c r="AC297" s="65">
        <f t="shared" si="50"/>
        <v>3285.1893286743821</v>
      </c>
    </row>
    <row r="298" spans="1:29" x14ac:dyDescent="0.25">
      <c r="A298" s="42">
        <v>976</v>
      </c>
      <c r="B298" s="36" t="s">
        <v>296</v>
      </c>
      <c r="C298" s="43">
        <v>3890</v>
      </c>
      <c r="D298" s="43">
        <v>14944053.079139091</v>
      </c>
      <c r="E298" s="41">
        <v>3406148.7390478631</v>
      </c>
      <c r="F298" s="38">
        <f t="shared" si="51"/>
        <v>18350201.818186954</v>
      </c>
      <c r="G298" s="126">
        <v>-1203</v>
      </c>
      <c r="H298" s="45">
        <v>2598252.9314463511</v>
      </c>
      <c r="I298" s="40">
        <f t="shared" si="43"/>
        <v>20947251.749633305</v>
      </c>
      <c r="J298" s="41">
        <f t="shared" si="44"/>
        <v>5384.8976220137029</v>
      </c>
      <c r="K298" s="41"/>
      <c r="L298" s="83">
        <f t="shared" si="45"/>
        <v>826432.71716077626</v>
      </c>
      <c r="M298" s="84">
        <f t="shared" si="46"/>
        <v>4.107351275447662E-2</v>
      </c>
      <c r="N298" s="83">
        <f t="shared" si="47"/>
        <v>249.41547998396072</v>
      </c>
      <c r="P298" s="66">
        <f t="shared" si="48"/>
        <v>3.4142976359727184E-2</v>
      </c>
      <c r="Q298" s="66">
        <f t="shared" si="49"/>
        <v>9.2774858152903983E-2</v>
      </c>
      <c r="R298" s="71"/>
      <c r="S298" s="71"/>
      <c r="T298" s="91">
        <v>976</v>
      </c>
      <c r="U298" s="53" t="s">
        <v>296</v>
      </c>
      <c r="V298" s="43">
        <v>3918</v>
      </c>
      <c r="W298" s="43">
        <v>14281719.93078113</v>
      </c>
      <c r="X298" s="41">
        <v>3462636.7371732905</v>
      </c>
      <c r="Y298" s="64">
        <v>17744356.667954419</v>
      </c>
      <c r="Z298" s="127">
        <v>-1203</v>
      </c>
      <c r="AA298" s="64">
        <v>2377665.3645181106</v>
      </c>
      <c r="AB298" s="45">
        <f t="shared" si="52"/>
        <v>20120819.032472529</v>
      </c>
      <c r="AC298" s="65">
        <f t="shared" si="50"/>
        <v>5135.4821420297421</v>
      </c>
    </row>
    <row r="299" spans="1:29" x14ac:dyDescent="0.25">
      <c r="A299" s="42">
        <v>977</v>
      </c>
      <c r="B299" s="36" t="s">
        <v>297</v>
      </c>
      <c r="C299" s="43">
        <v>15304</v>
      </c>
      <c r="D299" s="43">
        <v>29319154.841944955</v>
      </c>
      <c r="E299" s="41">
        <v>10596324.119473163</v>
      </c>
      <c r="F299" s="38">
        <f t="shared" si="51"/>
        <v>39915478.961418122</v>
      </c>
      <c r="G299" s="44">
        <v>338471</v>
      </c>
      <c r="H299" s="45">
        <v>7616671.2153290231</v>
      </c>
      <c r="I299" s="40">
        <f t="shared" si="43"/>
        <v>47870621.176747143</v>
      </c>
      <c r="J299" s="41">
        <f t="shared" si="44"/>
        <v>3127.9809969123853</v>
      </c>
      <c r="K299" s="41"/>
      <c r="L299" s="83">
        <f t="shared" si="45"/>
        <v>3336957.9778518975</v>
      </c>
      <c r="M299" s="84">
        <f t="shared" si="46"/>
        <v>7.4931136092453263E-2</v>
      </c>
      <c r="N299" s="83">
        <f t="shared" si="47"/>
        <v>208.69792913819674</v>
      </c>
      <c r="P299" s="66">
        <f t="shared" si="48"/>
        <v>6.7569447588954112E-2</v>
      </c>
      <c r="Q299" s="66">
        <f t="shared" si="49"/>
        <v>0.11909888910483968</v>
      </c>
      <c r="R299" s="71"/>
      <c r="S299" s="71"/>
      <c r="T299" s="91">
        <v>977</v>
      </c>
      <c r="U299" s="53" t="s">
        <v>297</v>
      </c>
      <c r="V299" s="43">
        <v>15255</v>
      </c>
      <c r="W299" s="43">
        <v>27266548.288507029</v>
      </c>
      <c r="X299" s="41">
        <v>10122568.692655178</v>
      </c>
      <c r="Y299" s="64">
        <v>37389116.981162205</v>
      </c>
      <c r="Z299" s="70">
        <v>338471</v>
      </c>
      <c r="AA299" s="64">
        <v>6806075.2177330386</v>
      </c>
      <c r="AB299" s="45">
        <f t="shared" si="52"/>
        <v>44533663.198895246</v>
      </c>
      <c r="AC299" s="65">
        <f t="shared" si="50"/>
        <v>2919.2830677741886</v>
      </c>
    </row>
    <row r="300" spans="1:29" x14ac:dyDescent="0.25">
      <c r="A300" s="42">
        <v>980</v>
      </c>
      <c r="B300" s="36" t="s">
        <v>298</v>
      </c>
      <c r="C300" s="43">
        <v>33352</v>
      </c>
      <c r="D300" s="43">
        <v>34556604.19327236</v>
      </c>
      <c r="E300" s="41">
        <v>7395869.7353873085</v>
      </c>
      <c r="F300" s="38">
        <f t="shared" si="51"/>
        <v>41952473.92865967</v>
      </c>
      <c r="G300" s="126">
        <v>-3564030</v>
      </c>
      <c r="H300" s="45">
        <v>13448255.665872104</v>
      </c>
      <c r="I300" s="40">
        <f t="shared" si="43"/>
        <v>51836699.594531775</v>
      </c>
      <c r="J300" s="41">
        <f t="shared" si="44"/>
        <v>1554.2306186894871</v>
      </c>
      <c r="K300" s="41"/>
      <c r="L300" s="83">
        <f t="shared" si="45"/>
        <v>3260643.0228950605</v>
      </c>
      <c r="M300" s="84">
        <f t="shared" si="46"/>
        <v>6.7124489985853061E-2</v>
      </c>
      <c r="N300" s="83">
        <f t="shared" si="47"/>
        <v>93.472316781845393</v>
      </c>
      <c r="P300" s="66">
        <f t="shared" si="48"/>
        <v>4.238073456097502E-2</v>
      </c>
      <c r="Q300" s="66">
        <f t="shared" si="49"/>
        <v>0.13074206130093313</v>
      </c>
      <c r="R300" s="71"/>
      <c r="S300" s="71"/>
      <c r="T300" s="91">
        <v>980</v>
      </c>
      <c r="U300" s="53" t="s">
        <v>298</v>
      </c>
      <c r="V300" s="43">
        <v>33254</v>
      </c>
      <c r="W300" s="43">
        <v>33337345.870103177</v>
      </c>
      <c r="X300" s="41">
        <v>6909439.7214676533</v>
      </c>
      <c r="Y300" s="64">
        <v>40246785.591570832</v>
      </c>
      <c r="Z300" s="127">
        <v>-3564030</v>
      </c>
      <c r="AA300" s="64">
        <v>11893300.980065882</v>
      </c>
      <c r="AB300" s="45">
        <f t="shared" si="52"/>
        <v>48576056.571636714</v>
      </c>
      <c r="AC300" s="65">
        <f t="shared" si="50"/>
        <v>1460.7583019076417</v>
      </c>
    </row>
    <row r="301" spans="1:29" x14ac:dyDescent="0.25">
      <c r="A301" s="42">
        <v>981</v>
      </c>
      <c r="B301" s="36" t="s">
        <v>299</v>
      </c>
      <c r="C301" s="43">
        <v>2314</v>
      </c>
      <c r="D301" s="43">
        <v>2781586.9197649653</v>
      </c>
      <c r="E301" s="41">
        <v>1873774.9126931115</v>
      </c>
      <c r="F301" s="38">
        <f t="shared" si="51"/>
        <v>4655361.832458077</v>
      </c>
      <c r="G301" s="126">
        <v>-602645</v>
      </c>
      <c r="H301" s="45">
        <v>1550281.2677906444</v>
      </c>
      <c r="I301" s="40">
        <f t="shared" si="43"/>
        <v>5602998.1002487214</v>
      </c>
      <c r="J301" s="41">
        <f t="shared" si="44"/>
        <v>2421.3474936252037</v>
      </c>
      <c r="K301" s="41"/>
      <c r="L301" s="83">
        <f t="shared" si="45"/>
        <v>170788.90713051613</v>
      </c>
      <c r="M301" s="84">
        <f t="shared" si="46"/>
        <v>3.1440046039994202E-2</v>
      </c>
      <c r="N301" s="83">
        <f t="shared" si="47"/>
        <v>102.86298952012248</v>
      </c>
      <c r="P301" s="66">
        <f t="shared" si="48"/>
        <v>7.3979616580361895E-3</v>
      </c>
      <c r="Q301" s="66">
        <f t="shared" si="49"/>
        <v>9.6628423967043187E-2</v>
      </c>
      <c r="R301" s="71"/>
      <c r="S301" s="71"/>
      <c r="T301" s="91">
        <v>981</v>
      </c>
      <c r="U301" s="53" t="s">
        <v>299</v>
      </c>
      <c r="V301" s="43">
        <v>2343</v>
      </c>
      <c r="W301" s="43">
        <v>2870669.3770309822</v>
      </c>
      <c r="X301" s="41">
        <v>1750505.183215301</v>
      </c>
      <c r="Y301" s="64">
        <v>4621174.5602462832</v>
      </c>
      <c r="Z301" s="127">
        <v>-602645</v>
      </c>
      <c r="AA301" s="64">
        <v>1413679.6328719223</v>
      </c>
      <c r="AB301" s="45">
        <f t="shared" si="52"/>
        <v>5432209.1931182053</v>
      </c>
      <c r="AC301" s="65">
        <f t="shared" si="50"/>
        <v>2318.4845041050812</v>
      </c>
    </row>
    <row r="302" spans="1:29" x14ac:dyDescent="0.25">
      <c r="A302" s="42">
        <v>989</v>
      </c>
      <c r="B302" s="36" t="s">
        <v>300</v>
      </c>
      <c r="C302" s="43">
        <v>5522</v>
      </c>
      <c r="D302" s="43">
        <v>12418012.203735694</v>
      </c>
      <c r="E302" s="41">
        <v>4308071.0083348183</v>
      </c>
      <c r="F302" s="38">
        <f t="shared" si="51"/>
        <v>16726083.212070514</v>
      </c>
      <c r="G302" s="126">
        <v>-332486</v>
      </c>
      <c r="H302" s="45">
        <v>3652617.2662669653</v>
      </c>
      <c r="I302" s="40">
        <f t="shared" si="43"/>
        <v>20046214.478337478</v>
      </c>
      <c r="J302" s="41">
        <f t="shared" si="44"/>
        <v>3630.2452876380798</v>
      </c>
      <c r="K302" s="41"/>
      <c r="L302" s="83">
        <f t="shared" si="45"/>
        <v>1175100.2112324908</v>
      </c>
      <c r="M302" s="84">
        <f t="shared" si="46"/>
        <v>6.226978410495114E-2</v>
      </c>
      <c r="N302" s="83">
        <f t="shared" si="47"/>
        <v>270.00414321055359</v>
      </c>
      <c r="P302" s="66">
        <f t="shared" si="48"/>
        <v>5.3196811134439637E-2</v>
      </c>
      <c r="Q302" s="66">
        <f t="shared" si="49"/>
        <v>9.9408065771336096E-2</v>
      </c>
      <c r="R302" s="71"/>
      <c r="S302" s="71"/>
      <c r="T302" s="91">
        <v>989</v>
      </c>
      <c r="U302" s="53" t="s">
        <v>300</v>
      </c>
      <c r="V302" s="43">
        <v>5616</v>
      </c>
      <c r="W302" s="43">
        <v>11642583.047807563</v>
      </c>
      <c r="X302" s="41">
        <v>4238668.2389810774</v>
      </c>
      <c r="Y302" s="64">
        <v>15881251.286788641</v>
      </c>
      <c r="Z302" s="127">
        <v>-332486</v>
      </c>
      <c r="AA302" s="64">
        <v>3322348.9803163465</v>
      </c>
      <c r="AB302" s="45">
        <f t="shared" si="52"/>
        <v>18871114.267104987</v>
      </c>
      <c r="AC302" s="65">
        <f t="shared" si="50"/>
        <v>3360.2411444275263</v>
      </c>
    </row>
    <row r="303" spans="1:29" x14ac:dyDescent="0.25">
      <c r="A303" s="42">
        <v>992</v>
      </c>
      <c r="B303" s="36" t="s">
        <v>301</v>
      </c>
      <c r="C303" s="43">
        <v>18577</v>
      </c>
      <c r="D303" s="43">
        <v>36625421.643078066</v>
      </c>
      <c r="E303" s="41">
        <v>6547462.985583555</v>
      </c>
      <c r="F303" s="38">
        <f t="shared" si="51"/>
        <v>43172884.628661618</v>
      </c>
      <c r="G303" s="126">
        <v>-1209305</v>
      </c>
      <c r="H303" s="45">
        <v>9487485.7061068919</v>
      </c>
      <c r="I303" s="40">
        <f t="shared" si="43"/>
        <v>51451065.334768511</v>
      </c>
      <c r="J303" s="41">
        <f t="shared" si="44"/>
        <v>2769.6110962355874</v>
      </c>
      <c r="K303" s="41"/>
      <c r="L303" s="83">
        <f t="shared" si="45"/>
        <v>1626397.3250581995</v>
      </c>
      <c r="M303" s="84">
        <f t="shared" si="46"/>
        <v>3.2642411681322821E-2</v>
      </c>
      <c r="N303" s="83">
        <f t="shared" si="47"/>
        <v>114.41962223024166</v>
      </c>
      <c r="P303" s="66">
        <f t="shared" si="48"/>
        <v>1.492270753344993E-2</v>
      </c>
      <c r="Q303" s="66">
        <f t="shared" si="49"/>
        <v>0.11671711656096706</v>
      </c>
      <c r="R303" s="71"/>
      <c r="S303" s="71"/>
      <c r="T303" s="91">
        <v>992</v>
      </c>
      <c r="U303" s="53" t="s">
        <v>301</v>
      </c>
      <c r="V303" s="43">
        <v>18765</v>
      </c>
      <c r="W303" s="43">
        <v>35020687.684539147</v>
      </c>
      <c r="X303" s="41">
        <v>7517413.3040415188</v>
      </c>
      <c r="Y303" s="64">
        <v>42538100.988580666</v>
      </c>
      <c r="Z303" s="127">
        <v>-1209305</v>
      </c>
      <c r="AA303" s="64">
        <v>8495872.0211296435</v>
      </c>
      <c r="AB303" s="45">
        <f t="shared" si="52"/>
        <v>49824668.009710312</v>
      </c>
      <c r="AC303" s="65">
        <f t="shared" si="50"/>
        <v>2655.1914740053458</v>
      </c>
    </row>
    <row r="304" spans="1:29" ht="14.4" x14ac:dyDescent="0.3">
      <c r="A304" s="46"/>
      <c r="B304" s="47"/>
      <c r="C304" s="48"/>
      <c r="D304" s="49"/>
      <c r="E304" s="43"/>
      <c r="F304" s="37"/>
      <c r="G304" s="50"/>
      <c r="H304" s="45"/>
      <c r="I304" s="43"/>
      <c r="J304" s="51"/>
      <c r="K304" s="51"/>
      <c r="T304" s="46"/>
      <c r="U304" s="65"/>
      <c r="V304" s="10"/>
      <c r="W304" s="10"/>
      <c r="X304" s="63"/>
      <c r="Y304" s="63"/>
      <c r="Z304" s="63"/>
      <c r="AA304" s="63"/>
      <c r="AB304" s="63"/>
      <c r="AC304" s="63"/>
    </row>
    <row r="305" spans="1:29" ht="14.4" x14ac:dyDescent="0.3">
      <c r="A305" s="46"/>
      <c r="B305" s="47"/>
      <c r="C305" s="48"/>
      <c r="D305" s="49"/>
      <c r="E305" s="43"/>
      <c r="F305" s="37"/>
      <c r="G305" s="50"/>
      <c r="H305" s="45"/>
      <c r="I305" s="43"/>
      <c r="J305" s="51"/>
      <c r="K305" s="51"/>
      <c r="T305" s="46"/>
      <c r="U305" s="65"/>
      <c r="V305" s="10"/>
      <c r="W305" s="10"/>
      <c r="X305" s="63"/>
      <c r="Y305" s="63"/>
      <c r="Z305" s="63"/>
      <c r="AA305" s="63"/>
      <c r="AB305" s="63"/>
      <c r="AC305" s="63"/>
    </row>
    <row r="306" spans="1:29" ht="14.4" x14ac:dyDescent="0.3">
      <c r="A306" s="46"/>
      <c r="B306" s="47"/>
      <c r="C306" s="48"/>
      <c r="D306" s="49"/>
      <c r="E306" s="43"/>
      <c r="F306" s="37"/>
      <c r="G306" s="50"/>
      <c r="H306" s="45"/>
      <c r="I306" s="43"/>
      <c r="J306" s="51"/>
      <c r="K306" s="51"/>
      <c r="T306" s="46"/>
      <c r="U306" s="65"/>
      <c r="V306" s="10"/>
      <c r="W306" s="10"/>
      <c r="X306" s="63"/>
      <c r="Y306" s="63"/>
      <c r="Z306" s="63"/>
      <c r="AA306" s="63"/>
      <c r="AB306" s="63"/>
      <c r="AC306" s="63"/>
    </row>
    <row r="307" spans="1:29" x14ac:dyDescent="0.25">
      <c r="A307" s="46"/>
      <c r="B307" s="47"/>
      <c r="C307" s="48"/>
      <c r="D307" s="49"/>
      <c r="E307" s="43"/>
      <c r="F307" s="37"/>
      <c r="G307" s="50"/>
      <c r="H307" s="45"/>
      <c r="I307" s="43"/>
      <c r="J307" s="51"/>
      <c r="K307" s="51"/>
      <c r="T307" s="46"/>
      <c r="U307" s="47"/>
      <c r="V307" s="25"/>
      <c r="W307" s="25"/>
    </row>
    <row r="308" spans="1:29" x14ac:dyDescent="0.25">
      <c r="A308" s="52"/>
      <c r="B308" s="36"/>
      <c r="C308" s="43"/>
      <c r="D308" s="49"/>
      <c r="E308" s="43"/>
      <c r="F308" s="37"/>
      <c r="G308" s="50"/>
      <c r="H308" s="45"/>
      <c r="I308" s="43"/>
      <c r="J308" s="51"/>
      <c r="K308" s="51"/>
      <c r="T308" s="52"/>
      <c r="U308" s="36"/>
      <c r="V308" s="25"/>
      <c r="W308" s="25"/>
    </row>
    <row r="309" spans="1:29" x14ac:dyDescent="0.25">
      <c r="A309" s="52"/>
      <c r="B309" s="36"/>
      <c r="C309" s="43"/>
      <c r="D309" s="49"/>
      <c r="E309" s="43"/>
      <c r="F309" s="53"/>
      <c r="G309" s="54"/>
      <c r="H309" s="53"/>
      <c r="I309" s="43"/>
      <c r="J309" s="51"/>
      <c r="K309" s="51"/>
      <c r="T309" s="52"/>
      <c r="U309" s="36"/>
      <c r="V309" s="25"/>
      <c r="W309" s="25"/>
    </row>
    <row r="310" spans="1:29" x14ac:dyDescent="0.25">
      <c r="A310" s="52"/>
      <c r="B310" s="36"/>
      <c r="C310" s="43"/>
      <c r="D310" s="49"/>
      <c r="E310" s="43"/>
      <c r="F310" s="53"/>
      <c r="G310" s="54"/>
      <c r="H310" s="53"/>
      <c r="I310" s="43"/>
      <c r="J310" s="51"/>
      <c r="K310" s="51"/>
      <c r="T310" s="52"/>
      <c r="U310" s="36"/>
      <c r="V310" s="25"/>
      <c r="W310" s="25"/>
    </row>
    <row r="311" spans="1:29" x14ac:dyDescent="0.25">
      <c r="A311" s="52"/>
      <c r="B311" s="36"/>
      <c r="C311" s="43"/>
      <c r="D311" s="49"/>
      <c r="E311" s="43"/>
      <c r="F311" s="53"/>
      <c r="G311" s="54"/>
      <c r="H311" s="53"/>
      <c r="I311" s="43"/>
      <c r="J311" s="51"/>
      <c r="K311" s="51"/>
      <c r="T311" s="52"/>
      <c r="U311" s="36"/>
      <c r="V311" s="25"/>
      <c r="W311" s="25"/>
    </row>
    <row r="312" spans="1:29" x14ac:dyDescent="0.25">
      <c r="A312" s="52"/>
      <c r="B312" s="36"/>
      <c r="C312" s="43"/>
      <c r="D312" s="49"/>
      <c r="E312" s="43"/>
      <c r="F312" s="53"/>
      <c r="G312" s="54"/>
      <c r="H312" s="53"/>
      <c r="I312" s="43"/>
      <c r="J312" s="51"/>
      <c r="K312" s="51"/>
      <c r="T312" s="52"/>
      <c r="U312" s="36"/>
      <c r="V312" s="25"/>
      <c r="W312" s="25"/>
    </row>
    <row r="313" spans="1:29" x14ac:dyDescent="0.25">
      <c r="A313" s="52"/>
      <c r="B313" s="36"/>
      <c r="C313" s="43"/>
      <c r="D313" s="49"/>
      <c r="E313" s="43"/>
      <c r="F313" s="53"/>
      <c r="G313" s="54"/>
      <c r="H313" s="53"/>
      <c r="I313" s="43"/>
      <c r="J313" s="51"/>
      <c r="K313" s="51"/>
      <c r="T313" s="52"/>
      <c r="U313" s="36"/>
      <c r="V313" s="25"/>
      <c r="W313" s="25"/>
    </row>
    <row r="314" spans="1:29" x14ac:dyDescent="0.25">
      <c r="A314" s="52"/>
      <c r="B314" s="36"/>
      <c r="C314" s="43"/>
      <c r="D314" s="49"/>
      <c r="E314" s="43"/>
      <c r="F314" s="53"/>
      <c r="G314" s="54"/>
      <c r="H314" s="53"/>
      <c r="I314" s="43"/>
      <c r="J314" s="51"/>
      <c r="K314" s="51"/>
      <c r="T314" s="52"/>
      <c r="U314" s="36"/>
      <c r="V314" s="25"/>
      <c r="W314" s="25"/>
    </row>
    <row r="315" spans="1:29" x14ac:dyDescent="0.25">
      <c r="A315" s="52"/>
      <c r="B315" s="36"/>
      <c r="C315" s="43"/>
      <c r="D315" s="49"/>
      <c r="E315" s="43"/>
      <c r="F315" s="53"/>
      <c r="G315" s="54"/>
      <c r="H315" s="53"/>
      <c r="I315" s="43"/>
      <c r="J315" s="51"/>
      <c r="K315" s="51"/>
      <c r="T315" s="52"/>
      <c r="U315" s="36"/>
      <c r="V315" s="25"/>
      <c r="W315" s="25"/>
    </row>
    <row r="316" spans="1:29" x14ac:dyDescent="0.25">
      <c r="A316" s="52"/>
      <c r="B316" s="36"/>
      <c r="C316" s="43"/>
      <c r="D316" s="49"/>
      <c r="E316" s="43"/>
      <c r="F316" s="53"/>
      <c r="G316" s="54"/>
      <c r="H316" s="53"/>
      <c r="I316" s="43"/>
      <c r="J316" s="51"/>
      <c r="K316" s="51"/>
      <c r="T316" s="52"/>
      <c r="U316" s="36"/>
      <c r="V316" s="25"/>
      <c r="W316" s="25"/>
    </row>
    <row r="317" spans="1:29" x14ac:dyDescent="0.25">
      <c r="A317" s="52"/>
      <c r="B317" s="36"/>
      <c r="C317" s="43"/>
      <c r="D317" s="49"/>
      <c r="E317" s="43"/>
      <c r="F317" s="53"/>
      <c r="G317" s="54"/>
      <c r="H317" s="53"/>
      <c r="I317" s="43"/>
      <c r="J317" s="51"/>
      <c r="K317" s="51"/>
      <c r="T317" s="52"/>
      <c r="U317" s="36"/>
      <c r="V317" s="25"/>
      <c r="W317" s="25"/>
    </row>
    <row r="318" spans="1:29" x14ac:dyDescent="0.25">
      <c r="A318" s="42"/>
      <c r="B318" s="36"/>
      <c r="C318" s="43"/>
      <c r="D318" s="49"/>
      <c r="E318" s="43"/>
      <c r="F318" s="53"/>
      <c r="G318" s="54"/>
      <c r="H318" s="53"/>
      <c r="I318" s="43"/>
      <c r="J318" s="51"/>
      <c r="K318" s="51"/>
      <c r="T318" s="42"/>
      <c r="U318" s="36"/>
      <c r="V318" s="25"/>
      <c r="W318" s="25"/>
    </row>
    <row r="319" spans="1:29" x14ac:dyDescent="0.25">
      <c r="A319" s="42"/>
      <c r="B319" s="36"/>
      <c r="C319" s="43"/>
      <c r="D319" s="49"/>
      <c r="E319" s="43"/>
      <c r="F319" s="53"/>
      <c r="G319" s="54"/>
      <c r="H319" s="53"/>
      <c r="I319" s="43"/>
      <c r="J319" s="51"/>
      <c r="K319" s="51"/>
      <c r="T319" s="42"/>
      <c r="U319" s="36"/>
      <c r="V319" s="25"/>
      <c r="W319" s="25"/>
    </row>
    <row r="320" spans="1:29" x14ac:dyDescent="0.25">
      <c r="A320" s="42"/>
      <c r="B320" s="55"/>
      <c r="C320" s="43"/>
      <c r="D320" s="49"/>
      <c r="E320" s="43"/>
      <c r="F320" s="53"/>
      <c r="G320" s="54"/>
      <c r="H320" s="53"/>
      <c r="I320" s="49"/>
      <c r="J320" s="56"/>
      <c r="T320" s="42"/>
      <c r="U320" s="55"/>
      <c r="V320" s="25"/>
      <c r="W320" s="25"/>
    </row>
    <row r="321" spans="1:23" x14ac:dyDescent="0.25">
      <c r="A321" s="42"/>
      <c r="B321" s="36"/>
      <c r="C321" s="43"/>
      <c r="D321" s="49"/>
      <c r="E321" s="43"/>
      <c r="F321" s="53"/>
      <c r="G321" s="54"/>
      <c r="H321" s="53"/>
      <c r="I321" s="49"/>
      <c r="J321" s="56"/>
      <c r="T321" s="42"/>
      <c r="U321" s="36"/>
      <c r="V321" s="25"/>
      <c r="W321" s="25"/>
    </row>
    <row r="322" spans="1:23" x14ac:dyDescent="0.25">
      <c r="A322" s="42"/>
      <c r="B322" s="36"/>
      <c r="C322" s="43"/>
      <c r="D322" s="49"/>
      <c r="E322" s="43"/>
      <c r="F322" s="53"/>
      <c r="G322" s="54"/>
      <c r="H322" s="53"/>
      <c r="I322" s="49"/>
      <c r="J322" s="56"/>
      <c r="T322" s="42"/>
      <c r="U322" s="36"/>
      <c r="V322" s="25"/>
      <c r="W322" s="25"/>
    </row>
    <row r="323" spans="1:23" x14ac:dyDescent="0.25">
      <c r="A323" s="42"/>
      <c r="B323" s="36"/>
      <c r="C323" s="43"/>
      <c r="D323" s="49"/>
      <c r="E323" s="43"/>
      <c r="F323" s="53"/>
      <c r="G323" s="54"/>
      <c r="H323" s="53"/>
      <c r="I323" s="49"/>
      <c r="J323" s="56"/>
      <c r="T323" s="42"/>
      <c r="U323" s="36"/>
      <c r="V323" s="25"/>
      <c r="W323" s="25"/>
    </row>
    <row r="324" spans="1:23" x14ac:dyDescent="0.25">
      <c r="A324" s="42"/>
      <c r="B324" s="36"/>
      <c r="C324" s="43"/>
      <c r="D324" s="49"/>
      <c r="E324" s="43"/>
      <c r="F324" s="53"/>
      <c r="G324" s="54"/>
      <c r="H324" s="53"/>
      <c r="I324" s="49"/>
      <c r="J324" s="56"/>
      <c r="T324" s="42"/>
      <c r="U324" s="36"/>
      <c r="V324" s="25"/>
      <c r="W324" s="25"/>
    </row>
    <row r="325" spans="1:23" x14ac:dyDescent="0.25">
      <c r="A325" s="42"/>
      <c r="B325" s="57"/>
      <c r="C325" s="43"/>
      <c r="D325" s="49"/>
      <c r="E325" s="43"/>
      <c r="F325" s="53"/>
      <c r="G325" s="54"/>
      <c r="H325" s="53"/>
      <c r="I325" s="49"/>
      <c r="J325" s="56"/>
      <c r="T325" s="42"/>
      <c r="U325" s="57"/>
      <c r="V325" s="25"/>
      <c r="W325" s="25"/>
    </row>
    <row r="326" spans="1:23" x14ac:dyDescent="0.25">
      <c r="A326" s="58"/>
      <c r="B326" s="57"/>
      <c r="C326" s="43"/>
      <c r="D326" s="49"/>
      <c r="E326" s="43"/>
      <c r="F326" s="53"/>
      <c r="G326" s="54"/>
      <c r="H326" s="53"/>
      <c r="I326" s="49"/>
      <c r="J326" s="56"/>
      <c r="T326" s="58"/>
      <c r="U326" s="57"/>
      <c r="V326" s="25"/>
      <c r="W326" s="25"/>
    </row>
    <row r="327" spans="1:23" x14ac:dyDescent="0.25">
      <c r="A327" s="42"/>
      <c r="B327" s="36"/>
      <c r="C327" s="43"/>
      <c r="D327" s="49"/>
      <c r="E327" s="43"/>
      <c r="F327" s="53"/>
      <c r="G327" s="54"/>
      <c r="H327" s="53"/>
      <c r="I327" s="49"/>
      <c r="J327" s="56"/>
      <c r="T327" s="42"/>
      <c r="U327" s="36"/>
      <c r="V327" s="25"/>
      <c r="W327" s="25"/>
    </row>
    <row r="328" spans="1:23" x14ac:dyDescent="0.25">
      <c r="A328" s="42"/>
      <c r="B328" s="36"/>
      <c r="C328" s="43"/>
      <c r="D328" s="49"/>
      <c r="E328" s="43"/>
      <c r="F328" s="53"/>
      <c r="G328" s="54"/>
      <c r="H328" s="53"/>
      <c r="I328" s="49"/>
      <c r="J328" s="56"/>
      <c r="T328" s="42"/>
      <c r="U328" s="36"/>
      <c r="V328" s="25"/>
      <c r="W328" s="25"/>
    </row>
    <row r="329" spans="1:23" x14ac:dyDescent="0.25">
      <c r="A329" s="42"/>
      <c r="B329" s="36"/>
      <c r="C329" s="43"/>
      <c r="D329" s="49"/>
      <c r="E329" s="43"/>
      <c r="F329" s="53"/>
      <c r="G329" s="54"/>
      <c r="H329" s="53"/>
      <c r="I329" s="49"/>
      <c r="J329" s="56"/>
      <c r="T329" s="42"/>
      <c r="U329" s="36"/>
      <c r="V329" s="25"/>
      <c r="W329" s="25"/>
    </row>
    <row r="330" spans="1:23" x14ac:dyDescent="0.25">
      <c r="A330" s="58"/>
      <c r="B330" s="36"/>
      <c r="C330" s="43"/>
      <c r="D330" s="49"/>
      <c r="E330" s="43"/>
      <c r="F330" s="53"/>
      <c r="G330" s="54"/>
      <c r="H330" s="53"/>
      <c r="I330" s="49"/>
      <c r="J330" s="56"/>
      <c r="T330" s="58"/>
      <c r="U330" s="36"/>
      <c r="V330" s="25"/>
      <c r="W330" s="25"/>
    </row>
    <row r="331" spans="1:23" x14ac:dyDescent="0.25">
      <c r="A331" s="42"/>
      <c r="B331" s="36"/>
      <c r="C331" s="43"/>
      <c r="D331" s="49"/>
      <c r="E331" s="43"/>
      <c r="F331" s="53"/>
      <c r="G331" s="54"/>
      <c r="H331" s="53"/>
      <c r="I331" s="49"/>
      <c r="J331" s="56"/>
      <c r="T331" s="42"/>
      <c r="U331" s="36"/>
      <c r="V331" s="25"/>
      <c r="W331" s="25"/>
    </row>
    <row r="332" spans="1:23" x14ac:dyDescent="0.25">
      <c r="A332" s="42"/>
      <c r="B332" s="36"/>
      <c r="C332" s="43"/>
      <c r="D332" s="49"/>
      <c r="E332" s="43"/>
      <c r="F332" s="53"/>
      <c r="G332" s="54"/>
      <c r="H332" s="53"/>
      <c r="I332" s="49"/>
      <c r="J332" s="56"/>
      <c r="T332" s="42"/>
      <c r="U332" s="36"/>
      <c r="V332" s="25"/>
      <c r="W332" s="25"/>
    </row>
    <row r="333" spans="1:23" x14ac:dyDescent="0.25">
      <c r="A333" s="12"/>
      <c r="T333" s="12"/>
    </row>
    <row r="334" spans="1:23" x14ac:dyDescent="0.25">
      <c r="A334" s="12"/>
      <c r="B334" s="13"/>
      <c r="T334" s="12"/>
      <c r="U334" s="13"/>
    </row>
  </sheetData>
  <sortState xmlns:xlrd2="http://schemas.microsoft.com/office/spreadsheetml/2017/richdata2" ref="A11:AC303">
    <sortCondition ref="A11:A303"/>
  </sortState>
  <conditionalFormatting sqref="Z10 Z237:Z303">
    <cfRule type="cellIs" dxfId="0" priority="1" operator="lessThan">
      <formula>0</formula>
    </cfRule>
  </conditionalFormatting>
  <hyperlinks>
    <hyperlink ref="T2" r:id="rId1" display="https://vm.fi/valtionosuuspaatoksia-ja-laskentatietoja" xr:uid="{359EF479-BB44-4701-BA37-7021F1CF3E10}"/>
    <hyperlink ref="T3" r:id="rId2" display="https://vos.oph.fi/rap/vos/v21/vop6os21.html" xr:uid="{6738058E-B386-4A49-9D3C-8434BE5A2C61}"/>
    <hyperlink ref="A3" r:id="rId3" xr:uid="{05FDA426-DE77-46C8-837A-ABA0CB6F92FB}"/>
    <hyperlink ref="A5" r:id="rId4" xr:uid="{85CFEBDF-7986-4E06-80B0-E4C7121FAB6B}"/>
  </hyperlinks>
  <printOptions horizontalCentered="1"/>
  <pageMargins left="0.39370078740157483" right="0.39370078740157483" top="1.5748031496062993" bottom="0.78740157480314965" header="0.39370078740157483" footer="0.39370078740157483"/>
  <pageSetup paperSize="9" orientation="portrait" r:id="rId5"/>
  <headerFooter scaleWithDoc="0">
    <oddHeader>&amp;L&amp;G</oddHeader>
    <oddFooter>&amp;L&amp;8&amp;K06+000&amp;P/&amp;N | &amp;D &amp;T | &amp;Z&amp;F&amp;R&amp;8&amp;K06+000&amp;G</oddFooter>
  </headerFooter>
  <ignoredErrors>
    <ignoredError sqref="AB11 AB12:AB303" formulaRange="1"/>
  </ignoredErrors>
  <legacyDrawingHF r:id="rId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AAFA82-0957-4F64-B6A0-945E57961547}">
  <dimension ref="A1:N334"/>
  <sheetViews>
    <sheetView workbookViewId="0">
      <pane xSplit="2" ySplit="9" topLeftCell="C10" activePane="bottomRight" state="frozen"/>
      <selection pane="topRight" activeCell="C1" sqref="C1"/>
      <selection pane="bottomLeft" activeCell="A10" sqref="A10"/>
      <selection pane="bottomRight"/>
    </sheetView>
  </sheetViews>
  <sheetFormatPr defaultRowHeight="14.4" x14ac:dyDescent="0.3"/>
  <cols>
    <col min="1" max="1" width="8.88671875" style="81" customWidth="1"/>
    <col min="2" max="2" width="13.6640625" style="59" bestFit="1" customWidth="1"/>
    <col min="3" max="3" width="10.33203125" style="73" bestFit="1" customWidth="1"/>
    <col min="4" max="4" width="14.5546875" style="73" customWidth="1"/>
    <col min="5" max="5" width="13.33203125" style="73" customWidth="1"/>
    <col min="6" max="6" width="17.21875" style="74" bestFit="1" customWidth="1"/>
    <col min="7" max="7" width="11.88671875" style="94" customWidth="1"/>
    <col min="8" max="8" width="11.5546875" style="94" customWidth="1"/>
    <col min="9" max="9" width="8.88671875" style="81"/>
    <col min="10" max="10" width="13.6640625" style="59" bestFit="1" customWidth="1"/>
    <col min="11" max="12" width="10.33203125" style="93" bestFit="1" customWidth="1"/>
    <col min="13" max="13" width="10.6640625" style="93" bestFit="1" customWidth="1"/>
    <col min="14" max="14" width="16.88671875" style="75" customWidth="1"/>
    <col min="15" max="16384" width="8.88671875" style="75"/>
  </cols>
  <sheetData>
    <row r="1" spans="1:14" ht="22.8" x14ac:dyDescent="0.4">
      <c r="A1" s="16" t="s">
        <v>320</v>
      </c>
      <c r="B1" s="72"/>
      <c r="I1" s="120" t="s">
        <v>321</v>
      </c>
      <c r="J1" s="72"/>
    </row>
    <row r="2" spans="1:14" ht="15.6" x14ac:dyDescent="0.3">
      <c r="A2" s="15" t="s">
        <v>314</v>
      </c>
      <c r="I2" s="121" t="s">
        <v>322</v>
      </c>
    </row>
    <row r="3" spans="1:14" x14ac:dyDescent="0.3">
      <c r="I3" s="122"/>
    </row>
    <row r="4" spans="1:14" x14ac:dyDescent="0.3">
      <c r="A4" s="132" t="s">
        <v>339</v>
      </c>
      <c r="I4" s="122"/>
    </row>
    <row r="5" spans="1:14" x14ac:dyDescent="0.3">
      <c r="A5" s="130" t="s">
        <v>341</v>
      </c>
      <c r="I5" s="122"/>
    </row>
    <row r="6" spans="1:14" x14ac:dyDescent="0.3">
      <c r="A6" s="82" t="s">
        <v>340</v>
      </c>
      <c r="I6" s="122"/>
    </row>
    <row r="7" spans="1:14" x14ac:dyDescent="0.3">
      <c r="A7" s="82"/>
      <c r="I7" s="122"/>
    </row>
    <row r="8" spans="1:14" x14ac:dyDescent="0.3">
      <c r="A8" s="82"/>
      <c r="I8" s="122"/>
    </row>
    <row r="9" spans="1:14" ht="46.8" x14ac:dyDescent="0.25">
      <c r="A9" s="76" t="s">
        <v>302</v>
      </c>
      <c r="B9" s="76" t="s">
        <v>7</v>
      </c>
      <c r="C9" s="92" t="s">
        <v>323</v>
      </c>
      <c r="D9" s="92" t="s">
        <v>324</v>
      </c>
      <c r="E9" s="92" t="s">
        <v>325</v>
      </c>
      <c r="F9" s="92" t="s">
        <v>306</v>
      </c>
      <c r="G9" s="95"/>
      <c r="H9" s="95"/>
      <c r="I9" s="123" t="s">
        <v>302</v>
      </c>
      <c r="J9" s="98" t="s">
        <v>7</v>
      </c>
      <c r="K9" s="99" t="s">
        <v>323</v>
      </c>
      <c r="L9" s="99" t="s">
        <v>324</v>
      </c>
      <c r="M9" s="99" t="s">
        <v>325</v>
      </c>
      <c r="N9" s="99" t="s">
        <v>306</v>
      </c>
    </row>
    <row r="10" spans="1:14" ht="13.8" x14ac:dyDescent="0.25">
      <c r="A10" s="53"/>
      <c r="B10" s="53" t="s">
        <v>8</v>
      </c>
      <c r="C10" s="65">
        <f>SUM(C11:C303)</f>
        <v>137707784.84719998</v>
      </c>
      <c r="D10" s="65">
        <f>SUM(D11:D303)</f>
        <v>341968680.11008376</v>
      </c>
      <c r="E10" s="128">
        <f t="shared" ref="E10:E73" si="0">C10-D10</f>
        <v>-204260895.26288378</v>
      </c>
      <c r="F10" s="77">
        <f>'Vos-laskelma'!I10+E10</f>
        <v>10400538631.035027</v>
      </c>
      <c r="G10" s="96"/>
      <c r="H10" s="96"/>
      <c r="I10" s="124"/>
      <c r="J10" s="53" t="s">
        <v>8</v>
      </c>
      <c r="K10" s="65">
        <f>SUM(K11:K385)</f>
        <v>118681789.71880005</v>
      </c>
      <c r="L10" s="65">
        <f>SUM(L11:L385)</f>
        <v>315222344.95998424</v>
      </c>
      <c r="M10" s="97">
        <f t="shared" ref="M10:M73" si="1">K10-L10</f>
        <v>-196540555.24118418</v>
      </c>
      <c r="N10" s="77">
        <f>'Vos-laskelma'!AB10+M10</f>
        <v>9822454391.0949211</v>
      </c>
    </row>
    <row r="11" spans="1:14" ht="13.8" x14ac:dyDescent="0.25">
      <c r="A11" s="42">
        <v>5</v>
      </c>
      <c r="B11" s="53" t="s">
        <v>9</v>
      </c>
      <c r="C11" s="65">
        <v>3172335.5318</v>
      </c>
      <c r="D11" s="65">
        <v>548483.39200000011</v>
      </c>
      <c r="E11" s="65">
        <f t="shared" si="0"/>
        <v>2623852.1398</v>
      </c>
      <c r="F11" s="77">
        <f>'Vos-laskelma'!I11+E11</f>
        <v>41635171.502539501</v>
      </c>
      <c r="G11" s="96"/>
      <c r="H11" s="96"/>
      <c r="I11" s="125">
        <v>5</v>
      </c>
      <c r="J11" s="53" t="s">
        <v>9</v>
      </c>
      <c r="K11" s="65">
        <v>3064851.6276000007</v>
      </c>
      <c r="L11" s="65">
        <v>485166.81640000001</v>
      </c>
      <c r="M11" s="97">
        <f t="shared" si="1"/>
        <v>2579684.8112000008</v>
      </c>
      <c r="N11" s="77">
        <f>'Vos-laskelma'!AB11+M11</f>
        <v>40253356.914551049</v>
      </c>
    </row>
    <row r="12" spans="1:14" ht="13.8" x14ac:dyDescent="0.25">
      <c r="A12" s="42">
        <v>9</v>
      </c>
      <c r="B12" s="53" t="s">
        <v>10</v>
      </c>
      <c r="C12" s="65">
        <v>143157.14620000002</v>
      </c>
      <c r="D12" s="65">
        <v>31299.324000000001</v>
      </c>
      <c r="E12" s="65">
        <f t="shared" si="0"/>
        <v>111857.82220000002</v>
      </c>
      <c r="F12" s="77">
        <f>'Vos-laskelma'!I12+E12</f>
        <v>10691989.180348504</v>
      </c>
      <c r="G12" s="96"/>
      <c r="H12" s="96"/>
      <c r="I12" s="125">
        <v>9</v>
      </c>
      <c r="J12" s="53" t="s">
        <v>10</v>
      </c>
      <c r="K12" s="65">
        <v>135143.96000000002</v>
      </c>
      <c r="L12" s="65">
        <v>7112.84</v>
      </c>
      <c r="M12" s="97">
        <f t="shared" si="1"/>
        <v>128031.12000000002</v>
      </c>
      <c r="N12" s="77">
        <f>'Vos-laskelma'!AB12+M12</f>
        <v>9701874.991428012</v>
      </c>
    </row>
    <row r="13" spans="1:14" ht="13.8" x14ac:dyDescent="0.25">
      <c r="A13" s="42">
        <v>10</v>
      </c>
      <c r="B13" s="53" t="s">
        <v>11</v>
      </c>
      <c r="C13" s="65">
        <v>166929.728</v>
      </c>
      <c r="D13" s="65">
        <v>294467.02108000003</v>
      </c>
      <c r="E13" s="128">
        <f t="shared" si="0"/>
        <v>-127537.29308000003</v>
      </c>
      <c r="F13" s="77">
        <f>'Vos-laskelma'!I13+E13</f>
        <v>44523047.213269025</v>
      </c>
      <c r="G13" s="96"/>
      <c r="H13" s="96"/>
      <c r="I13" s="125">
        <v>10</v>
      </c>
      <c r="J13" s="53" t="s">
        <v>11</v>
      </c>
      <c r="K13" s="65">
        <v>138060.22440000001</v>
      </c>
      <c r="L13" s="65">
        <v>218463.76776000002</v>
      </c>
      <c r="M13" s="97">
        <f t="shared" si="1"/>
        <v>-80403.543360000011</v>
      </c>
      <c r="N13" s="77">
        <f>'Vos-laskelma'!AB13+M13</f>
        <v>42015272.947258346</v>
      </c>
    </row>
    <row r="14" spans="1:14" ht="13.8" x14ac:dyDescent="0.25">
      <c r="A14" s="42">
        <v>16</v>
      </c>
      <c r="B14" s="53" t="s">
        <v>12</v>
      </c>
      <c r="C14" s="65">
        <v>1146300.4804000002</v>
      </c>
      <c r="D14" s="65">
        <v>205860.12528000001</v>
      </c>
      <c r="E14" s="65">
        <f t="shared" si="0"/>
        <v>940440.3551200002</v>
      </c>
      <c r="F14" s="77">
        <f>'Vos-laskelma'!I14+E14</f>
        <v>23465355.305077419</v>
      </c>
      <c r="G14" s="96"/>
      <c r="H14" s="96"/>
      <c r="I14" s="125">
        <v>16</v>
      </c>
      <c r="J14" s="53" t="s">
        <v>12</v>
      </c>
      <c r="K14" s="65">
        <v>1261888.9444000002</v>
      </c>
      <c r="L14" s="65">
        <v>126295.58704000001</v>
      </c>
      <c r="M14" s="97">
        <f t="shared" si="1"/>
        <v>1135593.3573600003</v>
      </c>
      <c r="N14" s="77">
        <f>'Vos-laskelma'!AB14+M14</f>
        <v>21444086.265836962</v>
      </c>
    </row>
    <row r="15" spans="1:14" ht="13.8" x14ac:dyDescent="0.25">
      <c r="A15" s="42">
        <v>18</v>
      </c>
      <c r="B15" s="53" t="s">
        <v>13</v>
      </c>
      <c r="C15" s="65">
        <v>872058.78440000012</v>
      </c>
      <c r="D15" s="65">
        <v>331266.08344000002</v>
      </c>
      <c r="E15" s="65">
        <f t="shared" si="0"/>
        <v>540792.70096000005</v>
      </c>
      <c r="F15" s="77">
        <f>'Vos-laskelma'!I15+E15</f>
        <v>8854376.9251021631</v>
      </c>
      <c r="G15" s="96"/>
      <c r="H15" s="96"/>
      <c r="I15" s="125">
        <v>18</v>
      </c>
      <c r="J15" s="53" t="s">
        <v>13</v>
      </c>
      <c r="K15" s="65">
        <v>806596.0560000001</v>
      </c>
      <c r="L15" s="65">
        <v>333933.61232000001</v>
      </c>
      <c r="M15" s="97">
        <f t="shared" si="1"/>
        <v>472662.44368000008</v>
      </c>
      <c r="N15" s="77">
        <f>'Vos-laskelma'!AB15+M15</f>
        <v>8657736.8487798087</v>
      </c>
    </row>
    <row r="16" spans="1:14" ht="13.8" x14ac:dyDescent="0.25">
      <c r="A16" s="42">
        <v>19</v>
      </c>
      <c r="B16" s="53" t="s">
        <v>14</v>
      </c>
      <c r="C16" s="65">
        <v>180492.7684</v>
      </c>
      <c r="D16" s="65">
        <v>221181.88960000002</v>
      </c>
      <c r="E16" s="128">
        <f t="shared" si="0"/>
        <v>-40689.121200000023</v>
      </c>
      <c r="F16" s="77">
        <f>'Vos-laskelma'!I16+E16</f>
        <v>8002629.4546002094</v>
      </c>
      <c r="G16" s="96"/>
      <c r="H16" s="96"/>
      <c r="I16" s="125">
        <v>19</v>
      </c>
      <c r="J16" s="53" t="s">
        <v>14</v>
      </c>
      <c r="K16" s="65">
        <v>160892.44080000001</v>
      </c>
      <c r="L16" s="65">
        <v>172083.78325600002</v>
      </c>
      <c r="M16" s="97">
        <f t="shared" si="1"/>
        <v>-11191.342456000013</v>
      </c>
      <c r="N16" s="77">
        <f>'Vos-laskelma'!AB16+M16</f>
        <v>7500378.0588332834</v>
      </c>
    </row>
    <row r="17" spans="1:14" ht="13.8" x14ac:dyDescent="0.25">
      <c r="A17" s="42">
        <v>20</v>
      </c>
      <c r="B17" s="53" t="s">
        <v>15</v>
      </c>
      <c r="C17" s="65">
        <v>365456.8688</v>
      </c>
      <c r="D17" s="65">
        <v>1084283.1055600001</v>
      </c>
      <c r="E17" s="128">
        <f t="shared" si="0"/>
        <v>-718826.23676</v>
      </c>
      <c r="F17" s="77">
        <f>'Vos-laskelma'!I17+E17</f>
        <v>34621120.092096373</v>
      </c>
      <c r="G17" s="96"/>
      <c r="H17" s="96"/>
      <c r="I17" s="125">
        <v>20</v>
      </c>
      <c r="J17" s="53" t="s">
        <v>15</v>
      </c>
      <c r="K17" s="65">
        <v>274555.62400000001</v>
      </c>
      <c r="L17" s="65">
        <v>1120755.97312</v>
      </c>
      <c r="M17" s="97">
        <f t="shared" si="1"/>
        <v>-846200.34911999991</v>
      </c>
      <c r="N17" s="77">
        <f>'Vos-laskelma'!AB17+M17</f>
        <v>32444593.361688461</v>
      </c>
    </row>
    <row r="18" spans="1:14" ht="13.8" x14ac:dyDescent="0.25">
      <c r="A18" s="42">
        <v>46</v>
      </c>
      <c r="B18" s="53" t="s">
        <v>16</v>
      </c>
      <c r="C18" s="65">
        <v>251959.5582</v>
      </c>
      <c r="D18" s="65">
        <v>31299.324000000004</v>
      </c>
      <c r="E18" s="65">
        <f t="shared" si="0"/>
        <v>220660.23420000001</v>
      </c>
      <c r="F18" s="77">
        <f>'Vos-laskelma'!I18+E18</f>
        <v>6235465.5455232263</v>
      </c>
      <c r="G18" s="96"/>
      <c r="H18" s="96"/>
      <c r="I18" s="125">
        <v>46</v>
      </c>
      <c r="J18" s="53" t="s">
        <v>16</v>
      </c>
      <c r="K18" s="65">
        <v>205063.17720000001</v>
      </c>
      <c r="L18" s="65">
        <v>22761.088000000003</v>
      </c>
      <c r="M18" s="97">
        <f t="shared" si="1"/>
        <v>182302.08919999999</v>
      </c>
      <c r="N18" s="77">
        <f>'Vos-laskelma'!AB18+M18</f>
        <v>5761883.8443985377</v>
      </c>
    </row>
    <row r="19" spans="1:14" ht="13.8" x14ac:dyDescent="0.25">
      <c r="A19" s="42">
        <v>47</v>
      </c>
      <c r="B19" s="53" t="s">
        <v>17</v>
      </c>
      <c r="C19" s="65">
        <v>14904.44</v>
      </c>
      <c r="D19" s="65">
        <v>70125.390199999994</v>
      </c>
      <c r="E19" s="128">
        <f t="shared" si="0"/>
        <v>-55220.950199999992</v>
      </c>
      <c r="F19" s="77">
        <f>'Vos-laskelma'!I19+E19</f>
        <v>9871095.8091592528</v>
      </c>
      <c r="G19" s="96"/>
      <c r="H19" s="96"/>
      <c r="I19" s="125">
        <v>47</v>
      </c>
      <c r="J19" s="53" t="s">
        <v>17</v>
      </c>
      <c r="K19" s="65">
        <v>11380.544000000002</v>
      </c>
      <c r="L19" s="65">
        <v>42677.04</v>
      </c>
      <c r="M19" s="97">
        <f t="shared" si="1"/>
        <v>-31296.495999999999</v>
      </c>
      <c r="N19" s="77">
        <f>'Vos-laskelma'!AB19+M19</f>
        <v>9659961.0819590483</v>
      </c>
    </row>
    <row r="20" spans="1:14" ht="13.8" x14ac:dyDescent="0.25">
      <c r="A20" s="42">
        <v>49</v>
      </c>
      <c r="B20" s="53" t="s">
        <v>18</v>
      </c>
      <c r="C20" s="65">
        <v>3677148.9145999998</v>
      </c>
      <c r="D20" s="65">
        <v>18891310.63002</v>
      </c>
      <c r="E20" s="128">
        <f t="shared" si="0"/>
        <v>-15214161.71542</v>
      </c>
      <c r="F20" s="77">
        <f>'Vos-laskelma'!I20+E20</f>
        <v>137713608.88960767</v>
      </c>
      <c r="G20" s="96"/>
      <c r="H20" s="96"/>
      <c r="I20" s="125">
        <v>49</v>
      </c>
      <c r="J20" s="53" t="s">
        <v>18</v>
      </c>
      <c r="K20" s="65">
        <v>2903959.1868000007</v>
      </c>
      <c r="L20" s="65">
        <v>17255257.631471988</v>
      </c>
      <c r="M20" s="97">
        <f t="shared" si="1"/>
        <v>-14351298.444671987</v>
      </c>
      <c r="N20" s="77">
        <f>'Vos-laskelma'!AB20+M20</f>
        <v>123080650.59971878</v>
      </c>
    </row>
    <row r="21" spans="1:14" ht="13.8" x14ac:dyDescent="0.25">
      <c r="A21" s="42">
        <v>50</v>
      </c>
      <c r="B21" s="53" t="s">
        <v>19</v>
      </c>
      <c r="C21" s="65">
        <v>314707.25060000003</v>
      </c>
      <c r="D21" s="65">
        <v>214176.80280000003</v>
      </c>
      <c r="E21" s="65">
        <f t="shared" si="0"/>
        <v>100530.44779999999</v>
      </c>
      <c r="F21" s="77">
        <f>'Vos-laskelma'!I21+E21</f>
        <v>27168776.92371827</v>
      </c>
      <c r="G21" s="96"/>
      <c r="H21" s="96"/>
      <c r="I21" s="125">
        <v>50</v>
      </c>
      <c r="J21" s="53" t="s">
        <v>19</v>
      </c>
      <c r="K21" s="65">
        <v>283162.16040000005</v>
      </c>
      <c r="L21" s="65">
        <v>163595.32</v>
      </c>
      <c r="M21" s="97">
        <f t="shared" si="1"/>
        <v>119566.84040000004</v>
      </c>
      <c r="N21" s="77">
        <f>'Vos-laskelma'!AB21+M21</f>
        <v>26637538.935677234</v>
      </c>
    </row>
    <row r="22" spans="1:14" ht="13.8" x14ac:dyDescent="0.25">
      <c r="A22" s="42">
        <v>51</v>
      </c>
      <c r="B22" s="53" t="s">
        <v>20</v>
      </c>
      <c r="C22" s="65">
        <v>311502.79600000003</v>
      </c>
      <c r="D22" s="65">
        <v>515704.05710800004</v>
      </c>
      <c r="E22" s="128">
        <f t="shared" si="0"/>
        <v>-204201.26110800001</v>
      </c>
      <c r="F22" s="77">
        <f>'Vos-laskelma'!I22+E22</f>
        <v>13609175.659665361</v>
      </c>
      <c r="G22" s="96"/>
      <c r="H22" s="96"/>
      <c r="I22" s="125">
        <v>51</v>
      </c>
      <c r="J22" s="53" t="s">
        <v>20</v>
      </c>
      <c r="K22" s="65">
        <v>377336.16200000013</v>
      </c>
      <c r="L22" s="65">
        <v>426400.53232</v>
      </c>
      <c r="M22" s="97">
        <f t="shared" si="1"/>
        <v>-49064.370319999871</v>
      </c>
      <c r="N22" s="77">
        <f>'Vos-laskelma'!AB22+M22</f>
        <v>12659945.3746484</v>
      </c>
    </row>
    <row r="23" spans="1:14" ht="13.8" x14ac:dyDescent="0.25">
      <c r="A23" s="42">
        <v>52</v>
      </c>
      <c r="B23" s="53" t="s">
        <v>21</v>
      </c>
      <c r="C23" s="65">
        <v>50824.140400000004</v>
      </c>
      <c r="D23" s="65">
        <v>41732.432000000001</v>
      </c>
      <c r="E23" s="65">
        <f t="shared" si="0"/>
        <v>9091.7084000000032</v>
      </c>
      <c r="F23" s="77">
        <f>'Vos-laskelma'!I23+E23</f>
        <v>10175415.368031697</v>
      </c>
      <c r="G23" s="96"/>
      <c r="H23" s="96"/>
      <c r="I23" s="125">
        <v>52</v>
      </c>
      <c r="J23" s="53" t="s">
        <v>21</v>
      </c>
      <c r="K23" s="65">
        <v>28451.360000000001</v>
      </c>
      <c r="L23" s="65">
        <v>55551.280400000003</v>
      </c>
      <c r="M23" s="97">
        <f t="shared" si="1"/>
        <v>-27099.920400000003</v>
      </c>
      <c r="N23" s="77">
        <f>'Vos-laskelma'!AB23+M23</f>
        <v>9724239.6526857149</v>
      </c>
    </row>
    <row r="24" spans="1:14" ht="13.8" x14ac:dyDescent="0.25">
      <c r="A24" s="42">
        <v>61</v>
      </c>
      <c r="B24" s="53" t="s">
        <v>22</v>
      </c>
      <c r="C24" s="65">
        <v>641114.48659999995</v>
      </c>
      <c r="D24" s="65">
        <v>423420.2359599999</v>
      </c>
      <c r="E24" s="65">
        <f t="shared" si="0"/>
        <v>217694.25064000004</v>
      </c>
      <c r="F24" s="77">
        <f>'Vos-laskelma'!I24+E24</f>
        <v>50010149.687928312</v>
      </c>
      <c r="G24" s="96"/>
      <c r="H24" s="96"/>
      <c r="I24" s="125">
        <v>61</v>
      </c>
      <c r="J24" s="53" t="s">
        <v>22</v>
      </c>
      <c r="K24" s="65">
        <v>766906.40880000009</v>
      </c>
      <c r="L24" s="65">
        <v>393624.56560000021</v>
      </c>
      <c r="M24" s="97">
        <f t="shared" si="1"/>
        <v>373281.84319999989</v>
      </c>
      <c r="N24" s="77">
        <f>'Vos-laskelma'!AB24+M24</f>
        <v>47297407.508151963</v>
      </c>
    </row>
    <row r="25" spans="1:14" ht="13.8" x14ac:dyDescent="0.25">
      <c r="A25" s="42">
        <v>69</v>
      </c>
      <c r="B25" s="53" t="s">
        <v>23</v>
      </c>
      <c r="C25" s="65">
        <v>326481.7582000001</v>
      </c>
      <c r="D25" s="65">
        <v>175156.97888000001</v>
      </c>
      <c r="E25" s="65">
        <f t="shared" si="0"/>
        <v>151324.77932000009</v>
      </c>
      <c r="F25" s="77">
        <f>'Vos-laskelma'!I25+E25</f>
        <v>26774755.906520106</v>
      </c>
      <c r="G25" s="96"/>
      <c r="H25" s="96"/>
      <c r="I25" s="125">
        <v>69</v>
      </c>
      <c r="J25" s="53" t="s">
        <v>23</v>
      </c>
      <c r="K25" s="65">
        <v>261823.6404</v>
      </c>
      <c r="L25" s="65">
        <v>81826.11136000001</v>
      </c>
      <c r="M25" s="97">
        <f t="shared" si="1"/>
        <v>179997.52903999999</v>
      </c>
      <c r="N25" s="77">
        <f>'Vos-laskelma'!AB25+M25</f>
        <v>26017414.279372696</v>
      </c>
    </row>
    <row r="26" spans="1:14" ht="13.8" x14ac:dyDescent="0.25">
      <c r="A26" s="42">
        <v>71</v>
      </c>
      <c r="B26" s="53" t="s">
        <v>24</v>
      </c>
      <c r="C26" s="65">
        <v>219095.26799999998</v>
      </c>
      <c r="D26" s="65">
        <v>195471.73060000001</v>
      </c>
      <c r="E26" s="65">
        <f t="shared" si="0"/>
        <v>23623.537399999972</v>
      </c>
      <c r="F26" s="77">
        <f>'Vos-laskelma'!I26+E26</f>
        <v>28219760.841817249</v>
      </c>
      <c r="G26" s="96"/>
      <c r="H26" s="96"/>
      <c r="I26" s="125">
        <v>71</v>
      </c>
      <c r="J26" s="53" t="s">
        <v>24</v>
      </c>
      <c r="K26" s="65">
        <v>176398.432</v>
      </c>
      <c r="L26" s="65">
        <v>162315.00880000001</v>
      </c>
      <c r="M26" s="97">
        <f t="shared" si="1"/>
        <v>14083.42319999999</v>
      </c>
      <c r="N26" s="77">
        <f>'Vos-laskelma'!AB26+M26</f>
        <v>26197284.697727483</v>
      </c>
    </row>
    <row r="27" spans="1:14" ht="13.8" x14ac:dyDescent="0.25">
      <c r="A27" s="42">
        <v>72</v>
      </c>
      <c r="B27" s="53" t="s">
        <v>25</v>
      </c>
      <c r="C27" s="65">
        <v>0</v>
      </c>
      <c r="D27" s="65">
        <v>22356.66</v>
      </c>
      <c r="E27" s="128">
        <f t="shared" si="0"/>
        <v>-22356.66</v>
      </c>
      <c r="F27" s="77">
        <f>'Vos-laskelma'!I27+E27</f>
        <v>3920825.5117045627</v>
      </c>
      <c r="G27" s="96"/>
      <c r="H27" s="96"/>
      <c r="I27" s="125">
        <v>72</v>
      </c>
      <c r="J27" s="53" t="s">
        <v>25</v>
      </c>
      <c r="K27" s="65">
        <v>0</v>
      </c>
      <c r="L27" s="65">
        <v>7112.84</v>
      </c>
      <c r="M27" s="97">
        <f t="shared" si="1"/>
        <v>-7112.84</v>
      </c>
      <c r="N27" s="77">
        <f>'Vos-laskelma'!AB27+M27</f>
        <v>3744155.0653355829</v>
      </c>
    </row>
    <row r="28" spans="1:14" ht="13.8" x14ac:dyDescent="0.25">
      <c r="A28" s="42">
        <v>74</v>
      </c>
      <c r="B28" s="53" t="s">
        <v>26</v>
      </c>
      <c r="C28" s="65">
        <v>14904.44</v>
      </c>
      <c r="D28" s="65">
        <v>19375.772000000001</v>
      </c>
      <c r="E28" s="128">
        <f t="shared" si="0"/>
        <v>-4471.3320000000003</v>
      </c>
      <c r="F28" s="77">
        <f>'Vos-laskelma'!I28+E28</f>
        <v>4845876.9455591626</v>
      </c>
      <c r="G28" s="96"/>
      <c r="H28" s="96"/>
      <c r="I28" s="125">
        <v>74</v>
      </c>
      <c r="J28" s="53" t="s">
        <v>26</v>
      </c>
      <c r="K28" s="65">
        <v>11380.544000000002</v>
      </c>
      <c r="L28" s="65">
        <v>7112.84</v>
      </c>
      <c r="M28" s="97">
        <f t="shared" si="1"/>
        <v>4267.7040000000015</v>
      </c>
      <c r="N28" s="77">
        <f>'Vos-laskelma'!AB28+M28</f>
        <v>4494460.9975131229</v>
      </c>
    </row>
    <row r="29" spans="1:14" ht="13.8" x14ac:dyDescent="0.25">
      <c r="A29" s="42">
        <v>75</v>
      </c>
      <c r="B29" s="53" t="s">
        <v>27</v>
      </c>
      <c r="C29" s="65">
        <v>319104.06040000007</v>
      </c>
      <c r="D29" s="65">
        <v>268115.97116000002</v>
      </c>
      <c r="E29" s="65">
        <f t="shared" si="0"/>
        <v>50988.089240000059</v>
      </c>
      <c r="F29" s="77">
        <f>'Vos-laskelma'!I29+E29</f>
        <v>42240924.590755448</v>
      </c>
      <c r="G29" s="96"/>
      <c r="H29" s="96"/>
      <c r="I29" s="125">
        <v>75</v>
      </c>
      <c r="J29" s="53" t="s">
        <v>27</v>
      </c>
      <c r="K29" s="65">
        <v>357277.95319999993</v>
      </c>
      <c r="L29" s="65">
        <v>237455.05056000003</v>
      </c>
      <c r="M29" s="97">
        <f t="shared" si="1"/>
        <v>119822.9026399999</v>
      </c>
      <c r="N29" s="77">
        <f>'Vos-laskelma'!AB29+M29</f>
        <v>41638739.105990544</v>
      </c>
    </row>
    <row r="30" spans="1:14" ht="13.8" x14ac:dyDescent="0.25">
      <c r="A30" s="42">
        <v>77</v>
      </c>
      <c r="B30" s="53" t="s">
        <v>28</v>
      </c>
      <c r="C30" s="65">
        <v>214772.9804</v>
      </c>
      <c r="D30" s="65">
        <v>109532.72955999999</v>
      </c>
      <c r="E30" s="65">
        <f t="shared" si="0"/>
        <v>105240.25084000001</v>
      </c>
      <c r="F30" s="77">
        <f>'Vos-laskelma'!I30+E30</f>
        <v>19857067.561754387</v>
      </c>
      <c r="G30" s="96"/>
      <c r="H30" s="96"/>
      <c r="I30" s="125">
        <v>77</v>
      </c>
      <c r="J30" s="53" t="s">
        <v>28</v>
      </c>
      <c r="K30" s="65">
        <v>229033.448</v>
      </c>
      <c r="L30" s="65">
        <v>101870.09448</v>
      </c>
      <c r="M30" s="97">
        <f t="shared" si="1"/>
        <v>127163.35352</v>
      </c>
      <c r="N30" s="77">
        <f>'Vos-laskelma'!AB30+M30</f>
        <v>19413161.861690696</v>
      </c>
    </row>
    <row r="31" spans="1:14" ht="13.8" x14ac:dyDescent="0.25">
      <c r="A31" s="42">
        <v>78</v>
      </c>
      <c r="B31" s="53" t="s">
        <v>29</v>
      </c>
      <c r="C31" s="65">
        <v>204265.35019999999</v>
      </c>
      <c r="D31" s="65">
        <v>229409.14048</v>
      </c>
      <c r="E31" s="128">
        <f t="shared" si="0"/>
        <v>-25143.790280000016</v>
      </c>
      <c r="F31" s="77">
        <f>'Vos-laskelma'!I31+E31</f>
        <v>15408132.930650989</v>
      </c>
      <c r="G31" s="96"/>
      <c r="H31" s="96"/>
      <c r="I31" s="125">
        <v>78</v>
      </c>
      <c r="J31" s="53" t="s">
        <v>29</v>
      </c>
      <c r="K31" s="65">
        <v>492350.78480000002</v>
      </c>
      <c r="L31" s="65">
        <v>208007.89296</v>
      </c>
      <c r="M31" s="97">
        <f t="shared" si="1"/>
        <v>284342.89184000005</v>
      </c>
      <c r="N31" s="77">
        <f>'Vos-laskelma'!AB31+M31</f>
        <v>14549129.002116531</v>
      </c>
    </row>
    <row r="32" spans="1:14" ht="13.8" x14ac:dyDescent="0.25">
      <c r="A32" s="42">
        <v>79</v>
      </c>
      <c r="B32" s="53" t="s">
        <v>30</v>
      </c>
      <c r="C32" s="65">
        <v>153515.73200000002</v>
      </c>
      <c r="D32" s="65">
        <v>175231.50108000002</v>
      </c>
      <c r="E32" s="128">
        <f t="shared" si="0"/>
        <v>-21715.769079999998</v>
      </c>
      <c r="F32" s="77">
        <f>'Vos-laskelma'!I32+E32</f>
        <v>13351687.665672902</v>
      </c>
      <c r="G32" s="96"/>
      <c r="H32" s="96"/>
      <c r="I32" s="125">
        <v>79</v>
      </c>
      <c r="J32" s="53" t="s">
        <v>30</v>
      </c>
      <c r="K32" s="65">
        <v>246104.26400000005</v>
      </c>
      <c r="L32" s="65">
        <v>165814.52608000001</v>
      </c>
      <c r="M32" s="97">
        <f t="shared" si="1"/>
        <v>80289.737920000043</v>
      </c>
      <c r="N32" s="77">
        <f>'Vos-laskelma'!AB32+M32</f>
        <v>13363254.988974208</v>
      </c>
    </row>
    <row r="33" spans="1:14" ht="13.8" x14ac:dyDescent="0.25">
      <c r="A33" s="42">
        <v>81</v>
      </c>
      <c r="B33" s="53" t="s">
        <v>31</v>
      </c>
      <c r="C33" s="65">
        <v>43222.876000000004</v>
      </c>
      <c r="D33" s="65">
        <v>208244.83568000002</v>
      </c>
      <c r="E33" s="128">
        <f t="shared" si="0"/>
        <v>-165021.95968000003</v>
      </c>
      <c r="F33" s="77">
        <f>'Vos-laskelma'!I33+E33</f>
        <v>9745895.1026797779</v>
      </c>
      <c r="G33" s="96"/>
      <c r="H33" s="96"/>
      <c r="I33" s="125">
        <v>81</v>
      </c>
      <c r="J33" s="53" t="s">
        <v>31</v>
      </c>
      <c r="K33" s="65">
        <v>52706.144400000005</v>
      </c>
      <c r="L33" s="65">
        <v>167919.92671999999</v>
      </c>
      <c r="M33" s="97">
        <f t="shared" si="1"/>
        <v>-115213.78231999998</v>
      </c>
      <c r="N33" s="77">
        <f>'Vos-laskelma'!AB33+M33</f>
        <v>9350726.9877159595</v>
      </c>
    </row>
    <row r="34" spans="1:14" ht="13.8" x14ac:dyDescent="0.25">
      <c r="A34" s="42">
        <v>82</v>
      </c>
      <c r="B34" s="53" t="s">
        <v>32</v>
      </c>
      <c r="C34" s="65">
        <v>278787.5502</v>
      </c>
      <c r="D34" s="65">
        <v>185217.47587999998</v>
      </c>
      <c r="E34" s="65">
        <f t="shared" si="0"/>
        <v>93570.074320000014</v>
      </c>
      <c r="F34" s="77">
        <f>'Vos-laskelma'!I34+E34</f>
        <v>13712769.240696108</v>
      </c>
      <c r="G34" s="96"/>
      <c r="H34" s="96"/>
      <c r="I34" s="125">
        <v>82</v>
      </c>
      <c r="J34" s="53" t="s">
        <v>32</v>
      </c>
      <c r="K34" s="65">
        <v>168076.40919999999</v>
      </c>
      <c r="L34" s="65">
        <v>178873.70032</v>
      </c>
      <c r="M34" s="97">
        <f t="shared" si="1"/>
        <v>-10797.291120000009</v>
      </c>
      <c r="N34" s="77">
        <f>'Vos-laskelma'!AB34+M34</f>
        <v>12261637.582464823</v>
      </c>
    </row>
    <row r="35" spans="1:14" ht="13.8" x14ac:dyDescent="0.25">
      <c r="A35" s="42">
        <v>86</v>
      </c>
      <c r="B35" s="53" t="s">
        <v>33</v>
      </c>
      <c r="C35" s="65">
        <v>449070.77720000001</v>
      </c>
      <c r="D35" s="65">
        <v>1540746.4850000001</v>
      </c>
      <c r="E35" s="128">
        <f t="shared" si="0"/>
        <v>-1091675.7078</v>
      </c>
      <c r="F35" s="77">
        <f>'Vos-laskelma'!I35+E35</f>
        <v>15053782.016720999</v>
      </c>
      <c r="G35" s="96"/>
      <c r="H35" s="96"/>
      <c r="I35" s="125">
        <v>86</v>
      </c>
      <c r="J35" s="53" t="s">
        <v>33</v>
      </c>
      <c r="K35" s="65">
        <v>337362.0012</v>
      </c>
      <c r="L35" s="65">
        <v>1577898.1999200003</v>
      </c>
      <c r="M35" s="97">
        <f t="shared" si="1"/>
        <v>-1240536.1987200002</v>
      </c>
      <c r="N35" s="77">
        <f>'Vos-laskelma'!AB35+M35</f>
        <v>14181978.024221599</v>
      </c>
    </row>
    <row r="36" spans="1:14" ht="13.8" x14ac:dyDescent="0.25">
      <c r="A36" s="42">
        <v>90</v>
      </c>
      <c r="B36" s="53" t="s">
        <v>34</v>
      </c>
      <c r="C36" s="65">
        <v>14904.44</v>
      </c>
      <c r="D36" s="65">
        <v>48469.238880000004</v>
      </c>
      <c r="E36" s="128">
        <f t="shared" si="0"/>
        <v>-33564.798880000002</v>
      </c>
      <c r="F36" s="77">
        <f>'Vos-laskelma'!I36+E36</f>
        <v>13580996.46031943</v>
      </c>
      <c r="G36" s="96"/>
      <c r="H36" s="96"/>
      <c r="I36" s="125">
        <v>90</v>
      </c>
      <c r="J36" s="53" t="s">
        <v>34</v>
      </c>
      <c r="K36" s="65">
        <v>32719.064000000002</v>
      </c>
      <c r="L36" s="65">
        <v>39149.071360000002</v>
      </c>
      <c r="M36" s="97">
        <f t="shared" si="1"/>
        <v>-6430.0073599999996</v>
      </c>
      <c r="N36" s="77">
        <f>'Vos-laskelma'!AB36+M36</f>
        <v>13778793.639148511</v>
      </c>
    </row>
    <row r="37" spans="1:14" ht="13.8" x14ac:dyDescent="0.25">
      <c r="A37" s="42">
        <v>91</v>
      </c>
      <c r="B37" s="53" t="s">
        <v>35</v>
      </c>
      <c r="C37" s="65">
        <v>6361364.0364000006</v>
      </c>
      <c r="D37" s="65">
        <v>94041881.820419982</v>
      </c>
      <c r="E37" s="128">
        <f t="shared" si="0"/>
        <v>-87680517.784019977</v>
      </c>
      <c r="F37" s="77">
        <f>'Vos-laskelma'!I37+E37</f>
        <v>277888030.09684086</v>
      </c>
      <c r="G37" s="96"/>
      <c r="H37" s="96"/>
      <c r="I37" s="125">
        <v>91</v>
      </c>
      <c r="J37" s="53" t="s">
        <v>35</v>
      </c>
      <c r="K37" s="65">
        <v>4196291.0864000004</v>
      </c>
      <c r="L37" s="65">
        <v>89200287.059576094</v>
      </c>
      <c r="M37" s="97">
        <f t="shared" si="1"/>
        <v>-85003995.973176092</v>
      </c>
      <c r="N37" s="77">
        <f>'Vos-laskelma'!AB37+M37</f>
        <v>243844559.12018028</v>
      </c>
    </row>
    <row r="38" spans="1:14" ht="13.8" x14ac:dyDescent="0.25">
      <c r="A38" s="42">
        <v>92</v>
      </c>
      <c r="B38" s="53" t="s">
        <v>36</v>
      </c>
      <c r="C38" s="65">
        <v>3890580.4954000013</v>
      </c>
      <c r="D38" s="65">
        <v>10947993.803352004</v>
      </c>
      <c r="E38" s="128">
        <f t="shared" si="0"/>
        <v>-7057413.3079520026</v>
      </c>
      <c r="F38" s="77">
        <f>'Vos-laskelma'!I38+E38</f>
        <v>274909404.3599323</v>
      </c>
      <c r="G38" s="96"/>
      <c r="H38" s="96"/>
      <c r="I38" s="125">
        <v>92</v>
      </c>
      <c r="J38" s="53" t="s">
        <v>36</v>
      </c>
      <c r="K38" s="65">
        <v>3288265.9320000005</v>
      </c>
      <c r="L38" s="65">
        <v>9433313.0056480002</v>
      </c>
      <c r="M38" s="97">
        <f t="shared" si="1"/>
        <v>-6145047.0736480001</v>
      </c>
      <c r="N38" s="77">
        <f>'Vos-laskelma'!AB38+M38</f>
        <v>248921745.65632454</v>
      </c>
    </row>
    <row r="39" spans="1:14" ht="13.8" x14ac:dyDescent="0.25">
      <c r="A39" s="42">
        <v>97</v>
      </c>
      <c r="B39" s="53" t="s">
        <v>37</v>
      </c>
      <c r="C39" s="65">
        <v>131159.07200000001</v>
      </c>
      <c r="D39" s="65">
        <v>134095.24668000001</v>
      </c>
      <c r="E39" s="128">
        <f t="shared" si="0"/>
        <v>-2936.1746799999964</v>
      </c>
      <c r="F39" s="77">
        <f>'Vos-laskelma'!I39+E39</f>
        <v>7347054.4940877343</v>
      </c>
      <c r="G39" s="96"/>
      <c r="H39" s="96"/>
      <c r="I39" s="125">
        <v>97</v>
      </c>
      <c r="J39" s="53" t="s">
        <v>37</v>
      </c>
      <c r="K39" s="65">
        <v>136566.52799999999</v>
      </c>
      <c r="L39" s="65">
        <v>104971.29272000001</v>
      </c>
      <c r="M39" s="97">
        <f t="shared" si="1"/>
        <v>31595.235279999979</v>
      </c>
      <c r="N39" s="77">
        <f>'Vos-laskelma'!AB39+M39</f>
        <v>7274234.1545726359</v>
      </c>
    </row>
    <row r="40" spans="1:14" ht="13.8" x14ac:dyDescent="0.25">
      <c r="A40" s="42">
        <v>98</v>
      </c>
      <c r="B40" s="53" t="s">
        <v>38</v>
      </c>
      <c r="C40" s="65">
        <v>1195708.699</v>
      </c>
      <c r="D40" s="65">
        <v>3647845.2951159999</v>
      </c>
      <c r="E40" s="128">
        <f t="shared" si="0"/>
        <v>-2452136.5961159999</v>
      </c>
      <c r="F40" s="77">
        <f>'Vos-laskelma'!I40+E40</f>
        <v>45019538.926152259</v>
      </c>
      <c r="G40" s="96"/>
      <c r="H40" s="96"/>
      <c r="I40" s="125">
        <v>98</v>
      </c>
      <c r="J40" s="53" t="s">
        <v>38</v>
      </c>
      <c r="K40" s="65">
        <v>933987.02040000004</v>
      </c>
      <c r="L40" s="65">
        <v>3936062.1447280003</v>
      </c>
      <c r="M40" s="97">
        <f t="shared" si="1"/>
        <v>-3002075.1243280005</v>
      </c>
      <c r="N40" s="77">
        <f>'Vos-laskelma'!AB40+M40</f>
        <v>40573956.292373791</v>
      </c>
    </row>
    <row r="41" spans="1:14" ht="13.8" x14ac:dyDescent="0.25">
      <c r="A41" s="42">
        <v>102</v>
      </c>
      <c r="B41" s="53" t="s">
        <v>39</v>
      </c>
      <c r="C41" s="65">
        <v>365233.30220000003</v>
      </c>
      <c r="D41" s="65">
        <v>103690.18908000001</v>
      </c>
      <c r="E41" s="65">
        <f t="shared" si="0"/>
        <v>261543.11312000002</v>
      </c>
      <c r="F41" s="77">
        <f>'Vos-laskelma'!I41+E41</f>
        <v>29661137.304715846</v>
      </c>
      <c r="G41" s="96"/>
      <c r="H41" s="96"/>
      <c r="I41" s="125">
        <v>102</v>
      </c>
      <c r="J41" s="53" t="s">
        <v>39</v>
      </c>
      <c r="K41" s="65">
        <v>340207.1372</v>
      </c>
      <c r="L41" s="65">
        <v>138728.83136000001</v>
      </c>
      <c r="M41" s="97">
        <f t="shared" si="1"/>
        <v>201478.30583999999</v>
      </c>
      <c r="N41" s="77">
        <f>'Vos-laskelma'!AB41+M41</f>
        <v>28313853.317411084</v>
      </c>
    </row>
    <row r="42" spans="1:14" ht="13.8" x14ac:dyDescent="0.25">
      <c r="A42" s="42">
        <v>103</v>
      </c>
      <c r="B42" s="53" t="s">
        <v>40</v>
      </c>
      <c r="C42" s="65">
        <v>38826.066200000001</v>
      </c>
      <c r="D42" s="65">
        <v>61108.204000000005</v>
      </c>
      <c r="E42" s="128">
        <f t="shared" si="0"/>
        <v>-22282.137800000004</v>
      </c>
      <c r="F42" s="77">
        <f>'Vos-laskelma'!I42+E42</f>
        <v>5944498.6213528551</v>
      </c>
      <c r="G42" s="96"/>
      <c r="H42" s="96"/>
      <c r="I42" s="125">
        <v>103</v>
      </c>
      <c r="J42" s="53" t="s">
        <v>40</v>
      </c>
      <c r="K42" s="65">
        <v>27171.0488</v>
      </c>
      <c r="L42" s="65">
        <v>58325.288</v>
      </c>
      <c r="M42" s="97">
        <f t="shared" si="1"/>
        <v>-31154.2392</v>
      </c>
      <c r="N42" s="77">
        <f>'Vos-laskelma'!AB42+M42</f>
        <v>5744561.8655098816</v>
      </c>
    </row>
    <row r="43" spans="1:14" ht="13.8" x14ac:dyDescent="0.25">
      <c r="A43" s="42">
        <v>105</v>
      </c>
      <c r="B43" s="53" t="s">
        <v>41</v>
      </c>
      <c r="C43" s="65">
        <v>38751.544000000002</v>
      </c>
      <c r="D43" s="65">
        <v>46203.764000000003</v>
      </c>
      <c r="E43" s="128">
        <f t="shared" si="0"/>
        <v>-7452.2200000000012</v>
      </c>
      <c r="F43" s="77">
        <f>'Vos-laskelma'!I43+E43</f>
        <v>12157391.616082685</v>
      </c>
      <c r="G43" s="96"/>
      <c r="H43" s="96"/>
      <c r="I43" s="125">
        <v>105</v>
      </c>
      <c r="J43" s="53" t="s">
        <v>41</v>
      </c>
      <c r="K43" s="65">
        <v>25606.224000000002</v>
      </c>
      <c r="L43" s="65">
        <v>14225.68</v>
      </c>
      <c r="M43" s="97">
        <f t="shared" si="1"/>
        <v>11380.544000000002</v>
      </c>
      <c r="N43" s="77">
        <f>'Vos-laskelma'!AB43+M43</f>
        <v>10644632.521835241</v>
      </c>
    </row>
    <row r="44" spans="1:14" ht="13.8" x14ac:dyDescent="0.25">
      <c r="A44" s="42">
        <v>106</v>
      </c>
      <c r="B44" s="53" t="s">
        <v>42</v>
      </c>
      <c r="C44" s="65">
        <v>1183710.6247999996</v>
      </c>
      <c r="D44" s="65">
        <v>1457564.8053599996</v>
      </c>
      <c r="E44" s="128">
        <f t="shared" si="0"/>
        <v>-273854.18056000001</v>
      </c>
      <c r="F44" s="77">
        <f>'Vos-laskelma'!I44+E44</f>
        <v>68319143.19038859</v>
      </c>
      <c r="G44" s="96"/>
      <c r="H44" s="96"/>
      <c r="I44" s="125">
        <v>106</v>
      </c>
      <c r="J44" s="53" t="s">
        <v>42</v>
      </c>
      <c r="K44" s="65">
        <v>1272344.8192000003</v>
      </c>
      <c r="L44" s="65">
        <v>1366846.0114400003</v>
      </c>
      <c r="M44" s="97">
        <f t="shared" si="1"/>
        <v>-94501.192240000004</v>
      </c>
      <c r="N44" s="77">
        <f>'Vos-laskelma'!AB44+M44</f>
        <v>64275334.758113064</v>
      </c>
    </row>
    <row r="45" spans="1:14" ht="13.8" x14ac:dyDescent="0.25">
      <c r="A45" s="42">
        <v>108</v>
      </c>
      <c r="B45" s="53" t="s">
        <v>43</v>
      </c>
      <c r="C45" s="65">
        <v>277222.58400000003</v>
      </c>
      <c r="D45" s="65">
        <v>325955.63146800001</v>
      </c>
      <c r="E45" s="128">
        <f t="shared" si="0"/>
        <v>-48733.047467999975</v>
      </c>
      <c r="F45" s="77">
        <f>'Vos-laskelma'!I45+E45</f>
        <v>25253234.428466406</v>
      </c>
      <c r="G45" s="96"/>
      <c r="H45" s="96"/>
      <c r="I45" s="125">
        <v>108</v>
      </c>
      <c r="J45" s="53" t="s">
        <v>43</v>
      </c>
      <c r="K45" s="65">
        <v>239275.9376</v>
      </c>
      <c r="L45" s="65">
        <v>309806.85904000007</v>
      </c>
      <c r="M45" s="97">
        <f t="shared" si="1"/>
        <v>-70530.921440000064</v>
      </c>
      <c r="N45" s="77">
        <f>'Vos-laskelma'!AB45+M45</f>
        <v>23495140.310924109</v>
      </c>
    </row>
    <row r="46" spans="1:14" ht="13.8" x14ac:dyDescent="0.25">
      <c r="A46" s="42">
        <v>109</v>
      </c>
      <c r="B46" s="53" t="s">
        <v>44</v>
      </c>
      <c r="C46" s="65">
        <v>1050166.8424000002</v>
      </c>
      <c r="D46" s="65">
        <v>1178881.5862400003</v>
      </c>
      <c r="E46" s="128">
        <f t="shared" si="0"/>
        <v>-128714.74384000013</v>
      </c>
      <c r="F46" s="77">
        <f>'Vos-laskelma'!I46+E46</f>
        <v>118444186.97202675</v>
      </c>
      <c r="G46" s="96"/>
      <c r="H46" s="96"/>
      <c r="I46" s="125">
        <v>109</v>
      </c>
      <c r="J46" s="53" t="s">
        <v>44</v>
      </c>
      <c r="K46" s="65">
        <v>620381.90480000002</v>
      </c>
      <c r="L46" s="65">
        <v>976664.06039999973</v>
      </c>
      <c r="M46" s="97">
        <f t="shared" si="1"/>
        <v>-356282.15559999971</v>
      </c>
      <c r="N46" s="77">
        <f>'Vos-laskelma'!AB46+M46</f>
        <v>109646600.37060882</v>
      </c>
    </row>
    <row r="47" spans="1:14" ht="13.8" x14ac:dyDescent="0.25">
      <c r="A47" s="42">
        <v>111</v>
      </c>
      <c r="B47" s="53" t="s">
        <v>45</v>
      </c>
      <c r="C47" s="65">
        <v>547067.4702000001</v>
      </c>
      <c r="D47" s="65">
        <v>310206.10972000007</v>
      </c>
      <c r="E47" s="65">
        <f t="shared" si="0"/>
        <v>236861.36048000003</v>
      </c>
      <c r="F47" s="77">
        <f>'Vos-laskelma'!I47+E47</f>
        <v>53807936.696857169</v>
      </c>
      <c r="G47" s="96"/>
      <c r="H47" s="96"/>
      <c r="I47" s="125">
        <v>111</v>
      </c>
      <c r="J47" s="53" t="s">
        <v>45</v>
      </c>
      <c r="K47" s="65">
        <v>344403.71280000004</v>
      </c>
      <c r="L47" s="65">
        <v>368910.2917360001</v>
      </c>
      <c r="M47" s="97">
        <f t="shared" si="1"/>
        <v>-24506.578936000064</v>
      </c>
      <c r="N47" s="77">
        <f>'Vos-laskelma'!AB47+M47</f>
        <v>49065500.159396812</v>
      </c>
    </row>
    <row r="48" spans="1:14" ht="13.8" x14ac:dyDescent="0.25">
      <c r="A48" s="42">
        <v>139</v>
      </c>
      <c r="B48" s="53" t="s">
        <v>46</v>
      </c>
      <c r="C48" s="65">
        <v>260902.22220000005</v>
      </c>
      <c r="D48" s="65">
        <v>165394.57068</v>
      </c>
      <c r="E48" s="65">
        <f t="shared" si="0"/>
        <v>95507.651520000043</v>
      </c>
      <c r="F48" s="77">
        <f>'Vos-laskelma'!I48+E48</f>
        <v>32822382.336702224</v>
      </c>
      <c r="G48" s="96"/>
      <c r="H48" s="96"/>
      <c r="I48" s="125">
        <v>139</v>
      </c>
      <c r="J48" s="53" t="s">
        <v>46</v>
      </c>
      <c r="K48" s="65">
        <v>143821.62480000002</v>
      </c>
      <c r="L48" s="65">
        <v>222802.60016</v>
      </c>
      <c r="M48" s="97">
        <f t="shared" si="1"/>
        <v>-78980.975359999982</v>
      </c>
      <c r="N48" s="77">
        <f>'Vos-laskelma'!AB48+M48</f>
        <v>30663277.451689634</v>
      </c>
    </row>
    <row r="49" spans="1:14" ht="13.8" x14ac:dyDescent="0.25">
      <c r="A49" s="42">
        <v>140</v>
      </c>
      <c r="B49" s="53" t="s">
        <v>47</v>
      </c>
      <c r="C49" s="65">
        <v>463900.69500000012</v>
      </c>
      <c r="D49" s="65">
        <v>563939.29628000001</v>
      </c>
      <c r="E49" s="128">
        <f t="shared" si="0"/>
        <v>-100038.60127999989</v>
      </c>
      <c r="F49" s="77">
        <f>'Vos-laskelma'!I49+E49</f>
        <v>65093714.857139908</v>
      </c>
      <c r="G49" s="96"/>
      <c r="H49" s="96"/>
      <c r="I49" s="125">
        <v>140</v>
      </c>
      <c r="J49" s="53" t="s">
        <v>47</v>
      </c>
      <c r="K49" s="65">
        <v>442703.16160000005</v>
      </c>
      <c r="L49" s="65">
        <v>403454.51048</v>
      </c>
      <c r="M49" s="97">
        <f t="shared" si="1"/>
        <v>39248.651120000053</v>
      </c>
      <c r="N49" s="77">
        <f>'Vos-laskelma'!AB49+M49</f>
        <v>61538235.14606405</v>
      </c>
    </row>
    <row r="50" spans="1:14" ht="13.8" x14ac:dyDescent="0.25">
      <c r="A50" s="42">
        <v>142</v>
      </c>
      <c r="B50" s="53" t="s">
        <v>48</v>
      </c>
      <c r="C50" s="65">
        <v>562046.43240000005</v>
      </c>
      <c r="D50" s="65">
        <v>88845.366840000002</v>
      </c>
      <c r="E50" s="65">
        <f t="shared" si="0"/>
        <v>473201.06556000002</v>
      </c>
      <c r="F50" s="77">
        <f>'Vos-laskelma'!I50+E50</f>
        <v>19293212.2198174</v>
      </c>
      <c r="G50" s="96"/>
      <c r="H50" s="96"/>
      <c r="I50" s="125">
        <v>142</v>
      </c>
      <c r="J50" s="53" t="s">
        <v>48</v>
      </c>
      <c r="K50" s="65">
        <v>526350.16</v>
      </c>
      <c r="L50" s="65">
        <v>198970.31845600001</v>
      </c>
      <c r="M50" s="97">
        <f t="shared" si="1"/>
        <v>327379.84154400002</v>
      </c>
      <c r="N50" s="77">
        <f>'Vos-laskelma'!AB50+M50</f>
        <v>18141675.647788025</v>
      </c>
    </row>
    <row r="51" spans="1:14" ht="13.8" x14ac:dyDescent="0.25">
      <c r="A51" s="42">
        <v>143</v>
      </c>
      <c r="B51" s="53" t="s">
        <v>49</v>
      </c>
      <c r="C51" s="65">
        <v>380212.26440000016</v>
      </c>
      <c r="D51" s="65">
        <v>86445.752000000008</v>
      </c>
      <c r="E51" s="65">
        <f t="shared" si="0"/>
        <v>293766.51240000012</v>
      </c>
      <c r="F51" s="77">
        <f>'Vos-laskelma'!I51+E51</f>
        <v>20808421.403438635</v>
      </c>
      <c r="G51" s="96"/>
      <c r="H51" s="96"/>
      <c r="I51" s="125">
        <v>143</v>
      </c>
      <c r="J51" s="53" t="s">
        <v>49</v>
      </c>
      <c r="K51" s="65">
        <v>382813.04880000011</v>
      </c>
      <c r="L51" s="65">
        <v>112382.872</v>
      </c>
      <c r="M51" s="97">
        <f t="shared" si="1"/>
        <v>270430.17680000013</v>
      </c>
      <c r="N51" s="77">
        <f>'Vos-laskelma'!AB51+M51</f>
        <v>19439374.880897537</v>
      </c>
    </row>
    <row r="52" spans="1:14" ht="13.8" x14ac:dyDescent="0.25">
      <c r="A52" s="42">
        <v>145</v>
      </c>
      <c r="B52" s="53" t="s">
        <v>50</v>
      </c>
      <c r="C52" s="65">
        <v>402419.88</v>
      </c>
      <c r="D52" s="65">
        <v>342027.08912000008</v>
      </c>
      <c r="E52" s="65">
        <f t="shared" si="0"/>
        <v>60392.790879999928</v>
      </c>
      <c r="F52" s="77">
        <f>'Vos-laskelma'!I52+E52</f>
        <v>34963455.760237463</v>
      </c>
      <c r="G52" s="96"/>
      <c r="H52" s="96"/>
      <c r="I52" s="125">
        <v>145</v>
      </c>
      <c r="J52" s="53" t="s">
        <v>50</v>
      </c>
      <c r="K52" s="65">
        <v>341558.57680000004</v>
      </c>
      <c r="L52" s="65">
        <v>421947.89448000002</v>
      </c>
      <c r="M52" s="97">
        <f t="shared" si="1"/>
        <v>-80389.317679999978</v>
      </c>
      <c r="N52" s="77">
        <f>'Vos-laskelma'!AB52+M52</f>
        <v>33078318.597347822</v>
      </c>
    </row>
    <row r="53" spans="1:14" ht="13.8" x14ac:dyDescent="0.25">
      <c r="A53" s="42">
        <v>146</v>
      </c>
      <c r="B53" s="53" t="s">
        <v>51</v>
      </c>
      <c r="C53" s="65">
        <v>102840.636</v>
      </c>
      <c r="D53" s="65">
        <v>77055.954800000007</v>
      </c>
      <c r="E53" s="65">
        <f t="shared" si="0"/>
        <v>25784.681199999992</v>
      </c>
      <c r="F53" s="77">
        <f>'Vos-laskelma'!I53+E53</f>
        <v>23183239.428749636</v>
      </c>
      <c r="G53" s="96"/>
      <c r="H53" s="96"/>
      <c r="I53" s="125">
        <v>146</v>
      </c>
      <c r="J53" s="53" t="s">
        <v>51</v>
      </c>
      <c r="K53" s="65">
        <v>69705.832000000009</v>
      </c>
      <c r="L53" s="65">
        <v>73973.536000000007</v>
      </c>
      <c r="M53" s="97">
        <f t="shared" si="1"/>
        <v>-4267.7039999999979</v>
      </c>
      <c r="N53" s="77">
        <f>'Vos-laskelma'!AB53+M53</f>
        <v>22536807.834825847</v>
      </c>
    </row>
    <row r="54" spans="1:14" ht="13.8" x14ac:dyDescent="0.25">
      <c r="A54" s="42">
        <v>148</v>
      </c>
      <c r="B54" s="53" t="s">
        <v>52</v>
      </c>
      <c r="C54" s="65">
        <v>153515.73200000002</v>
      </c>
      <c r="D54" s="65">
        <v>283243.97776000004</v>
      </c>
      <c r="E54" s="128">
        <f t="shared" si="0"/>
        <v>-129728.24576000002</v>
      </c>
      <c r="F54" s="77">
        <f>'Vos-laskelma'!I54+E54</f>
        <v>27511757.959011056</v>
      </c>
      <c r="G54" s="96"/>
      <c r="H54" s="96"/>
      <c r="I54" s="125">
        <v>148</v>
      </c>
      <c r="J54" s="53" t="s">
        <v>52</v>
      </c>
      <c r="K54" s="65">
        <v>85354.079999999987</v>
      </c>
      <c r="L54" s="65">
        <v>162983.61575999999</v>
      </c>
      <c r="M54" s="97">
        <f t="shared" si="1"/>
        <v>-77629.535759999999</v>
      </c>
      <c r="N54" s="77">
        <f>'Vos-laskelma'!AB54+M54</f>
        <v>26177206.981527347</v>
      </c>
    </row>
    <row r="55" spans="1:14" ht="13.8" x14ac:dyDescent="0.25">
      <c r="A55" s="42">
        <v>149</v>
      </c>
      <c r="B55" s="53" t="s">
        <v>53</v>
      </c>
      <c r="C55" s="65">
        <v>96878.86</v>
      </c>
      <c r="D55" s="65">
        <v>2791273.7143200003</v>
      </c>
      <c r="E55" s="128">
        <f t="shared" si="0"/>
        <v>-2694394.8543200004</v>
      </c>
      <c r="F55" s="77">
        <f>'Vos-laskelma'!I55+E55</f>
        <v>5534062.5601367205</v>
      </c>
      <c r="G55" s="96"/>
      <c r="H55" s="96"/>
      <c r="I55" s="125">
        <v>149</v>
      </c>
      <c r="J55" s="53" t="s">
        <v>53</v>
      </c>
      <c r="K55" s="65">
        <v>68354.392399999997</v>
      </c>
      <c r="L55" s="65">
        <v>2556777.198696001</v>
      </c>
      <c r="M55" s="97">
        <f t="shared" si="1"/>
        <v>-2488422.8062960012</v>
      </c>
      <c r="N55" s="77">
        <f>'Vos-laskelma'!AB55+M55</f>
        <v>5119119.8134333175</v>
      </c>
    </row>
    <row r="56" spans="1:14" ht="13.8" x14ac:dyDescent="0.25">
      <c r="A56" s="42">
        <v>151</v>
      </c>
      <c r="B56" s="53" t="s">
        <v>54</v>
      </c>
      <c r="C56" s="65">
        <v>26827.992000000002</v>
      </c>
      <c r="D56" s="65">
        <v>67069.98000000001</v>
      </c>
      <c r="E56" s="128">
        <f t="shared" si="0"/>
        <v>-40241.988000000012</v>
      </c>
      <c r="F56" s="77">
        <f>'Vos-laskelma'!I56+E56</f>
        <v>8232081.5252813408</v>
      </c>
      <c r="G56" s="96"/>
      <c r="H56" s="96"/>
      <c r="I56" s="125">
        <v>151</v>
      </c>
      <c r="J56" s="53" t="s">
        <v>54</v>
      </c>
      <c r="K56" s="65">
        <v>25606.224000000002</v>
      </c>
      <c r="L56" s="65">
        <v>59065.023360000007</v>
      </c>
      <c r="M56" s="97">
        <f t="shared" si="1"/>
        <v>-33458.799360000005</v>
      </c>
      <c r="N56" s="77">
        <f>'Vos-laskelma'!AB56+M56</f>
        <v>7640042.8578406991</v>
      </c>
    </row>
    <row r="57" spans="1:14" ht="13.8" x14ac:dyDescent="0.25">
      <c r="A57" s="42">
        <v>152</v>
      </c>
      <c r="B57" s="53" t="s">
        <v>55</v>
      </c>
      <c r="C57" s="65">
        <v>344292.56400000001</v>
      </c>
      <c r="D57" s="65">
        <v>118862.909</v>
      </c>
      <c r="E57" s="65">
        <f t="shared" si="0"/>
        <v>225429.65500000003</v>
      </c>
      <c r="F57" s="77">
        <f>'Vos-laskelma'!I57+E57</f>
        <v>15078525.504341953</v>
      </c>
      <c r="G57" s="96"/>
      <c r="H57" s="96"/>
      <c r="I57" s="125">
        <v>152</v>
      </c>
      <c r="J57" s="53" t="s">
        <v>55</v>
      </c>
      <c r="K57" s="65">
        <v>284655.85680000001</v>
      </c>
      <c r="L57" s="65">
        <v>153281.70199999999</v>
      </c>
      <c r="M57" s="97">
        <f t="shared" si="1"/>
        <v>131374.15480000002</v>
      </c>
      <c r="N57" s="77">
        <f>'Vos-laskelma'!AB57+M57</f>
        <v>14831794.837812344</v>
      </c>
    </row>
    <row r="58" spans="1:14" ht="13.8" x14ac:dyDescent="0.25">
      <c r="A58" s="42">
        <v>153</v>
      </c>
      <c r="B58" s="53" t="s">
        <v>56</v>
      </c>
      <c r="C58" s="65">
        <v>548557.9142</v>
      </c>
      <c r="D58" s="65">
        <v>1610625.9519399998</v>
      </c>
      <c r="E58" s="128">
        <f t="shared" si="0"/>
        <v>-1062068.0377399998</v>
      </c>
      <c r="F58" s="77">
        <f>'Vos-laskelma'!I58+E58</f>
        <v>69779265.991571635</v>
      </c>
      <c r="G58" s="96"/>
      <c r="H58" s="96"/>
      <c r="I58" s="125">
        <v>153</v>
      </c>
      <c r="J58" s="53" t="s">
        <v>56</v>
      </c>
      <c r="K58" s="65">
        <v>564830.62440000009</v>
      </c>
      <c r="L58" s="65">
        <v>1454982.634448</v>
      </c>
      <c r="M58" s="97">
        <f t="shared" si="1"/>
        <v>-890152.01004799991</v>
      </c>
      <c r="N58" s="77">
        <f>'Vos-laskelma'!AB58+M58</f>
        <v>66017673.771954983</v>
      </c>
    </row>
    <row r="59" spans="1:14" ht="13.8" x14ac:dyDescent="0.25">
      <c r="A59" s="42">
        <v>165</v>
      </c>
      <c r="B59" s="53" t="s">
        <v>57</v>
      </c>
      <c r="C59" s="65">
        <v>636494.11020000011</v>
      </c>
      <c r="D59" s="65">
        <v>431915.76676000009</v>
      </c>
      <c r="E59" s="65">
        <f t="shared" si="0"/>
        <v>204578.34344000003</v>
      </c>
      <c r="F59" s="77">
        <f>'Vos-laskelma'!I59+E59</f>
        <v>30868639.149946865</v>
      </c>
      <c r="G59" s="96"/>
      <c r="H59" s="96"/>
      <c r="I59" s="125">
        <v>165</v>
      </c>
      <c r="J59" s="53" t="s">
        <v>57</v>
      </c>
      <c r="K59" s="65">
        <v>624507.35200000007</v>
      </c>
      <c r="L59" s="65">
        <v>342340.98920000007</v>
      </c>
      <c r="M59" s="97">
        <f t="shared" si="1"/>
        <v>282166.3628</v>
      </c>
      <c r="N59" s="77">
        <f>'Vos-laskelma'!AB59+M59</f>
        <v>28814321.602931593</v>
      </c>
    </row>
    <row r="60" spans="1:14" ht="13.8" x14ac:dyDescent="0.25">
      <c r="A60" s="42">
        <v>167</v>
      </c>
      <c r="B60" s="53" t="s">
        <v>58</v>
      </c>
      <c r="C60" s="65">
        <v>638431.68739999994</v>
      </c>
      <c r="D60" s="65">
        <v>11442842.077568</v>
      </c>
      <c r="E60" s="128">
        <f t="shared" si="0"/>
        <v>-10804410.390168</v>
      </c>
      <c r="F60" s="77">
        <f>'Vos-laskelma'!I60+E60</f>
        <v>162657482.12615061</v>
      </c>
      <c r="G60" s="96"/>
      <c r="H60" s="96"/>
      <c r="I60" s="125">
        <v>167</v>
      </c>
      <c r="J60" s="53" t="s">
        <v>58</v>
      </c>
      <c r="K60" s="65">
        <v>314387.52800000011</v>
      </c>
      <c r="L60" s="65">
        <v>11200802.533199998</v>
      </c>
      <c r="M60" s="97">
        <f t="shared" si="1"/>
        <v>-10886415.005199997</v>
      </c>
      <c r="N60" s="77">
        <f>'Vos-laskelma'!AB60+M60</f>
        <v>154161369.318755</v>
      </c>
    </row>
    <row r="61" spans="1:14" ht="13.8" x14ac:dyDescent="0.25">
      <c r="A61" s="42">
        <v>169</v>
      </c>
      <c r="B61" s="53" t="s">
        <v>59</v>
      </c>
      <c r="C61" s="65">
        <v>247413.704</v>
      </c>
      <c r="D61" s="65">
        <v>205040.38108000002</v>
      </c>
      <c r="E61" s="65">
        <f t="shared" si="0"/>
        <v>42373.322919999977</v>
      </c>
      <c r="F61" s="77">
        <f>'Vos-laskelma'!I61+E61</f>
        <v>10172668.36291552</v>
      </c>
      <c r="G61" s="96"/>
      <c r="H61" s="96"/>
      <c r="I61" s="125">
        <v>169</v>
      </c>
      <c r="J61" s="53" t="s">
        <v>59</v>
      </c>
      <c r="K61" s="65">
        <v>246246.52080000003</v>
      </c>
      <c r="L61" s="65">
        <v>291000.51007999998</v>
      </c>
      <c r="M61" s="97">
        <f t="shared" si="1"/>
        <v>-44753.989279999951</v>
      </c>
      <c r="N61" s="77">
        <f>'Vos-laskelma'!AB61+M61</f>
        <v>10271967.402636195</v>
      </c>
    </row>
    <row r="62" spans="1:14" ht="13.8" x14ac:dyDescent="0.25">
      <c r="A62" s="42">
        <v>171</v>
      </c>
      <c r="B62" s="53" t="s">
        <v>60</v>
      </c>
      <c r="C62" s="65">
        <v>34280.212</v>
      </c>
      <c r="D62" s="65">
        <v>149104.01776000002</v>
      </c>
      <c r="E62" s="128">
        <f t="shared" si="0"/>
        <v>-114823.80576000002</v>
      </c>
      <c r="F62" s="77">
        <f>'Vos-laskelma'!I62+E62</f>
        <v>13558526.493681053</v>
      </c>
      <c r="G62" s="96"/>
      <c r="H62" s="96"/>
      <c r="I62" s="125">
        <v>171</v>
      </c>
      <c r="J62" s="53" t="s">
        <v>60</v>
      </c>
      <c r="K62" s="65">
        <v>32719.064000000002</v>
      </c>
      <c r="L62" s="65">
        <v>212759.27008000002</v>
      </c>
      <c r="M62" s="97">
        <f t="shared" si="1"/>
        <v>-180040.20608</v>
      </c>
      <c r="N62" s="77">
        <f>'Vos-laskelma'!AB62+M62</f>
        <v>12855320.365614288</v>
      </c>
    </row>
    <row r="63" spans="1:14" ht="13.8" x14ac:dyDescent="0.25">
      <c r="A63" s="42">
        <v>172</v>
      </c>
      <c r="B63" s="53" t="s">
        <v>61</v>
      </c>
      <c r="C63" s="65">
        <v>301218.73240000004</v>
      </c>
      <c r="D63" s="65">
        <v>291635.17747999995</v>
      </c>
      <c r="E63" s="65">
        <f t="shared" si="0"/>
        <v>9583.5549200000823</v>
      </c>
      <c r="F63" s="77">
        <f>'Vos-laskelma'!I63+E63</f>
        <v>17129444.614634551</v>
      </c>
      <c r="G63" s="96"/>
      <c r="H63" s="96"/>
      <c r="I63" s="125">
        <v>172</v>
      </c>
      <c r="J63" s="53" t="s">
        <v>61</v>
      </c>
      <c r="K63" s="65">
        <v>308697.25599999999</v>
      </c>
      <c r="L63" s="65">
        <v>301299.90240000002</v>
      </c>
      <c r="M63" s="97">
        <f t="shared" si="1"/>
        <v>7397.3535999999731</v>
      </c>
      <c r="N63" s="77">
        <f>'Vos-laskelma'!AB63+M63</f>
        <v>16405662.091866631</v>
      </c>
    </row>
    <row r="64" spans="1:14" ht="13.8" x14ac:dyDescent="0.25">
      <c r="A64" s="42">
        <v>176</v>
      </c>
      <c r="B64" s="53" t="s">
        <v>62</v>
      </c>
      <c r="C64" s="65">
        <v>53655.984000000004</v>
      </c>
      <c r="D64" s="65">
        <v>278072.13708000001</v>
      </c>
      <c r="E64" s="128">
        <f t="shared" si="0"/>
        <v>-224416.15308000002</v>
      </c>
      <c r="F64" s="77">
        <f>'Vos-laskelma'!I64+E64</f>
        <v>21824578.024392124</v>
      </c>
      <c r="G64" s="96"/>
      <c r="H64" s="96"/>
      <c r="I64" s="125">
        <v>176</v>
      </c>
      <c r="J64" s="53" t="s">
        <v>62</v>
      </c>
      <c r="K64" s="65">
        <v>66860.696000000011</v>
      </c>
      <c r="L64" s="65">
        <v>246531.0344</v>
      </c>
      <c r="M64" s="97">
        <f t="shared" si="1"/>
        <v>-179670.33840000001</v>
      </c>
      <c r="N64" s="77">
        <f>'Vos-laskelma'!AB64+M64</f>
        <v>21086628.803689893</v>
      </c>
    </row>
    <row r="65" spans="1:14" ht="13.8" x14ac:dyDescent="0.25">
      <c r="A65" s="42">
        <v>177</v>
      </c>
      <c r="B65" s="53" t="s">
        <v>63</v>
      </c>
      <c r="C65" s="65">
        <v>26827.992000000002</v>
      </c>
      <c r="D65" s="65">
        <v>105106.11088000001</v>
      </c>
      <c r="E65" s="128">
        <f t="shared" si="0"/>
        <v>-78278.118880000009</v>
      </c>
      <c r="F65" s="77">
        <f>'Vos-laskelma'!I65+E65</f>
        <v>4657474.3902460868</v>
      </c>
      <c r="G65" s="96"/>
      <c r="H65" s="96"/>
      <c r="I65" s="125">
        <v>177</v>
      </c>
      <c r="J65" s="53" t="s">
        <v>63</v>
      </c>
      <c r="K65" s="65">
        <v>22761.088000000003</v>
      </c>
      <c r="L65" s="65">
        <v>66860.696000000011</v>
      </c>
      <c r="M65" s="97">
        <f t="shared" si="1"/>
        <v>-44099.608000000007</v>
      </c>
      <c r="N65" s="77">
        <f>'Vos-laskelma'!AB65+M65</f>
        <v>4573743.528124609</v>
      </c>
    </row>
    <row r="66" spans="1:14" ht="13.8" x14ac:dyDescent="0.25">
      <c r="A66" s="42">
        <v>178</v>
      </c>
      <c r="B66" s="53" t="s">
        <v>64</v>
      </c>
      <c r="C66" s="65">
        <v>114987.7546</v>
      </c>
      <c r="D66" s="65">
        <v>139386.32287999999</v>
      </c>
      <c r="E66" s="128">
        <f t="shared" si="0"/>
        <v>-24398.568279999992</v>
      </c>
      <c r="F66" s="77">
        <f>'Vos-laskelma'!I66+E66</f>
        <v>23832644.133700822</v>
      </c>
      <c r="G66" s="96"/>
      <c r="H66" s="96"/>
      <c r="I66" s="125">
        <v>178</v>
      </c>
      <c r="J66" s="53" t="s">
        <v>64</v>
      </c>
      <c r="K66" s="65">
        <v>73973.536000000007</v>
      </c>
      <c r="L66" s="65">
        <v>136196.66032000002</v>
      </c>
      <c r="M66" s="97">
        <f t="shared" si="1"/>
        <v>-62223.124320000017</v>
      </c>
      <c r="N66" s="77">
        <f>'Vos-laskelma'!AB66+M66</f>
        <v>23452194.025673777</v>
      </c>
    </row>
    <row r="67" spans="1:14" ht="13.8" x14ac:dyDescent="0.25">
      <c r="A67" s="42">
        <v>179</v>
      </c>
      <c r="B67" s="53" t="s">
        <v>65</v>
      </c>
      <c r="C67" s="65">
        <v>1141009.4042</v>
      </c>
      <c r="D67" s="65">
        <v>11961087.341695996</v>
      </c>
      <c r="E67" s="128">
        <f t="shared" si="0"/>
        <v>-10820077.937495995</v>
      </c>
      <c r="F67" s="77">
        <f>'Vos-laskelma'!I67+E67</f>
        <v>209354369.91936627</v>
      </c>
      <c r="G67" s="96"/>
      <c r="H67" s="96"/>
      <c r="I67" s="125">
        <v>179</v>
      </c>
      <c r="J67" s="53" t="s">
        <v>65</v>
      </c>
      <c r="K67" s="65">
        <v>1073540.9411999995</v>
      </c>
      <c r="L67" s="65">
        <v>11266954.790336</v>
      </c>
      <c r="M67" s="97">
        <f t="shared" si="1"/>
        <v>-10193413.849136</v>
      </c>
      <c r="N67" s="77">
        <f>'Vos-laskelma'!AB67+M67</f>
        <v>199839101.5486266</v>
      </c>
    </row>
    <row r="68" spans="1:14" ht="13.8" x14ac:dyDescent="0.25">
      <c r="A68" s="42">
        <v>181</v>
      </c>
      <c r="B68" s="53" t="s">
        <v>66</v>
      </c>
      <c r="C68" s="65">
        <v>53655.983999999997</v>
      </c>
      <c r="D68" s="65">
        <v>120725.96400000001</v>
      </c>
      <c r="E68" s="128">
        <f t="shared" si="0"/>
        <v>-67069.98000000001</v>
      </c>
      <c r="F68" s="77">
        <f>'Vos-laskelma'!I68+E68</f>
        <v>5577916.5657048244</v>
      </c>
      <c r="G68" s="96"/>
      <c r="H68" s="96"/>
      <c r="I68" s="125">
        <v>181</v>
      </c>
      <c r="J68" s="53" t="s">
        <v>66</v>
      </c>
      <c r="K68" s="65">
        <v>36986.768000000004</v>
      </c>
      <c r="L68" s="65">
        <v>113378.66960000001</v>
      </c>
      <c r="M68" s="97">
        <f t="shared" si="1"/>
        <v>-76391.901600000012</v>
      </c>
      <c r="N68" s="77">
        <f>'Vos-laskelma'!AB68+M68</f>
        <v>5386257.2884521596</v>
      </c>
    </row>
    <row r="69" spans="1:14" ht="13.8" x14ac:dyDescent="0.25">
      <c r="A69" s="42">
        <v>182</v>
      </c>
      <c r="B69" s="53" t="s">
        <v>67</v>
      </c>
      <c r="C69" s="65">
        <v>289146.136</v>
      </c>
      <c r="D69" s="65">
        <v>469132.15343999997</v>
      </c>
      <c r="E69" s="128">
        <f t="shared" si="0"/>
        <v>-179986.01743999997</v>
      </c>
      <c r="F69" s="77">
        <f>'Vos-laskelma'!I69+E69</f>
        <v>46872152.690544464</v>
      </c>
      <c r="G69" s="96"/>
      <c r="H69" s="96"/>
      <c r="I69" s="125">
        <v>182</v>
      </c>
      <c r="J69" s="53" t="s">
        <v>67</v>
      </c>
      <c r="K69" s="65">
        <v>304642.93720000004</v>
      </c>
      <c r="L69" s="65">
        <v>396654.63543999998</v>
      </c>
      <c r="M69" s="97">
        <f t="shared" si="1"/>
        <v>-92011.69823999994</v>
      </c>
      <c r="N69" s="77">
        <f>'Vos-laskelma'!AB69+M69</f>
        <v>46682248.78458292</v>
      </c>
    </row>
    <row r="70" spans="1:14" ht="13.8" x14ac:dyDescent="0.25">
      <c r="A70" s="42">
        <v>186</v>
      </c>
      <c r="B70" s="53" t="s">
        <v>68</v>
      </c>
      <c r="C70" s="65">
        <v>710345.61040000001</v>
      </c>
      <c r="D70" s="65">
        <v>3145480.7118080007</v>
      </c>
      <c r="E70" s="128">
        <f t="shared" si="0"/>
        <v>-2435135.1014080006</v>
      </c>
      <c r="F70" s="77">
        <f>'Vos-laskelma'!I70+E70</f>
        <v>41233137.602937594</v>
      </c>
      <c r="G70" s="96"/>
      <c r="H70" s="96"/>
      <c r="I70" s="125">
        <v>186</v>
      </c>
      <c r="J70" s="53" t="s">
        <v>68</v>
      </c>
      <c r="K70" s="65">
        <v>683543.924</v>
      </c>
      <c r="L70" s="65">
        <v>2554126.9545120001</v>
      </c>
      <c r="M70" s="97">
        <f t="shared" si="1"/>
        <v>-1870583.030512</v>
      </c>
      <c r="N70" s="77">
        <f>'Vos-laskelma'!AB70+M70</f>
        <v>38009478.04270158</v>
      </c>
    </row>
    <row r="71" spans="1:14" ht="13.8" x14ac:dyDescent="0.25">
      <c r="A71" s="42">
        <v>202</v>
      </c>
      <c r="B71" s="53" t="s">
        <v>69</v>
      </c>
      <c r="C71" s="65">
        <v>1268665.9327999996</v>
      </c>
      <c r="D71" s="65">
        <v>3853241.8923120019</v>
      </c>
      <c r="E71" s="128">
        <f t="shared" si="0"/>
        <v>-2584575.9595120023</v>
      </c>
      <c r="F71" s="77">
        <f>'Vos-laskelma'!I71+E71</f>
        <v>38334095.421371222</v>
      </c>
      <c r="G71" s="96"/>
      <c r="H71" s="96"/>
      <c r="I71" s="125">
        <v>202</v>
      </c>
      <c r="J71" s="53" t="s">
        <v>69</v>
      </c>
      <c r="K71" s="65">
        <v>987617.83400000003</v>
      </c>
      <c r="L71" s="65">
        <v>3507008.5230880002</v>
      </c>
      <c r="M71" s="97">
        <f t="shared" si="1"/>
        <v>-2519390.689088</v>
      </c>
      <c r="N71" s="77">
        <f>'Vos-laskelma'!AB71+M71</f>
        <v>34329854.440001339</v>
      </c>
    </row>
    <row r="72" spans="1:14" ht="13.8" x14ac:dyDescent="0.25">
      <c r="A72" s="42">
        <v>204</v>
      </c>
      <c r="B72" s="53" t="s">
        <v>70</v>
      </c>
      <c r="C72" s="65">
        <v>14904.44</v>
      </c>
      <c r="D72" s="65">
        <v>1048616.78064</v>
      </c>
      <c r="E72" s="128">
        <f t="shared" si="0"/>
        <v>-1033712.3406400001</v>
      </c>
      <c r="F72" s="77">
        <f>'Vos-laskelma'!I72+E72</f>
        <v>11366062.939175002</v>
      </c>
      <c r="G72" s="96"/>
      <c r="H72" s="96"/>
      <c r="I72" s="125">
        <v>204</v>
      </c>
      <c r="J72" s="53" t="s">
        <v>70</v>
      </c>
      <c r="K72" s="65">
        <v>21338.52</v>
      </c>
      <c r="L72" s="65">
        <v>1073996.1629600001</v>
      </c>
      <c r="M72" s="97">
        <f t="shared" si="1"/>
        <v>-1052657.6429600001</v>
      </c>
      <c r="N72" s="77">
        <f>'Vos-laskelma'!AB72+M72</f>
        <v>11386846.308753904</v>
      </c>
    </row>
    <row r="73" spans="1:14" ht="13.8" x14ac:dyDescent="0.25">
      <c r="A73" s="42">
        <v>205</v>
      </c>
      <c r="B73" s="53" t="s">
        <v>71</v>
      </c>
      <c r="C73" s="65">
        <v>469638.90440000006</v>
      </c>
      <c r="D73" s="65">
        <v>659730.13216000004</v>
      </c>
      <c r="E73" s="128">
        <f t="shared" si="0"/>
        <v>-190091.22775999998</v>
      </c>
      <c r="F73" s="77">
        <f>'Vos-laskelma'!I73+E73</f>
        <v>123844193.7956048</v>
      </c>
      <c r="G73" s="96"/>
      <c r="H73" s="96"/>
      <c r="I73" s="125">
        <v>205</v>
      </c>
      <c r="J73" s="53" t="s">
        <v>71</v>
      </c>
      <c r="K73" s="65">
        <v>391561.84200000012</v>
      </c>
      <c r="L73" s="65">
        <v>516875.85712000006</v>
      </c>
      <c r="M73" s="97">
        <f t="shared" si="1"/>
        <v>-125314.01511999994</v>
      </c>
      <c r="N73" s="77">
        <f>'Vos-laskelma'!AB73+M73</f>
        <v>118522524.41325952</v>
      </c>
    </row>
    <row r="74" spans="1:14" ht="13.8" x14ac:dyDescent="0.25">
      <c r="A74" s="42">
        <v>208</v>
      </c>
      <c r="B74" s="53" t="s">
        <v>72</v>
      </c>
      <c r="C74" s="65">
        <v>68560.423999999999</v>
      </c>
      <c r="D74" s="65">
        <v>107192.73248000002</v>
      </c>
      <c r="E74" s="128">
        <f t="shared" ref="E74:E137" si="2">C74-D74</f>
        <v>-38632.308480000022</v>
      </c>
      <c r="F74" s="77">
        <f>'Vos-laskelma'!I74+E74</f>
        <v>39169280.210927077</v>
      </c>
      <c r="G74" s="96"/>
      <c r="H74" s="96"/>
      <c r="I74" s="125">
        <v>208</v>
      </c>
      <c r="J74" s="53" t="s">
        <v>72</v>
      </c>
      <c r="K74" s="65">
        <v>98299.448800000013</v>
      </c>
      <c r="L74" s="65">
        <v>107432.33536000001</v>
      </c>
      <c r="M74" s="97">
        <f t="shared" ref="M74:M137" si="3">K74-L74</f>
        <v>-9132.886559999999</v>
      </c>
      <c r="N74" s="77">
        <f>'Vos-laskelma'!AB74+M74</f>
        <v>36188763.08669953</v>
      </c>
    </row>
    <row r="75" spans="1:14" ht="13.8" x14ac:dyDescent="0.25">
      <c r="A75" s="42">
        <v>211</v>
      </c>
      <c r="B75" s="53" t="s">
        <v>73</v>
      </c>
      <c r="C75" s="65">
        <v>648492.18439999991</v>
      </c>
      <c r="D75" s="65">
        <v>2109562.5140479994</v>
      </c>
      <c r="E75" s="128">
        <f t="shared" si="2"/>
        <v>-1461070.3296479995</v>
      </c>
      <c r="F75" s="77">
        <f>'Vos-laskelma'!I75+E75</f>
        <v>47626328.692002468</v>
      </c>
      <c r="G75" s="96"/>
      <c r="H75" s="96"/>
      <c r="I75" s="125">
        <v>211</v>
      </c>
      <c r="J75" s="53" t="s">
        <v>73</v>
      </c>
      <c r="K75" s="65">
        <v>651891.78599999985</v>
      </c>
      <c r="L75" s="65">
        <v>1831140.9101440008</v>
      </c>
      <c r="M75" s="97">
        <f t="shared" si="3"/>
        <v>-1179249.1241440009</v>
      </c>
      <c r="N75" s="77">
        <f>'Vos-laskelma'!AB75+M75</f>
        <v>43929520.88459301</v>
      </c>
    </row>
    <row r="76" spans="1:14" ht="13.8" x14ac:dyDescent="0.25">
      <c r="A76" s="42">
        <v>213</v>
      </c>
      <c r="B76" s="53" t="s">
        <v>74</v>
      </c>
      <c r="C76" s="65">
        <v>11998.074199999999</v>
      </c>
      <c r="D76" s="65">
        <v>146749.11624</v>
      </c>
      <c r="E76" s="128">
        <f t="shared" si="2"/>
        <v>-134751.04204</v>
      </c>
      <c r="F76" s="77">
        <f>'Vos-laskelma'!I76+E76</f>
        <v>19523279.572106678</v>
      </c>
      <c r="G76" s="96"/>
      <c r="H76" s="96"/>
      <c r="I76" s="125">
        <v>213</v>
      </c>
      <c r="J76" s="53" t="s">
        <v>74</v>
      </c>
      <c r="K76" s="65">
        <v>22761.088000000003</v>
      </c>
      <c r="L76" s="65">
        <v>146154.63631999999</v>
      </c>
      <c r="M76" s="97">
        <f t="shared" si="3"/>
        <v>-123393.54831999999</v>
      </c>
      <c r="N76" s="77">
        <f>'Vos-laskelma'!AB76+M76</f>
        <v>19240183.665302642</v>
      </c>
    </row>
    <row r="77" spans="1:14" ht="13.8" x14ac:dyDescent="0.25">
      <c r="A77" s="42">
        <v>214</v>
      </c>
      <c r="B77" s="53" t="s">
        <v>75</v>
      </c>
      <c r="C77" s="65">
        <v>501012.7506000002</v>
      </c>
      <c r="D77" s="65">
        <v>168643.73860000001</v>
      </c>
      <c r="E77" s="65">
        <f t="shared" si="2"/>
        <v>332369.01200000022</v>
      </c>
      <c r="F77" s="77">
        <f>'Vos-laskelma'!I77+E77</f>
        <v>37907694.74215094</v>
      </c>
      <c r="G77" s="96"/>
      <c r="H77" s="96"/>
      <c r="I77" s="125">
        <v>214</v>
      </c>
      <c r="J77" s="53" t="s">
        <v>75</v>
      </c>
      <c r="K77" s="65">
        <v>417025.80920000013</v>
      </c>
      <c r="L77" s="65">
        <v>202744.39135999998</v>
      </c>
      <c r="M77" s="97">
        <f t="shared" si="3"/>
        <v>214281.41784000015</v>
      </c>
      <c r="N77" s="77">
        <f>'Vos-laskelma'!AB77+M77</f>
        <v>36265957.716075443</v>
      </c>
    </row>
    <row r="78" spans="1:14" ht="13.8" x14ac:dyDescent="0.25">
      <c r="A78" s="42">
        <v>216</v>
      </c>
      <c r="B78" s="53" t="s">
        <v>76</v>
      </c>
      <c r="C78" s="65">
        <v>61108.204000000005</v>
      </c>
      <c r="D78" s="65">
        <v>67069.98000000001</v>
      </c>
      <c r="E78" s="128">
        <f t="shared" si="2"/>
        <v>-5961.7760000000053</v>
      </c>
      <c r="F78" s="77">
        <f>'Vos-laskelma'!I78+E78</f>
        <v>6443078.8185718292</v>
      </c>
      <c r="G78" s="96"/>
      <c r="H78" s="96"/>
      <c r="I78" s="125">
        <v>216</v>
      </c>
      <c r="J78" s="53" t="s">
        <v>76</v>
      </c>
      <c r="K78" s="65">
        <v>51283.576399999998</v>
      </c>
      <c r="L78" s="65">
        <v>79734.936400000006</v>
      </c>
      <c r="M78" s="97">
        <f t="shared" si="3"/>
        <v>-28451.360000000008</v>
      </c>
      <c r="N78" s="77">
        <f>'Vos-laskelma'!AB78+M78</f>
        <v>5973362.8258774644</v>
      </c>
    </row>
    <row r="79" spans="1:14" ht="13.8" x14ac:dyDescent="0.25">
      <c r="A79" s="42">
        <v>217</v>
      </c>
      <c r="B79" s="53" t="s">
        <v>77</v>
      </c>
      <c r="C79" s="65">
        <v>86520.2742</v>
      </c>
      <c r="D79" s="65">
        <v>58127.316000000006</v>
      </c>
      <c r="E79" s="65">
        <f t="shared" si="2"/>
        <v>28392.958199999994</v>
      </c>
      <c r="F79" s="77">
        <f>'Vos-laskelma'!I79+E79</f>
        <v>17124515.611051798</v>
      </c>
      <c r="G79" s="96"/>
      <c r="H79" s="96"/>
      <c r="I79" s="125">
        <v>217</v>
      </c>
      <c r="J79" s="53" t="s">
        <v>77</v>
      </c>
      <c r="K79" s="65">
        <v>36986.768000000004</v>
      </c>
      <c r="L79" s="65">
        <v>74115.792799999996</v>
      </c>
      <c r="M79" s="97">
        <f t="shared" si="3"/>
        <v>-37129.024799999992</v>
      </c>
      <c r="N79" s="77">
        <f>'Vos-laskelma'!AB79+M79</f>
        <v>15968634.483563058</v>
      </c>
    </row>
    <row r="80" spans="1:14" ht="13.8" x14ac:dyDescent="0.25">
      <c r="A80" s="42">
        <v>218</v>
      </c>
      <c r="B80" s="53" t="s">
        <v>78</v>
      </c>
      <c r="C80" s="65">
        <v>29808.880000000001</v>
      </c>
      <c r="D80" s="65">
        <v>380063.22000000009</v>
      </c>
      <c r="E80" s="128">
        <f t="shared" si="2"/>
        <v>-350254.34000000008</v>
      </c>
      <c r="F80" s="77">
        <f>'Vos-laskelma'!I80+E80</f>
        <v>5254992.992202404</v>
      </c>
      <c r="G80" s="96"/>
      <c r="H80" s="96"/>
      <c r="I80" s="125">
        <v>218</v>
      </c>
      <c r="J80" s="53" t="s">
        <v>78</v>
      </c>
      <c r="K80" s="65">
        <v>21338.52</v>
      </c>
      <c r="L80" s="65">
        <v>436728.37600000011</v>
      </c>
      <c r="M80" s="97">
        <f t="shared" si="3"/>
        <v>-415389.85600000009</v>
      </c>
      <c r="N80" s="77">
        <f>'Vos-laskelma'!AB80+M80</f>
        <v>5016985.4546108441</v>
      </c>
    </row>
    <row r="81" spans="1:14" ht="13.8" x14ac:dyDescent="0.25">
      <c r="A81" s="42">
        <v>224</v>
      </c>
      <c r="B81" s="53" t="s">
        <v>79</v>
      </c>
      <c r="C81" s="65">
        <v>244432.81599999999</v>
      </c>
      <c r="D81" s="65">
        <v>141726.31995999999</v>
      </c>
      <c r="E81" s="65">
        <f t="shared" si="2"/>
        <v>102706.49604</v>
      </c>
      <c r="F81" s="77">
        <f>'Vos-laskelma'!I81+E81</f>
        <v>21742369.623292781</v>
      </c>
      <c r="G81" s="96"/>
      <c r="H81" s="96"/>
      <c r="I81" s="125">
        <v>224</v>
      </c>
      <c r="J81" s="53" t="s">
        <v>79</v>
      </c>
      <c r="K81" s="65">
        <v>190766.3688</v>
      </c>
      <c r="L81" s="65">
        <v>123080.58335999999</v>
      </c>
      <c r="M81" s="97">
        <f t="shared" si="3"/>
        <v>67685.785440000007</v>
      </c>
      <c r="N81" s="77">
        <f>'Vos-laskelma'!AB81+M81</f>
        <v>20827386.718745831</v>
      </c>
    </row>
    <row r="82" spans="1:14" ht="13.8" x14ac:dyDescent="0.25">
      <c r="A82" s="42">
        <v>226</v>
      </c>
      <c r="B82" s="53" t="s">
        <v>80</v>
      </c>
      <c r="C82" s="65">
        <v>175872.39199999999</v>
      </c>
      <c r="D82" s="65">
        <v>117894.1204</v>
      </c>
      <c r="E82" s="65">
        <f t="shared" si="2"/>
        <v>57978.271599999993</v>
      </c>
      <c r="F82" s="77">
        <f>'Vos-laskelma'!I82+E82</f>
        <v>16990581.548624821</v>
      </c>
      <c r="G82" s="96"/>
      <c r="H82" s="96"/>
      <c r="I82" s="125">
        <v>226</v>
      </c>
      <c r="J82" s="53" t="s">
        <v>80</v>
      </c>
      <c r="K82" s="65">
        <v>197808.08040000001</v>
      </c>
      <c r="L82" s="65">
        <v>78312.368400000007</v>
      </c>
      <c r="M82" s="97">
        <f t="shared" si="3"/>
        <v>119495.712</v>
      </c>
      <c r="N82" s="77">
        <f>'Vos-laskelma'!AB82+M82</f>
        <v>15828218.103203787</v>
      </c>
    </row>
    <row r="83" spans="1:14" ht="13.8" x14ac:dyDescent="0.25">
      <c r="A83" s="42">
        <v>230</v>
      </c>
      <c r="B83" s="53" t="s">
        <v>81</v>
      </c>
      <c r="C83" s="65">
        <v>83464.864000000001</v>
      </c>
      <c r="D83" s="65">
        <v>69405.505747999996</v>
      </c>
      <c r="E83" s="65">
        <f t="shared" si="2"/>
        <v>14059.358252000005</v>
      </c>
      <c r="F83" s="77">
        <f>'Vos-laskelma'!I83+E83</f>
        <v>8774818.9819838516</v>
      </c>
      <c r="G83" s="96"/>
      <c r="H83" s="96"/>
      <c r="I83" s="125">
        <v>230</v>
      </c>
      <c r="J83" s="53" t="s">
        <v>81</v>
      </c>
      <c r="K83" s="65">
        <v>54057.584000000003</v>
      </c>
      <c r="L83" s="65">
        <v>29873.928000000004</v>
      </c>
      <c r="M83" s="97">
        <f t="shared" si="3"/>
        <v>24183.655999999999</v>
      </c>
      <c r="N83" s="77">
        <f>'Vos-laskelma'!AB83+M83</f>
        <v>8615301.0829169676</v>
      </c>
    </row>
    <row r="84" spans="1:14" ht="13.8" x14ac:dyDescent="0.25">
      <c r="A84" s="42">
        <v>231</v>
      </c>
      <c r="B84" s="53" t="s">
        <v>82</v>
      </c>
      <c r="C84" s="65">
        <v>68709.468399999998</v>
      </c>
      <c r="D84" s="65">
        <v>372611.00000000006</v>
      </c>
      <c r="E84" s="128">
        <f t="shared" si="2"/>
        <v>-303901.53160000005</v>
      </c>
      <c r="F84" s="77">
        <f>'Vos-laskelma'!I84+E84</f>
        <v>2451139.1001909156</v>
      </c>
      <c r="G84" s="96"/>
      <c r="H84" s="96"/>
      <c r="I84" s="125">
        <v>231</v>
      </c>
      <c r="J84" s="53" t="s">
        <v>82</v>
      </c>
      <c r="K84" s="65">
        <v>51354.7048</v>
      </c>
      <c r="L84" s="65">
        <v>389783.63200000004</v>
      </c>
      <c r="M84" s="97">
        <f t="shared" si="3"/>
        <v>-338428.92720000003</v>
      </c>
      <c r="N84" s="77">
        <f>'Vos-laskelma'!AB84+M84</f>
        <v>2102703.6388749769</v>
      </c>
    </row>
    <row r="85" spans="1:14" ht="13.8" x14ac:dyDescent="0.25">
      <c r="A85" s="42">
        <v>232</v>
      </c>
      <c r="B85" s="53" t="s">
        <v>83</v>
      </c>
      <c r="C85" s="65">
        <v>269844.88620000001</v>
      </c>
      <c r="D85" s="65">
        <v>207171.71600000001</v>
      </c>
      <c r="E85" s="65">
        <f t="shared" si="2"/>
        <v>62673.170199999993</v>
      </c>
      <c r="F85" s="77">
        <f>'Vos-laskelma'!I85+E85</f>
        <v>45018534.262034476</v>
      </c>
      <c r="G85" s="96"/>
      <c r="H85" s="96"/>
      <c r="I85" s="125">
        <v>232</v>
      </c>
      <c r="J85" s="53" t="s">
        <v>83</v>
      </c>
      <c r="K85" s="65">
        <v>162243.88039999999</v>
      </c>
      <c r="L85" s="65">
        <v>311613.52040000004</v>
      </c>
      <c r="M85" s="97">
        <f t="shared" si="3"/>
        <v>-149369.64000000004</v>
      </c>
      <c r="N85" s="77">
        <f>'Vos-laskelma'!AB85+M85</f>
        <v>42664917.578885525</v>
      </c>
    </row>
    <row r="86" spans="1:14" ht="13.8" x14ac:dyDescent="0.25">
      <c r="A86" s="42">
        <v>233</v>
      </c>
      <c r="B86" s="53" t="s">
        <v>84</v>
      </c>
      <c r="C86" s="65">
        <v>301218.73239999998</v>
      </c>
      <c r="D86" s="65">
        <v>252034.08039999998</v>
      </c>
      <c r="E86" s="65">
        <f t="shared" si="2"/>
        <v>49184.652000000002</v>
      </c>
      <c r="F86" s="77">
        <f>'Vos-laskelma'!I86+E86</f>
        <v>56339035.720492192</v>
      </c>
      <c r="G86" s="96"/>
      <c r="H86" s="96"/>
      <c r="I86" s="125">
        <v>233</v>
      </c>
      <c r="J86" s="53" t="s">
        <v>84</v>
      </c>
      <c r="K86" s="65">
        <v>369867.68</v>
      </c>
      <c r="L86" s="65">
        <v>226330.56879999995</v>
      </c>
      <c r="M86" s="97">
        <f t="shared" si="3"/>
        <v>143537.11120000004</v>
      </c>
      <c r="N86" s="77">
        <f>'Vos-laskelma'!AB86+M86</f>
        <v>53260110.76466307</v>
      </c>
    </row>
    <row r="87" spans="1:14" ht="13.8" x14ac:dyDescent="0.25">
      <c r="A87" s="42">
        <v>235</v>
      </c>
      <c r="B87" s="53" t="s">
        <v>85</v>
      </c>
      <c r="C87" s="65">
        <v>3863454.4146000012</v>
      </c>
      <c r="D87" s="65">
        <v>1585848.810884</v>
      </c>
      <c r="E87" s="65">
        <f t="shared" si="2"/>
        <v>2277605.6037160009</v>
      </c>
      <c r="F87" s="77">
        <f>'Vos-laskelma'!I87+E87</f>
        <v>5742918.1349447286</v>
      </c>
      <c r="G87" s="96"/>
      <c r="H87" s="96"/>
      <c r="I87" s="125">
        <v>235</v>
      </c>
      <c r="J87" s="53" t="s">
        <v>85</v>
      </c>
      <c r="K87" s="65">
        <v>3764257.1848000004</v>
      </c>
      <c r="L87" s="65">
        <v>1255820.2693120004</v>
      </c>
      <c r="M87" s="97">
        <f t="shared" si="3"/>
        <v>2508436.915488</v>
      </c>
      <c r="N87" s="77">
        <f>'Vos-laskelma'!AB87+M87</f>
        <v>4156127.1322944425</v>
      </c>
    </row>
    <row r="88" spans="1:14" ht="13.8" x14ac:dyDescent="0.25">
      <c r="A88" s="42">
        <v>236</v>
      </c>
      <c r="B88" s="53" t="s">
        <v>86</v>
      </c>
      <c r="C88" s="65">
        <v>298237.84440000006</v>
      </c>
      <c r="D88" s="65">
        <v>100783.82328</v>
      </c>
      <c r="E88" s="65">
        <f t="shared" si="2"/>
        <v>197454.02112000005</v>
      </c>
      <c r="F88" s="77">
        <f>'Vos-laskelma'!I88+E88</f>
        <v>14276995.52320667</v>
      </c>
      <c r="G88" s="96"/>
      <c r="H88" s="96"/>
      <c r="I88" s="125">
        <v>236</v>
      </c>
      <c r="J88" s="53" t="s">
        <v>86</v>
      </c>
      <c r="K88" s="65">
        <v>240556.24880000003</v>
      </c>
      <c r="L88" s="65">
        <v>99579.760000000009</v>
      </c>
      <c r="M88" s="97">
        <f t="shared" si="3"/>
        <v>140976.48880000002</v>
      </c>
      <c r="N88" s="77">
        <f>'Vos-laskelma'!AB88+M88</f>
        <v>13404541.848463889</v>
      </c>
    </row>
    <row r="89" spans="1:14" ht="13.8" x14ac:dyDescent="0.25">
      <c r="A89" s="42">
        <v>239</v>
      </c>
      <c r="B89" s="53" t="s">
        <v>87</v>
      </c>
      <c r="C89" s="65">
        <v>77577.610199999996</v>
      </c>
      <c r="D89" s="65">
        <v>19375.772000000001</v>
      </c>
      <c r="E89" s="65">
        <f t="shared" si="2"/>
        <v>58201.838199999998</v>
      </c>
      <c r="F89" s="77">
        <f>'Vos-laskelma'!I89+E89</f>
        <v>8612104.6203832123</v>
      </c>
      <c r="G89" s="96"/>
      <c r="H89" s="96"/>
      <c r="I89" s="125">
        <v>239</v>
      </c>
      <c r="J89" s="53" t="s">
        <v>87</v>
      </c>
      <c r="K89" s="65">
        <v>66931.824400000012</v>
      </c>
      <c r="L89" s="65">
        <v>29191.095360000003</v>
      </c>
      <c r="M89" s="97">
        <f t="shared" si="3"/>
        <v>37740.729040000006</v>
      </c>
      <c r="N89" s="77">
        <f>'Vos-laskelma'!AB89+M89</f>
        <v>8718549.9527103566</v>
      </c>
    </row>
    <row r="90" spans="1:14" ht="13.8" x14ac:dyDescent="0.25">
      <c r="A90" s="42">
        <v>240</v>
      </c>
      <c r="B90" s="53" t="s">
        <v>88</v>
      </c>
      <c r="C90" s="65">
        <v>128327.22839999999</v>
      </c>
      <c r="D90" s="65">
        <v>426878.06604000006</v>
      </c>
      <c r="E90" s="128">
        <f t="shared" si="2"/>
        <v>-298550.83764000004</v>
      </c>
      <c r="F90" s="77">
        <f>'Vos-laskelma'!I90+E90</f>
        <v>55161626.553324893</v>
      </c>
      <c r="G90" s="96"/>
      <c r="H90" s="96"/>
      <c r="I90" s="125">
        <v>240</v>
      </c>
      <c r="J90" s="53" t="s">
        <v>88</v>
      </c>
      <c r="K90" s="65">
        <v>96805.752399999998</v>
      </c>
      <c r="L90" s="65">
        <v>317488.72624000005</v>
      </c>
      <c r="M90" s="97">
        <f t="shared" si="3"/>
        <v>-220682.97384000005</v>
      </c>
      <c r="N90" s="77">
        <f>'Vos-laskelma'!AB90+M90</f>
        <v>52671453.015222728</v>
      </c>
    </row>
    <row r="91" spans="1:14" ht="13.8" x14ac:dyDescent="0.25">
      <c r="A91" s="42">
        <v>241</v>
      </c>
      <c r="B91" s="53" t="s">
        <v>89</v>
      </c>
      <c r="C91" s="65">
        <v>326556.28040000005</v>
      </c>
      <c r="D91" s="65">
        <v>235490.152</v>
      </c>
      <c r="E91" s="65">
        <f t="shared" si="2"/>
        <v>91066.128400000045</v>
      </c>
      <c r="F91" s="77">
        <f>'Vos-laskelma'!I91+E91</f>
        <v>15884640.901303925</v>
      </c>
      <c r="G91" s="96"/>
      <c r="H91" s="96"/>
      <c r="I91" s="125">
        <v>241</v>
      </c>
      <c r="J91" s="53" t="s">
        <v>89</v>
      </c>
      <c r="K91" s="65">
        <v>241836.55999999997</v>
      </c>
      <c r="L91" s="65">
        <v>305994.37680000003</v>
      </c>
      <c r="M91" s="97">
        <f t="shared" si="3"/>
        <v>-64157.816800000059</v>
      </c>
      <c r="N91" s="77">
        <f>'Vos-laskelma'!AB91+M91</f>
        <v>14799899.474873481</v>
      </c>
    </row>
    <row r="92" spans="1:14" ht="13.8" x14ac:dyDescent="0.25">
      <c r="A92" s="42">
        <v>244</v>
      </c>
      <c r="B92" s="53" t="s">
        <v>90</v>
      </c>
      <c r="C92" s="65">
        <v>480072.01239999995</v>
      </c>
      <c r="D92" s="65">
        <v>685738.37995999993</v>
      </c>
      <c r="E92" s="128">
        <f t="shared" si="2"/>
        <v>-205666.36755999998</v>
      </c>
      <c r="F92" s="77">
        <f>'Vos-laskelma'!I92+E92</f>
        <v>32824446.393346939</v>
      </c>
      <c r="G92" s="96"/>
      <c r="H92" s="96"/>
      <c r="I92" s="125">
        <v>244</v>
      </c>
      <c r="J92" s="53" t="s">
        <v>90</v>
      </c>
      <c r="K92" s="65">
        <v>453941.44880000007</v>
      </c>
      <c r="L92" s="65">
        <v>553949.40176799998</v>
      </c>
      <c r="M92" s="97">
        <f t="shared" si="3"/>
        <v>-100007.95296799991</v>
      </c>
      <c r="N92" s="77">
        <f>'Vos-laskelma'!AB92+M92</f>
        <v>30271963.67673498</v>
      </c>
    </row>
    <row r="93" spans="1:14" ht="13.8" x14ac:dyDescent="0.25">
      <c r="A93" s="42">
        <v>245</v>
      </c>
      <c r="B93" s="53" t="s">
        <v>91</v>
      </c>
      <c r="C93" s="65">
        <v>656093.44880000013</v>
      </c>
      <c r="D93" s="65">
        <v>1920973.6538399993</v>
      </c>
      <c r="E93" s="128">
        <f t="shared" si="2"/>
        <v>-1264880.2050399992</v>
      </c>
      <c r="F93" s="77">
        <f>'Vos-laskelma'!I93+E93</f>
        <v>39525012.901563689</v>
      </c>
      <c r="G93" s="96"/>
      <c r="H93" s="96"/>
      <c r="I93" s="125">
        <v>245</v>
      </c>
      <c r="J93" s="53" t="s">
        <v>91</v>
      </c>
      <c r="K93" s="65">
        <v>404151.56880000007</v>
      </c>
      <c r="L93" s="65">
        <v>1724778.3459199998</v>
      </c>
      <c r="M93" s="97">
        <f t="shared" si="3"/>
        <v>-1320626.7771199998</v>
      </c>
      <c r="N93" s="77">
        <f>'Vos-laskelma'!AB93+M93</f>
        <v>34129343.75411763</v>
      </c>
    </row>
    <row r="94" spans="1:14" ht="13.8" x14ac:dyDescent="0.25">
      <c r="A94" s="42">
        <v>249</v>
      </c>
      <c r="B94" s="53" t="s">
        <v>92</v>
      </c>
      <c r="C94" s="65">
        <v>205681.272</v>
      </c>
      <c r="D94" s="65">
        <v>170134.1826</v>
      </c>
      <c r="E94" s="65">
        <f t="shared" si="2"/>
        <v>35547.089399999997</v>
      </c>
      <c r="F94" s="77">
        <f>'Vos-laskelma'!I94+E94</f>
        <v>30805281.670068003</v>
      </c>
      <c r="G94" s="96"/>
      <c r="H94" s="96"/>
      <c r="I94" s="125">
        <v>249</v>
      </c>
      <c r="J94" s="53" t="s">
        <v>92</v>
      </c>
      <c r="K94" s="65">
        <v>162172.75200000001</v>
      </c>
      <c r="L94" s="65">
        <v>110960.30400000002</v>
      </c>
      <c r="M94" s="97">
        <f t="shared" si="3"/>
        <v>51212.447999999989</v>
      </c>
      <c r="N94" s="77">
        <f>'Vos-laskelma'!AB94+M94</f>
        <v>29709373.42294145</v>
      </c>
    </row>
    <row r="95" spans="1:14" ht="13.8" x14ac:dyDescent="0.25">
      <c r="A95" s="42">
        <v>250</v>
      </c>
      <c r="B95" s="53" t="s">
        <v>93</v>
      </c>
      <c r="C95" s="65">
        <v>50675.096000000005</v>
      </c>
      <c r="D95" s="65">
        <v>35770.656000000003</v>
      </c>
      <c r="E95" s="65">
        <f t="shared" si="2"/>
        <v>14904.440000000002</v>
      </c>
      <c r="F95" s="77">
        <f>'Vos-laskelma'!I95+E95</f>
        <v>7207403.1019469323</v>
      </c>
      <c r="G95" s="96"/>
      <c r="H95" s="96"/>
      <c r="I95" s="125">
        <v>250</v>
      </c>
      <c r="J95" s="53" t="s">
        <v>93</v>
      </c>
      <c r="K95" s="65">
        <v>39831.904000000002</v>
      </c>
      <c r="L95" s="65">
        <v>29873.928000000004</v>
      </c>
      <c r="M95" s="97">
        <f t="shared" si="3"/>
        <v>9957.9759999999987</v>
      </c>
      <c r="N95" s="77">
        <f>'Vos-laskelma'!AB95+M95</f>
        <v>7143838.4462725446</v>
      </c>
    </row>
    <row r="96" spans="1:14" ht="13.8" x14ac:dyDescent="0.25">
      <c r="A96" s="42">
        <v>256</v>
      </c>
      <c r="B96" s="53" t="s">
        <v>94</v>
      </c>
      <c r="C96" s="65">
        <v>99934.270199999999</v>
      </c>
      <c r="D96" s="65">
        <v>11923.552000000001</v>
      </c>
      <c r="E96" s="65">
        <f t="shared" si="2"/>
        <v>88010.718200000003</v>
      </c>
      <c r="F96" s="77">
        <f>'Vos-laskelma'!I96+E96</f>
        <v>7915475.0083768759</v>
      </c>
      <c r="G96" s="96"/>
      <c r="H96" s="96"/>
      <c r="I96" s="125">
        <v>256</v>
      </c>
      <c r="J96" s="53" t="s">
        <v>94</v>
      </c>
      <c r="K96" s="65">
        <v>65580.3848</v>
      </c>
      <c r="L96" s="65">
        <v>11380.544000000002</v>
      </c>
      <c r="M96" s="97">
        <f t="shared" si="3"/>
        <v>54199.840799999998</v>
      </c>
      <c r="N96" s="77">
        <f>'Vos-laskelma'!AB96+M96</f>
        <v>7473840.5592147838</v>
      </c>
    </row>
    <row r="97" spans="1:14" ht="13.8" x14ac:dyDescent="0.25">
      <c r="A97" s="42">
        <v>257</v>
      </c>
      <c r="B97" s="53" t="s">
        <v>95</v>
      </c>
      <c r="C97" s="65">
        <v>1106058.4924000001</v>
      </c>
      <c r="D97" s="65">
        <v>1753480.5380079998</v>
      </c>
      <c r="E97" s="128">
        <f t="shared" si="2"/>
        <v>-647422.04560799967</v>
      </c>
      <c r="F97" s="77">
        <f>'Vos-laskelma'!I97+E97</f>
        <v>34016809.287192091</v>
      </c>
      <c r="G97" s="96"/>
      <c r="H97" s="96"/>
      <c r="I97" s="125">
        <v>257</v>
      </c>
      <c r="J97" s="53" t="s">
        <v>95</v>
      </c>
      <c r="K97" s="65">
        <v>648762.13640000019</v>
      </c>
      <c r="L97" s="65">
        <v>1452248.4587520007</v>
      </c>
      <c r="M97" s="97">
        <f t="shared" si="3"/>
        <v>-803486.32235200051</v>
      </c>
      <c r="N97" s="77">
        <f>'Vos-laskelma'!AB97+M97</f>
        <v>30512439.510200627</v>
      </c>
    </row>
    <row r="98" spans="1:14" ht="13.8" x14ac:dyDescent="0.25">
      <c r="A98" s="42">
        <v>260</v>
      </c>
      <c r="B98" s="53" t="s">
        <v>96</v>
      </c>
      <c r="C98" s="65">
        <v>140176.25820000001</v>
      </c>
      <c r="D98" s="65">
        <v>133499.06908000002</v>
      </c>
      <c r="E98" s="65">
        <f t="shared" si="2"/>
        <v>6677.1891199999955</v>
      </c>
      <c r="F98" s="77">
        <f>'Vos-laskelma'!I98+E98</f>
        <v>43896971.250123285</v>
      </c>
      <c r="G98" s="96"/>
      <c r="H98" s="96"/>
      <c r="I98" s="125">
        <v>260</v>
      </c>
      <c r="J98" s="53" t="s">
        <v>96</v>
      </c>
      <c r="K98" s="65">
        <v>176469.56040000002</v>
      </c>
      <c r="L98" s="65">
        <v>82580.072400000005</v>
      </c>
      <c r="M98" s="97">
        <f t="shared" si="3"/>
        <v>93889.488000000012</v>
      </c>
      <c r="N98" s="77">
        <f>'Vos-laskelma'!AB98+M98</f>
        <v>41083044.002566129</v>
      </c>
    </row>
    <row r="99" spans="1:14" ht="13.8" x14ac:dyDescent="0.25">
      <c r="A99" s="42">
        <v>261</v>
      </c>
      <c r="B99" s="53" t="s">
        <v>97</v>
      </c>
      <c r="C99" s="65">
        <v>205755.7942</v>
      </c>
      <c r="D99" s="65">
        <v>162681.96260000003</v>
      </c>
      <c r="E99" s="65">
        <f t="shared" si="2"/>
        <v>43073.831599999976</v>
      </c>
      <c r="F99" s="77">
        <f>'Vos-laskelma'!I99+E99</f>
        <v>25502349.807252795</v>
      </c>
      <c r="G99" s="96"/>
      <c r="H99" s="96"/>
      <c r="I99" s="125">
        <v>261</v>
      </c>
      <c r="J99" s="53" t="s">
        <v>97</v>
      </c>
      <c r="K99" s="65">
        <v>130876.25600000001</v>
      </c>
      <c r="L99" s="65">
        <v>102496.02440000001</v>
      </c>
      <c r="M99" s="97">
        <f t="shared" si="3"/>
        <v>28380.231599999999</v>
      </c>
      <c r="N99" s="77">
        <f>'Vos-laskelma'!AB99+M99</f>
        <v>23851493.446616374</v>
      </c>
    </row>
    <row r="100" spans="1:14" ht="13.8" x14ac:dyDescent="0.25">
      <c r="A100" s="42">
        <v>263</v>
      </c>
      <c r="B100" s="53" t="s">
        <v>98</v>
      </c>
      <c r="C100" s="65">
        <v>314483.68400000001</v>
      </c>
      <c r="D100" s="65">
        <v>155289.36035999999</v>
      </c>
      <c r="E100" s="65">
        <f t="shared" si="2"/>
        <v>159194.32364000002</v>
      </c>
      <c r="F100" s="77">
        <f>'Vos-laskelma'!I100+E100</f>
        <v>34383384.981923394</v>
      </c>
      <c r="G100" s="96"/>
      <c r="H100" s="96"/>
      <c r="I100" s="125">
        <v>263</v>
      </c>
      <c r="J100" s="53" t="s">
        <v>98</v>
      </c>
      <c r="K100" s="65">
        <v>324487.76079999999</v>
      </c>
      <c r="L100" s="65">
        <v>107503.46376000001</v>
      </c>
      <c r="M100" s="97">
        <f t="shared" si="3"/>
        <v>216984.29703999998</v>
      </c>
      <c r="N100" s="77">
        <f>'Vos-laskelma'!AB100+M100</f>
        <v>33358911.27489154</v>
      </c>
    </row>
    <row r="101" spans="1:14" ht="13.8" x14ac:dyDescent="0.25">
      <c r="A101" s="42">
        <v>265</v>
      </c>
      <c r="B101" s="53" t="s">
        <v>99</v>
      </c>
      <c r="C101" s="65">
        <v>11923.552000000001</v>
      </c>
      <c r="D101" s="65">
        <v>49184.652000000002</v>
      </c>
      <c r="E101" s="128">
        <f t="shared" si="2"/>
        <v>-37261.1</v>
      </c>
      <c r="F101" s="77">
        <f>'Vos-laskelma'!I101+E101</f>
        <v>5373082.0892222887</v>
      </c>
      <c r="G101" s="96"/>
      <c r="H101" s="96"/>
      <c r="I101" s="125">
        <v>265</v>
      </c>
      <c r="J101" s="53" t="s">
        <v>99</v>
      </c>
      <c r="K101" s="65">
        <v>36986.768000000004</v>
      </c>
      <c r="L101" s="65">
        <v>39903.032399999996</v>
      </c>
      <c r="M101" s="97">
        <f t="shared" si="3"/>
        <v>-2916.2643999999927</v>
      </c>
      <c r="N101" s="77">
        <f>'Vos-laskelma'!AB101+M101</f>
        <v>5139083.8614060059</v>
      </c>
    </row>
    <row r="102" spans="1:14" ht="13.8" x14ac:dyDescent="0.25">
      <c r="A102" s="42">
        <v>271</v>
      </c>
      <c r="B102" s="53" t="s">
        <v>100</v>
      </c>
      <c r="C102" s="65">
        <v>326481.75820000004</v>
      </c>
      <c r="D102" s="65">
        <v>213531.44054800004</v>
      </c>
      <c r="E102" s="65">
        <f t="shared" si="2"/>
        <v>112950.317652</v>
      </c>
      <c r="F102" s="77">
        <f>'Vos-laskelma'!I102+E102</f>
        <v>20677265.97490995</v>
      </c>
      <c r="G102" s="96"/>
      <c r="H102" s="96"/>
      <c r="I102" s="125">
        <v>271</v>
      </c>
      <c r="J102" s="53" t="s">
        <v>100</v>
      </c>
      <c r="K102" s="65">
        <v>359980.83240000001</v>
      </c>
      <c r="L102" s="65">
        <v>170765.06271999999</v>
      </c>
      <c r="M102" s="97">
        <f t="shared" si="3"/>
        <v>189215.76968000003</v>
      </c>
      <c r="N102" s="77">
        <f>'Vos-laskelma'!AB102+M102</f>
        <v>19698974.95620618</v>
      </c>
    </row>
    <row r="103" spans="1:14" ht="13.8" x14ac:dyDescent="0.25">
      <c r="A103" s="42">
        <v>272</v>
      </c>
      <c r="B103" s="53" t="s">
        <v>101</v>
      </c>
      <c r="C103" s="65">
        <v>727783.80520000006</v>
      </c>
      <c r="D103" s="65">
        <v>753747.33968000009</v>
      </c>
      <c r="E103" s="128">
        <f t="shared" si="2"/>
        <v>-25963.534480000031</v>
      </c>
      <c r="F103" s="77">
        <f>'Vos-laskelma'!I103+E103</f>
        <v>108235778.57971889</v>
      </c>
      <c r="G103" s="96"/>
      <c r="H103" s="96"/>
      <c r="I103" s="125">
        <v>272</v>
      </c>
      <c r="J103" s="53" t="s">
        <v>101</v>
      </c>
      <c r="K103" s="65">
        <v>489647.90560000006</v>
      </c>
      <c r="L103" s="65">
        <v>667312.42312000017</v>
      </c>
      <c r="M103" s="97">
        <f t="shared" si="3"/>
        <v>-177664.51752000011</v>
      </c>
      <c r="N103" s="77">
        <f>'Vos-laskelma'!AB103+M103</f>
        <v>102597622.24197553</v>
      </c>
    </row>
    <row r="104" spans="1:14" ht="13.8" x14ac:dyDescent="0.25">
      <c r="A104" s="42">
        <v>273</v>
      </c>
      <c r="B104" s="53" t="s">
        <v>102</v>
      </c>
      <c r="C104" s="65">
        <v>159775.5968</v>
      </c>
      <c r="D104" s="65">
        <v>50302.485000000001</v>
      </c>
      <c r="E104" s="65">
        <f t="shared" si="2"/>
        <v>109473.1118</v>
      </c>
      <c r="F104" s="77">
        <f>'Vos-laskelma'!I104+E104</f>
        <v>17449519.553226944</v>
      </c>
      <c r="G104" s="96"/>
      <c r="H104" s="96"/>
      <c r="I104" s="125">
        <v>273</v>
      </c>
      <c r="J104" s="53" t="s">
        <v>102</v>
      </c>
      <c r="K104" s="65">
        <v>158118.43320000003</v>
      </c>
      <c r="L104" s="65">
        <v>34141.632000000005</v>
      </c>
      <c r="M104" s="97">
        <f t="shared" si="3"/>
        <v>123976.80120000002</v>
      </c>
      <c r="N104" s="77">
        <f>'Vos-laskelma'!AB104+M104</f>
        <v>16263859.348215872</v>
      </c>
    </row>
    <row r="105" spans="1:14" ht="13.8" x14ac:dyDescent="0.25">
      <c r="A105" s="42">
        <v>275</v>
      </c>
      <c r="B105" s="53" t="s">
        <v>103</v>
      </c>
      <c r="C105" s="65">
        <v>119310.0422</v>
      </c>
      <c r="D105" s="65">
        <v>46978.794880000009</v>
      </c>
      <c r="E105" s="65">
        <f t="shared" si="2"/>
        <v>72331.247319999995</v>
      </c>
      <c r="F105" s="77">
        <f>'Vos-laskelma'!I105+E105</f>
        <v>10410735.745352652</v>
      </c>
      <c r="G105" s="96"/>
      <c r="H105" s="96"/>
      <c r="I105" s="125">
        <v>275</v>
      </c>
      <c r="J105" s="53" t="s">
        <v>103</v>
      </c>
      <c r="K105" s="65">
        <v>72622.096399999995</v>
      </c>
      <c r="L105" s="65">
        <v>47940.541600000004</v>
      </c>
      <c r="M105" s="97">
        <f t="shared" si="3"/>
        <v>24681.554799999991</v>
      </c>
      <c r="N105" s="77">
        <f>'Vos-laskelma'!AB105+M105</f>
        <v>9970711.4820482656</v>
      </c>
    </row>
    <row r="106" spans="1:14" ht="13.8" x14ac:dyDescent="0.25">
      <c r="A106" s="42">
        <v>276</v>
      </c>
      <c r="B106" s="53" t="s">
        <v>104</v>
      </c>
      <c r="C106" s="65">
        <v>415982.92040000006</v>
      </c>
      <c r="D106" s="65">
        <v>551266.05094800005</v>
      </c>
      <c r="E106" s="128">
        <f t="shared" si="2"/>
        <v>-135283.13054799999</v>
      </c>
      <c r="F106" s="77">
        <f>'Vos-laskelma'!I106+E106</f>
        <v>27676192.682959542</v>
      </c>
      <c r="G106" s="96"/>
      <c r="H106" s="96"/>
      <c r="I106" s="125">
        <v>276</v>
      </c>
      <c r="J106" s="53" t="s">
        <v>104</v>
      </c>
      <c r="K106" s="65">
        <v>424209.77760000003</v>
      </c>
      <c r="L106" s="65">
        <v>451380.82639999996</v>
      </c>
      <c r="M106" s="97">
        <f t="shared" si="3"/>
        <v>-27171.048799999931</v>
      </c>
      <c r="N106" s="77">
        <f>'Vos-laskelma'!AB106+M106</f>
        <v>26503357.460198656</v>
      </c>
    </row>
    <row r="107" spans="1:14" ht="13.8" x14ac:dyDescent="0.25">
      <c r="A107" s="42">
        <v>280</v>
      </c>
      <c r="B107" s="53" t="s">
        <v>105</v>
      </c>
      <c r="C107" s="65">
        <v>0</v>
      </c>
      <c r="D107" s="65">
        <v>639400.47600000002</v>
      </c>
      <c r="E107" s="128">
        <f t="shared" si="2"/>
        <v>-639400.47600000002</v>
      </c>
      <c r="F107" s="77">
        <f>'Vos-laskelma'!I107+E107</f>
        <v>6639554.9506641971</v>
      </c>
      <c r="G107" s="96"/>
      <c r="H107" s="96"/>
      <c r="I107" s="125">
        <v>280</v>
      </c>
      <c r="J107" s="53" t="s">
        <v>105</v>
      </c>
      <c r="K107" s="65">
        <v>0</v>
      </c>
      <c r="L107" s="65">
        <v>569027.20000000007</v>
      </c>
      <c r="M107" s="97">
        <f t="shared" si="3"/>
        <v>-569027.20000000007</v>
      </c>
      <c r="N107" s="77">
        <f>'Vos-laskelma'!AB107+M107</f>
        <v>6723473.1545944186</v>
      </c>
    </row>
    <row r="108" spans="1:14" ht="13.8" x14ac:dyDescent="0.25">
      <c r="A108" s="42">
        <v>284</v>
      </c>
      <c r="B108" s="53" t="s">
        <v>106</v>
      </c>
      <c r="C108" s="65">
        <v>1211730.9720000001</v>
      </c>
      <c r="D108" s="65">
        <v>29808.880000000001</v>
      </c>
      <c r="E108" s="65">
        <f t="shared" si="2"/>
        <v>1181922.0920000002</v>
      </c>
      <c r="F108" s="77">
        <f>'Vos-laskelma'!I108+E108</f>
        <v>10360858.958809093</v>
      </c>
      <c r="G108" s="96"/>
      <c r="H108" s="96"/>
      <c r="I108" s="125">
        <v>284</v>
      </c>
      <c r="J108" s="53" t="s">
        <v>106</v>
      </c>
      <c r="K108" s="65">
        <v>1044164.912</v>
      </c>
      <c r="L108" s="65">
        <v>53687.716320000007</v>
      </c>
      <c r="M108" s="97">
        <f t="shared" si="3"/>
        <v>990477.19568</v>
      </c>
      <c r="N108" s="77">
        <f>'Vos-laskelma'!AB108+M108</f>
        <v>9591693.3428678028</v>
      </c>
    </row>
    <row r="109" spans="1:14" ht="13.8" x14ac:dyDescent="0.25">
      <c r="A109" s="42">
        <v>285</v>
      </c>
      <c r="B109" s="53" t="s">
        <v>107</v>
      </c>
      <c r="C109" s="65">
        <v>616298.59400000004</v>
      </c>
      <c r="D109" s="65">
        <v>1318934.1375880002</v>
      </c>
      <c r="E109" s="128">
        <f t="shared" si="2"/>
        <v>-702635.54358800012</v>
      </c>
      <c r="F109" s="77">
        <f>'Vos-laskelma'!I109+E109</f>
        <v>131137285.38949013</v>
      </c>
      <c r="G109" s="96"/>
      <c r="H109" s="96"/>
      <c r="I109" s="125">
        <v>285</v>
      </c>
      <c r="J109" s="53" t="s">
        <v>107</v>
      </c>
      <c r="K109" s="65">
        <v>416883.55240000004</v>
      </c>
      <c r="L109" s="65">
        <v>1145081.8859200003</v>
      </c>
      <c r="M109" s="97">
        <f t="shared" si="3"/>
        <v>-728198.33352000022</v>
      </c>
      <c r="N109" s="77">
        <f>'Vos-laskelma'!AB109+M109</f>
        <v>125242565.0381868</v>
      </c>
    </row>
    <row r="110" spans="1:14" ht="13.8" x14ac:dyDescent="0.25">
      <c r="A110" s="42">
        <v>286</v>
      </c>
      <c r="B110" s="53" t="s">
        <v>108</v>
      </c>
      <c r="C110" s="65">
        <v>1270603.51</v>
      </c>
      <c r="D110" s="65">
        <v>1429395.4137599997</v>
      </c>
      <c r="E110" s="128">
        <f t="shared" si="2"/>
        <v>-158791.90375999967</v>
      </c>
      <c r="F110" s="77">
        <f>'Vos-laskelma'!I110+E110</f>
        <v>200031942.46741262</v>
      </c>
      <c r="G110" s="96"/>
      <c r="H110" s="96"/>
      <c r="I110" s="125">
        <v>286</v>
      </c>
      <c r="J110" s="53" t="s">
        <v>108</v>
      </c>
      <c r="K110" s="65">
        <v>1188413.3072000002</v>
      </c>
      <c r="L110" s="65">
        <v>1222256.1999200003</v>
      </c>
      <c r="M110" s="97">
        <f t="shared" si="3"/>
        <v>-33842.89272000012</v>
      </c>
      <c r="N110" s="77">
        <f>'Vos-laskelma'!AB110+M110</f>
        <v>193611674.6483967</v>
      </c>
    </row>
    <row r="111" spans="1:14" ht="13.8" x14ac:dyDescent="0.25">
      <c r="A111" s="42">
        <v>287</v>
      </c>
      <c r="B111" s="53" t="s">
        <v>109</v>
      </c>
      <c r="C111" s="65">
        <v>824588.14300000004</v>
      </c>
      <c r="D111" s="65">
        <v>99859.748000000007</v>
      </c>
      <c r="E111" s="65">
        <f t="shared" si="2"/>
        <v>724728.39500000002</v>
      </c>
      <c r="F111" s="77">
        <f>'Vos-laskelma'!I111+E111</f>
        <v>23836887.140960358</v>
      </c>
      <c r="G111" s="96"/>
      <c r="H111" s="96"/>
      <c r="I111" s="125">
        <v>287</v>
      </c>
      <c r="J111" s="53" t="s">
        <v>109</v>
      </c>
      <c r="K111" s="65">
        <v>819399.16800000006</v>
      </c>
      <c r="L111" s="65">
        <v>88270.344400000002</v>
      </c>
      <c r="M111" s="97">
        <f t="shared" si="3"/>
        <v>731128.8236</v>
      </c>
      <c r="N111" s="77">
        <f>'Vos-laskelma'!AB111+M111</f>
        <v>22476320.561919045</v>
      </c>
    </row>
    <row r="112" spans="1:14" ht="13.8" x14ac:dyDescent="0.25">
      <c r="A112" s="42">
        <v>288</v>
      </c>
      <c r="B112" s="53" t="s">
        <v>110</v>
      </c>
      <c r="C112" s="65">
        <v>46203.764000000003</v>
      </c>
      <c r="D112" s="65">
        <v>682921.44079999998</v>
      </c>
      <c r="E112" s="128">
        <f t="shared" si="2"/>
        <v>-636717.67680000002</v>
      </c>
      <c r="F112" s="77">
        <f>'Vos-laskelma'!I112+E112</f>
        <v>18647409.30913806</v>
      </c>
      <c r="G112" s="96"/>
      <c r="H112" s="96"/>
      <c r="I112" s="125">
        <v>288</v>
      </c>
      <c r="J112" s="53" t="s">
        <v>110</v>
      </c>
      <c r="K112" s="65">
        <v>58325.288000000008</v>
      </c>
      <c r="L112" s="65">
        <v>516534.4408000001</v>
      </c>
      <c r="M112" s="97">
        <f t="shared" si="3"/>
        <v>-458209.1528000001</v>
      </c>
      <c r="N112" s="77">
        <f>'Vos-laskelma'!AB112+M112</f>
        <v>17886224.623863213</v>
      </c>
    </row>
    <row r="113" spans="1:14" ht="13.8" x14ac:dyDescent="0.25">
      <c r="A113" s="42">
        <v>290</v>
      </c>
      <c r="B113" s="53" t="s">
        <v>111</v>
      </c>
      <c r="C113" s="65">
        <v>22356.66</v>
      </c>
      <c r="D113" s="65">
        <v>93897.971999999994</v>
      </c>
      <c r="E113" s="128">
        <f t="shared" si="2"/>
        <v>-71541.311999999991</v>
      </c>
      <c r="F113" s="77">
        <f>'Vos-laskelma'!I113+E113</f>
        <v>36043178.606718227</v>
      </c>
      <c r="G113" s="96"/>
      <c r="H113" s="96"/>
      <c r="I113" s="125">
        <v>290</v>
      </c>
      <c r="J113" s="53" t="s">
        <v>111</v>
      </c>
      <c r="K113" s="65">
        <v>7112.84</v>
      </c>
      <c r="L113" s="65">
        <v>81086.376000000004</v>
      </c>
      <c r="M113" s="97">
        <f t="shared" si="3"/>
        <v>-73973.536000000007</v>
      </c>
      <c r="N113" s="77">
        <f>'Vos-laskelma'!AB113+M113</f>
        <v>34426289.919501387</v>
      </c>
    </row>
    <row r="114" spans="1:14" ht="13.8" x14ac:dyDescent="0.25">
      <c r="A114" s="42">
        <v>291</v>
      </c>
      <c r="B114" s="53" t="s">
        <v>112</v>
      </c>
      <c r="C114" s="65">
        <v>7452.22</v>
      </c>
      <c r="D114" s="65">
        <v>19375.772000000001</v>
      </c>
      <c r="E114" s="128">
        <f t="shared" si="2"/>
        <v>-11923.552</v>
      </c>
      <c r="F114" s="77">
        <f>'Vos-laskelma'!I114+E114</f>
        <v>9295468.3202359322</v>
      </c>
      <c r="G114" s="96"/>
      <c r="H114" s="96"/>
      <c r="I114" s="125">
        <v>291</v>
      </c>
      <c r="J114" s="53" t="s">
        <v>112</v>
      </c>
      <c r="K114" s="65">
        <v>18493.384000000002</v>
      </c>
      <c r="L114" s="65">
        <v>18493.384000000002</v>
      </c>
      <c r="M114" s="97">
        <f t="shared" si="3"/>
        <v>0</v>
      </c>
      <c r="N114" s="77">
        <f>'Vos-laskelma'!AB114+M114</f>
        <v>8946741.2224945221</v>
      </c>
    </row>
    <row r="115" spans="1:14" ht="13.8" x14ac:dyDescent="0.25">
      <c r="A115" s="42">
        <v>297</v>
      </c>
      <c r="B115" s="53" t="s">
        <v>113</v>
      </c>
      <c r="C115" s="65">
        <v>1410779.7681999998</v>
      </c>
      <c r="D115" s="65">
        <v>4526789.9307960011</v>
      </c>
      <c r="E115" s="128">
        <f t="shared" si="2"/>
        <v>-3116010.1625960013</v>
      </c>
      <c r="F115" s="77">
        <f>'Vos-laskelma'!I115+E115</f>
        <v>238360435.38608205</v>
      </c>
      <c r="G115" s="96"/>
      <c r="H115" s="96"/>
      <c r="I115" s="125">
        <v>297</v>
      </c>
      <c r="J115" s="53" t="s">
        <v>113</v>
      </c>
      <c r="K115" s="65">
        <v>1170062.1800000002</v>
      </c>
      <c r="L115" s="65">
        <v>3963975.7740240013</v>
      </c>
      <c r="M115" s="97">
        <f t="shared" si="3"/>
        <v>-2793913.5940240012</v>
      </c>
      <c r="N115" s="77">
        <f>'Vos-laskelma'!AB115+M115</f>
        <v>228405334.74222702</v>
      </c>
    </row>
    <row r="116" spans="1:14" ht="13.8" x14ac:dyDescent="0.25">
      <c r="A116" s="42">
        <v>300</v>
      </c>
      <c r="B116" s="53" t="s">
        <v>114</v>
      </c>
      <c r="C116" s="65">
        <v>432377.80440000002</v>
      </c>
      <c r="D116" s="65">
        <v>26827.992000000002</v>
      </c>
      <c r="E116" s="65">
        <f t="shared" si="2"/>
        <v>405549.8124</v>
      </c>
      <c r="F116" s="77">
        <f>'Vos-laskelma'!I116+E116</f>
        <v>16066781.393218249</v>
      </c>
      <c r="G116" s="96"/>
      <c r="H116" s="96"/>
      <c r="I116" s="125">
        <v>300</v>
      </c>
      <c r="J116" s="53" t="s">
        <v>114</v>
      </c>
      <c r="K116" s="65">
        <v>266091.34439999994</v>
      </c>
      <c r="L116" s="65">
        <v>29873.928000000004</v>
      </c>
      <c r="M116" s="97">
        <f t="shared" si="3"/>
        <v>236217.41639999993</v>
      </c>
      <c r="N116" s="77">
        <f>'Vos-laskelma'!AB116+M116</f>
        <v>14633683.310974125</v>
      </c>
    </row>
    <row r="117" spans="1:14" ht="13.8" x14ac:dyDescent="0.25">
      <c r="A117" s="42">
        <v>301</v>
      </c>
      <c r="B117" s="53" t="s">
        <v>115</v>
      </c>
      <c r="C117" s="65">
        <v>621813.23680000007</v>
      </c>
      <c r="D117" s="65">
        <v>289175.94487999997</v>
      </c>
      <c r="E117" s="65">
        <f t="shared" si="2"/>
        <v>332637.29192000011</v>
      </c>
      <c r="F117" s="77">
        <f>'Vos-laskelma'!I117+E117</f>
        <v>72314924.141737014</v>
      </c>
      <c r="G117" s="96"/>
      <c r="H117" s="96"/>
      <c r="I117" s="125">
        <v>301</v>
      </c>
      <c r="J117" s="53" t="s">
        <v>115</v>
      </c>
      <c r="K117" s="65">
        <v>597549.6884000001</v>
      </c>
      <c r="L117" s="65">
        <v>208477.34039999999</v>
      </c>
      <c r="M117" s="97">
        <f t="shared" si="3"/>
        <v>389072.34800000011</v>
      </c>
      <c r="N117" s="77">
        <f>'Vos-laskelma'!AB117+M117</f>
        <v>68156558.249290541</v>
      </c>
    </row>
    <row r="118" spans="1:14" ht="13.8" x14ac:dyDescent="0.25">
      <c r="A118" s="42">
        <v>304</v>
      </c>
      <c r="B118" s="53" t="s">
        <v>116</v>
      </c>
      <c r="C118" s="65">
        <v>7452.22</v>
      </c>
      <c r="D118" s="65">
        <v>213133.49200000003</v>
      </c>
      <c r="E118" s="128">
        <f t="shared" si="2"/>
        <v>-205681.27200000003</v>
      </c>
      <c r="F118" s="77">
        <f>'Vos-laskelma'!I118+E118</f>
        <v>2158665.7713920553</v>
      </c>
      <c r="G118" s="96"/>
      <c r="H118" s="96"/>
      <c r="I118" s="125">
        <v>304</v>
      </c>
      <c r="J118" s="53" t="s">
        <v>116</v>
      </c>
      <c r="K118" s="65">
        <v>0</v>
      </c>
      <c r="L118" s="65">
        <v>204849.79200000002</v>
      </c>
      <c r="M118" s="97">
        <f t="shared" si="3"/>
        <v>-204849.79200000002</v>
      </c>
      <c r="N118" s="77">
        <f>'Vos-laskelma'!AB118+M118</f>
        <v>2160600.1497137286</v>
      </c>
    </row>
    <row r="119" spans="1:14" ht="13.8" x14ac:dyDescent="0.25">
      <c r="A119" s="42">
        <v>305</v>
      </c>
      <c r="B119" s="53" t="s">
        <v>117</v>
      </c>
      <c r="C119" s="65">
        <v>126762.26220000001</v>
      </c>
      <c r="D119" s="65">
        <v>216114.38</v>
      </c>
      <c r="E119" s="128">
        <f t="shared" si="2"/>
        <v>-89352.117799999993</v>
      </c>
      <c r="F119" s="77">
        <f>'Vos-laskelma'!I119+E119</f>
        <v>53620642.545317352</v>
      </c>
      <c r="G119" s="96"/>
      <c r="H119" s="96"/>
      <c r="I119" s="125">
        <v>305</v>
      </c>
      <c r="J119" s="53" t="s">
        <v>117</v>
      </c>
      <c r="K119" s="65">
        <v>96734.624000000011</v>
      </c>
      <c r="L119" s="65">
        <v>125257.1124</v>
      </c>
      <c r="M119" s="97">
        <f t="shared" si="3"/>
        <v>-28522.488399999987</v>
      </c>
      <c r="N119" s="77">
        <f>'Vos-laskelma'!AB119+M119</f>
        <v>49776002.505852982</v>
      </c>
    </row>
    <row r="120" spans="1:14" ht="13.8" x14ac:dyDescent="0.25">
      <c r="A120" s="42">
        <v>309</v>
      </c>
      <c r="B120" s="53" t="s">
        <v>118</v>
      </c>
      <c r="C120" s="65">
        <v>149118.92220000003</v>
      </c>
      <c r="D120" s="65">
        <v>125137.67823999999</v>
      </c>
      <c r="E120" s="65">
        <f t="shared" si="2"/>
        <v>23981.243960000036</v>
      </c>
      <c r="F120" s="77">
        <f>'Vos-laskelma'!I120+E120</f>
        <v>24015213.730499793</v>
      </c>
      <c r="G120" s="96"/>
      <c r="H120" s="96"/>
      <c r="I120" s="125">
        <v>309</v>
      </c>
      <c r="J120" s="53" t="s">
        <v>118</v>
      </c>
      <c r="K120" s="65">
        <v>112525.12880000001</v>
      </c>
      <c r="L120" s="65">
        <v>89991.65168000001</v>
      </c>
      <c r="M120" s="97">
        <f t="shared" si="3"/>
        <v>22533.477119999996</v>
      </c>
      <c r="N120" s="77">
        <f>'Vos-laskelma'!AB120+M120</f>
        <v>22359612.786701858</v>
      </c>
    </row>
    <row r="121" spans="1:14" ht="13.8" x14ac:dyDescent="0.25">
      <c r="A121" s="42">
        <v>312</v>
      </c>
      <c r="B121" s="53" t="s">
        <v>119</v>
      </c>
      <c r="C121" s="65">
        <v>70199.912400000001</v>
      </c>
      <c r="D121" s="65">
        <v>7452.22</v>
      </c>
      <c r="E121" s="65">
        <f t="shared" si="2"/>
        <v>62747.6924</v>
      </c>
      <c r="F121" s="77">
        <f>'Vos-laskelma'!I121+E121</f>
        <v>5024744.2586360248</v>
      </c>
      <c r="G121" s="96"/>
      <c r="H121" s="96"/>
      <c r="I121" s="125">
        <v>312</v>
      </c>
      <c r="J121" s="53" t="s">
        <v>119</v>
      </c>
      <c r="K121" s="65">
        <v>123834.54440000001</v>
      </c>
      <c r="L121" s="65">
        <v>0</v>
      </c>
      <c r="M121" s="97">
        <f t="shared" si="3"/>
        <v>123834.54440000001</v>
      </c>
      <c r="N121" s="77">
        <f>'Vos-laskelma'!AB121+M121</f>
        <v>4965705.8532126537</v>
      </c>
    </row>
    <row r="122" spans="1:14" ht="13.8" x14ac:dyDescent="0.25">
      <c r="A122" s="42">
        <v>316</v>
      </c>
      <c r="B122" s="53" t="s">
        <v>120</v>
      </c>
      <c r="C122" s="65">
        <v>149044.40000000002</v>
      </c>
      <c r="D122" s="65">
        <v>391539.63880000007</v>
      </c>
      <c r="E122" s="128">
        <f t="shared" si="2"/>
        <v>-242495.23880000005</v>
      </c>
      <c r="F122" s="77">
        <f>'Vos-laskelma'!I122+E122</f>
        <v>8995414.9712757226</v>
      </c>
      <c r="G122" s="96"/>
      <c r="H122" s="96"/>
      <c r="I122" s="125">
        <v>316</v>
      </c>
      <c r="J122" s="53" t="s">
        <v>120</v>
      </c>
      <c r="K122" s="65">
        <v>122411.97640000001</v>
      </c>
      <c r="L122" s="65">
        <v>285011.4988</v>
      </c>
      <c r="M122" s="97">
        <f t="shared" si="3"/>
        <v>-162599.52239999999</v>
      </c>
      <c r="N122" s="77">
        <f>'Vos-laskelma'!AB122+M122</f>
        <v>8576094.6585498117</v>
      </c>
    </row>
    <row r="123" spans="1:14" ht="13.8" x14ac:dyDescent="0.25">
      <c r="A123" s="42">
        <v>317</v>
      </c>
      <c r="B123" s="53" t="s">
        <v>121</v>
      </c>
      <c r="C123" s="65">
        <v>19375.772000000001</v>
      </c>
      <c r="D123" s="65">
        <v>49959.682880000008</v>
      </c>
      <c r="E123" s="128">
        <f t="shared" si="2"/>
        <v>-30583.910880000007</v>
      </c>
      <c r="F123" s="77">
        <f>'Vos-laskelma'!I123+E123</f>
        <v>12340605.923597181</v>
      </c>
      <c r="G123" s="96"/>
      <c r="H123" s="96"/>
      <c r="I123" s="125">
        <v>317</v>
      </c>
      <c r="J123" s="53" t="s">
        <v>121</v>
      </c>
      <c r="K123" s="65">
        <v>29945.056400000001</v>
      </c>
      <c r="L123" s="65">
        <v>39149.071360000002</v>
      </c>
      <c r="M123" s="97">
        <f t="shared" si="3"/>
        <v>-9204.0149600000004</v>
      </c>
      <c r="N123" s="77">
        <f>'Vos-laskelma'!AB123+M123</f>
        <v>11820583.591743616</v>
      </c>
    </row>
    <row r="124" spans="1:14" ht="13.8" x14ac:dyDescent="0.25">
      <c r="A124" s="42">
        <v>320</v>
      </c>
      <c r="B124" s="53" t="s">
        <v>122</v>
      </c>
      <c r="C124" s="65">
        <v>381628.1862</v>
      </c>
      <c r="D124" s="65">
        <v>256430.89019999999</v>
      </c>
      <c r="E124" s="65">
        <f t="shared" si="2"/>
        <v>125197.296</v>
      </c>
      <c r="F124" s="77">
        <f>'Vos-laskelma'!I124+E124</f>
        <v>30095733.937680159</v>
      </c>
      <c r="G124" s="96"/>
      <c r="H124" s="96"/>
      <c r="I124" s="125">
        <v>320</v>
      </c>
      <c r="J124" s="53" t="s">
        <v>122</v>
      </c>
      <c r="K124" s="65">
        <v>42819.296800000004</v>
      </c>
      <c r="L124" s="65">
        <v>201321.82336000004</v>
      </c>
      <c r="M124" s="97">
        <f t="shared" si="3"/>
        <v>-158502.52656000003</v>
      </c>
      <c r="N124" s="77">
        <f>'Vos-laskelma'!AB124+M124</f>
        <v>27911885.393481858</v>
      </c>
    </row>
    <row r="125" spans="1:14" ht="13.8" x14ac:dyDescent="0.25">
      <c r="A125" s="42">
        <v>322</v>
      </c>
      <c r="B125" s="53" t="s">
        <v>123</v>
      </c>
      <c r="C125" s="65">
        <v>268279.92000000004</v>
      </c>
      <c r="D125" s="65">
        <v>114644.95248000001</v>
      </c>
      <c r="E125" s="65">
        <f t="shared" si="2"/>
        <v>153634.96752000003</v>
      </c>
      <c r="F125" s="77">
        <f>'Vos-laskelma'!I125+E125</f>
        <v>24924870.674029328</v>
      </c>
      <c r="G125" s="96"/>
      <c r="H125" s="96"/>
      <c r="I125" s="125">
        <v>322</v>
      </c>
      <c r="J125" s="53" t="s">
        <v>123</v>
      </c>
      <c r="K125" s="65">
        <v>156482.48000000001</v>
      </c>
      <c r="L125" s="65">
        <v>69705.832000000009</v>
      </c>
      <c r="M125" s="97">
        <f t="shared" si="3"/>
        <v>86776.648000000001</v>
      </c>
      <c r="N125" s="77">
        <f>'Vos-laskelma'!AB125+M125</f>
        <v>23262854.663049445</v>
      </c>
    </row>
    <row r="126" spans="1:14" ht="13.8" x14ac:dyDescent="0.25">
      <c r="A126" s="42">
        <v>398</v>
      </c>
      <c r="B126" s="53" t="s">
        <v>124</v>
      </c>
      <c r="C126" s="65">
        <v>3296116.9060000009</v>
      </c>
      <c r="D126" s="65">
        <v>10896613.727340005</v>
      </c>
      <c r="E126" s="128">
        <f t="shared" si="2"/>
        <v>-7600496.821340004</v>
      </c>
      <c r="F126" s="77">
        <f>'Vos-laskelma'!I126+E126</f>
        <v>235072773.6764335</v>
      </c>
      <c r="G126" s="96"/>
      <c r="H126" s="96"/>
      <c r="I126" s="125">
        <v>398</v>
      </c>
      <c r="J126" s="53" t="s">
        <v>124</v>
      </c>
      <c r="K126" s="65">
        <v>3050270.3056000015</v>
      </c>
      <c r="L126" s="65">
        <v>9833898.196471991</v>
      </c>
      <c r="M126" s="97">
        <f t="shared" si="3"/>
        <v>-6783627.8908719895</v>
      </c>
      <c r="N126" s="77">
        <f>'Vos-laskelma'!AB126+M126</f>
        <v>216938763.16159084</v>
      </c>
    </row>
    <row r="127" spans="1:14" ht="13.8" x14ac:dyDescent="0.25">
      <c r="A127" s="42">
        <v>399</v>
      </c>
      <c r="B127" s="53" t="s">
        <v>125</v>
      </c>
      <c r="C127" s="65">
        <v>104405.60220000001</v>
      </c>
      <c r="D127" s="65">
        <v>163065.006708</v>
      </c>
      <c r="E127" s="128">
        <f t="shared" si="2"/>
        <v>-58659.404507999992</v>
      </c>
      <c r="F127" s="77">
        <f>'Vos-laskelma'!I127+E127</f>
        <v>18944915.612554353</v>
      </c>
      <c r="G127" s="96"/>
      <c r="H127" s="96"/>
      <c r="I127" s="125">
        <v>399</v>
      </c>
      <c r="J127" s="53" t="s">
        <v>125</v>
      </c>
      <c r="K127" s="65">
        <v>91044.352000000014</v>
      </c>
      <c r="L127" s="65">
        <v>153381.28176000001</v>
      </c>
      <c r="M127" s="97">
        <f t="shared" si="3"/>
        <v>-62336.929759999999</v>
      </c>
      <c r="N127" s="77">
        <f>'Vos-laskelma'!AB127+M127</f>
        <v>17532164.612220816</v>
      </c>
    </row>
    <row r="128" spans="1:14" ht="13.8" x14ac:dyDescent="0.25">
      <c r="A128" s="42">
        <v>400</v>
      </c>
      <c r="B128" s="53" t="s">
        <v>126</v>
      </c>
      <c r="C128" s="65">
        <v>383044.10799999995</v>
      </c>
      <c r="D128" s="65">
        <v>87295.305080000006</v>
      </c>
      <c r="E128" s="65">
        <f t="shared" si="2"/>
        <v>295748.80291999993</v>
      </c>
      <c r="F128" s="77">
        <f>'Vos-laskelma'!I128+E128</f>
        <v>25689812.48813884</v>
      </c>
      <c r="G128" s="96"/>
      <c r="H128" s="96"/>
      <c r="I128" s="125">
        <v>400</v>
      </c>
      <c r="J128" s="53" t="s">
        <v>126</v>
      </c>
      <c r="K128" s="65">
        <v>345755.15240000008</v>
      </c>
      <c r="L128" s="65">
        <v>85496.336800000005</v>
      </c>
      <c r="M128" s="97">
        <f t="shared" si="3"/>
        <v>260258.81560000009</v>
      </c>
      <c r="N128" s="77">
        <f>'Vos-laskelma'!AB128+M128</f>
        <v>23909809.382240862</v>
      </c>
    </row>
    <row r="129" spans="1:14" ht="13.8" x14ac:dyDescent="0.25">
      <c r="A129" s="42">
        <v>402</v>
      </c>
      <c r="B129" s="53" t="s">
        <v>127</v>
      </c>
      <c r="C129" s="65">
        <v>501012.75059999997</v>
      </c>
      <c r="D129" s="65">
        <v>216054.76224000001</v>
      </c>
      <c r="E129" s="65">
        <f t="shared" si="2"/>
        <v>284957.98835999996</v>
      </c>
      <c r="F129" s="77">
        <f>'Vos-laskelma'!I129+E129</f>
        <v>33511986.277173769</v>
      </c>
      <c r="G129" s="96"/>
      <c r="H129" s="96"/>
      <c r="I129" s="125">
        <v>402</v>
      </c>
      <c r="J129" s="53" t="s">
        <v>127</v>
      </c>
      <c r="K129" s="65">
        <v>383239.81920000003</v>
      </c>
      <c r="L129" s="65">
        <v>296164.43192000006</v>
      </c>
      <c r="M129" s="97">
        <f t="shared" si="3"/>
        <v>87075.387279999966</v>
      </c>
      <c r="N129" s="77">
        <f>'Vos-laskelma'!AB129+M129</f>
        <v>32329525.707788717</v>
      </c>
    </row>
    <row r="130" spans="1:14" ht="13.8" x14ac:dyDescent="0.25">
      <c r="A130" s="42">
        <v>403</v>
      </c>
      <c r="B130" s="53" t="s">
        <v>128</v>
      </c>
      <c r="C130" s="65">
        <v>0</v>
      </c>
      <c r="D130" s="65">
        <v>85029.830199999997</v>
      </c>
      <c r="E130" s="128">
        <f t="shared" si="2"/>
        <v>-85029.830199999997</v>
      </c>
      <c r="F130" s="77">
        <f>'Vos-laskelma'!I130+E130</f>
        <v>12365367.057968985</v>
      </c>
      <c r="G130" s="96"/>
      <c r="H130" s="96"/>
      <c r="I130" s="125">
        <v>403</v>
      </c>
      <c r="J130" s="53" t="s">
        <v>128</v>
      </c>
      <c r="K130" s="65">
        <v>0</v>
      </c>
      <c r="L130" s="65">
        <v>73290.703360000014</v>
      </c>
      <c r="M130" s="97">
        <f t="shared" si="3"/>
        <v>-73290.703360000014</v>
      </c>
      <c r="N130" s="77">
        <f>'Vos-laskelma'!AB130+M130</f>
        <v>11591240.151443925</v>
      </c>
    </row>
    <row r="131" spans="1:14" ht="13.8" x14ac:dyDescent="0.25">
      <c r="A131" s="42">
        <v>405</v>
      </c>
      <c r="B131" s="53" t="s">
        <v>129</v>
      </c>
      <c r="C131" s="65">
        <v>1107623.4586000002</v>
      </c>
      <c r="D131" s="65">
        <v>3111646.1425640001</v>
      </c>
      <c r="E131" s="128">
        <f t="shared" si="2"/>
        <v>-2004022.6839639999</v>
      </c>
      <c r="F131" s="77">
        <f>'Vos-laskelma'!I131+E131</f>
        <v>129098069.77945217</v>
      </c>
      <c r="G131" s="96"/>
      <c r="H131" s="96"/>
      <c r="I131" s="125">
        <v>405</v>
      </c>
      <c r="J131" s="53" t="s">
        <v>129</v>
      </c>
      <c r="K131" s="65">
        <v>998856.12119999994</v>
      </c>
      <c r="L131" s="65">
        <v>2806070.8601520001</v>
      </c>
      <c r="M131" s="97">
        <f t="shared" si="3"/>
        <v>-1807214.7389520002</v>
      </c>
      <c r="N131" s="77">
        <f>'Vos-laskelma'!AB131+M131</f>
        <v>128182642.69048654</v>
      </c>
    </row>
    <row r="132" spans="1:14" ht="13.8" x14ac:dyDescent="0.25">
      <c r="A132" s="42">
        <v>407</v>
      </c>
      <c r="B132" s="53" t="s">
        <v>130</v>
      </c>
      <c r="C132" s="65">
        <v>71913.92300000001</v>
      </c>
      <c r="D132" s="65">
        <v>994901.17888000014</v>
      </c>
      <c r="E132" s="128">
        <f t="shared" si="2"/>
        <v>-922987.25588000007</v>
      </c>
      <c r="F132" s="77">
        <f>'Vos-laskelma'!I132+E132</f>
        <v>7422736.3441137793</v>
      </c>
      <c r="G132" s="96"/>
      <c r="H132" s="96"/>
      <c r="I132" s="125">
        <v>407</v>
      </c>
      <c r="J132" s="53" t="s">
        <v>130</v>
      </c>
      <c r="K132" s="65">
        <v>133934.77720000001</v>
      </c>
      <c r="L132" s="65">
        <v>988684.76</v>
      </c>
      <c r="M132" s="97">
        <f t="shared" si="3"/>
        <v>-854749.9828</v>
      </c>
      <c r="N132" s="77">
        <f>'Vos-laskelma'!AB132+M132</f>
        <v>7078716.6308324765</v>
      </c>
    </row>
    <row r="133" spans="1:14" ht="13.8" x14ac:dyDescent="0.25">
      <c r="A133" s="42">
        <v>408</v>
      </c>
      <c r="B133" s="53" t="s">
        <v>131</v>
      </c>
      <c r="C133" s="65">
        <v>232732.83059999999</v>
      </c>
      <c r="D133" s="65">
        <v>224565.19748000003</v>
      </c>
      <c r="E133" s="65">
        <f t="shared" si="2"/>
        <v>8167.6331199999549</v>
      </c>
      <c r="F133" s="77">
        <f>'Vos-laskelma'!I133+E133</f>
        <v>42820868.34014371</v>
      </c>
      <c r="G133" s="96"/>
      <c r="H133" s="96"/>
      <c r="I133" s="125">
        <v>408</v>
      </c>
      <c r="J133" s="53" t="s">
        <v>131</v>
      </c>
      <c r="K133" s="65">
        <v>115228.008</v>
      </c>
      <c r="L133" s="65">
        <v>171447.89535999997</v>
      </c>
      <c r="M133" s="97">
        <f t="shared" si="3"/>
        <v>-56219.887359999964</v>
      </c>
      <c r="N133" s="77">
        <f>'Vos-laskelma'!AB133+M133</f>
        <v>41162858.955837339</v>
      </c>
    </row>
    <row r="134" spans="1:14" ht="13.8" x14ac:dyDescent="0.25">
      <c r="A134" s="42">
        <v>410</v>
      </c>
      <c r="B134" s="53" t="s">
        <v>132</v>
      </c>
      <c r="C134" s="65">
        <v>653112.56080000009</v>
      </c>
      <c r="D134" s="65">
        <v>390034.29035999998</v>
      </c>
      <c r="E134" s="65">
        <f t="shared" si="2"/>
        <v>263078.27044000011</v>
      </c>
      <c r="F134" s="77">
        <f>'Vos-laskelma'!I134+E134</f>
        <v>45489401.491957933</v>
      </c>
      <c r="G134" s="96"/>
      <c r="H134" s="96"/>
      <c r="I134" s="125">
        <v>410</v>
      </c>
      <c r="J134" s="53" t="s">
        <v>132</v>
      </c>
      <c r="K134" s="65">
        <v>424209.77760000003</v>
      </c>
      <c r="L134" s="65">
        <v>364846.01496000006</v>
      </c>
      <c r="M134" s="97">
        <f t="shared" si="3"/>
        <v>59363.762639999972</v>
      </c>
      <c r="N134" s="77">
        <f>'Vos-laskelma'!AB134+M134</f>
        <v>42796833.341125995</v>
      </c>
    </row>
    <row r="135" spans="1:14" ht="13.8" x14ac:dyDescent="0.25">
      <c r="A135" s="42">
        <v>416</v>
      </c>
      <c r="B135" s="53" t="s">
        <v>133</v>
      </c>
      <c r="C135" s="65">
        <v>70199.912400000001</v>
      </c>
      <c r="D135" s="65">
        <v>69335.454880000005</v>
      </c>
      <c r="E135" s="65">
        <f t="shared" si="2"/>
        <v>864.45751999999629</v>
      </c>
      <c r="F135" s="77">
        <f>'Vos-laskelma'!I135+E135</f>
        <v>7156998.1688665329</v>
      </c>
      <c r="G135" s="96"/>
      <c r="H135" s="96"/>
      <c r="I135" s="125">
        <v>416</v>
      </c>
      <c r="J135" s="53" t="s">
        <v>133</v>
      </c>
      <c r="K135" s="65">
        <v>85425.208400000003</v>
      </c>
      <c r="L135" s="65">
        <v>54797.319360000009</v>
      </c>
      <c r="M135" s="97">
        <f t="shared" si="3"/>
        <v>30627.889039999995</v>
      </c>
      <c r="N135" s="77">
        <f>'Vos-laskelma'!AB135+M135</f>
        <v>6833353.8657462522</v>
      </c>
    </row>
    <row r="136" spans="1:14" ht="13.8" x14ac:dyDescent="0.25">
      <c r="A136" s="42">
        <v>418</v>
      </c>
      <c r="B136" s="53" t="s">
        <v>134</v>
      </c>
      <c r="C136" s="65">
        <v>661906.18040000019</v>
      </c>
      <c r="D136" s="65">
        <v>947530.39722799999</v>
      </c>
      <c r="E136" s="128">
        <f t="shared" si="2"/>
        <v>-285624.2168279998</v>
      </c>
      <c r="F136" s="77">
        <f>'Vos-laskelma'!I136+E136</f>
        <v>30263026.024118681</v>
      </c>
      <c r="G136" s="96"/>
      <c r="H136" s="96"/>
      <c r="I136" s="125">
        <v>418</v>
      </c>
      <c r="J136" s="53" t="s">
        <v>134</v>
      </c>
      <c r="K136" s="65">
        <v>518241.52239999996</v>
      </c>
      <c r="L136" s="65">
        <v>773450.22159999993</v>
      </c>
      <c r="M136" s="97">
        <f t="shared" si="3"/>
        <v>-255208.69919999997</v>
      </c>
      <c r="N136" s="77">
        <f>'Vos-laskelma'!AB136+M136</f>
        <v>28226284.02661854</v>
      </c>
    </row>
    <row r="137" spans="1:14" ht="13.8" x14ac:dyDescent="0.25">
      <c r="A137" s="42">
        <v>420</v>
      </c>
      <c r="B137" s="53" t="s">
        <v>135</v>
      </c>
      <c r="C137" s="65">
        <v>162458.39600000001</v>
      </c>
      <c r="D137" s="65">
        <v>267639.02908000001</v>
      </c>
      <c r="E137" s="128">
        <f t="shared" si="2"/>
        <v>-105180.63308</v>
      </c>
      <c r="F137" s="77">
        <f>'Vos-laskelma'!I137+E137</f>
        <v>28414726.652507838</v>
      </c>
      <c r="G137" s="96"/>
      <c r="H137" s="96"/>
      <c r="I137" s="125">
        <v>420</v>
      </c>
      <c r="J137" s="53" t="s">
        <v>135</v>
      </c>
      <c r="K137" s="65">
        <v>133792.52040000001</v>
      </c>
      <c r="L137" s="65">
        <v>170096.45576000001</v>
      </c>
      <c r="M137" s="97">
        <f t="shared" si="3"/>
        <v>-36303.935360000003</v>
      </c>
      <c r="N137" s="77">
        <f>'Vos-laskelma'!AB137+M137</f>
        <v>27452571.537658654</v>
      </c>
    </row>
    <row r="138" spans="1:14" ht="13.8" x14ac:dyDescent="0.25">
      <c r="A138" s="42">
        <v>421</v>
      </c>
      <c r="B138" s="53" t="s">
        <v>136</v>
      </c>
      <c r="C138" s="65">
        <v>0</v>
      </c>
      <c r="D138" s="65">
        <v>0</v>
      </c>
      <c r="E138" s="65">
        <f t="shared" ref="E138:E201" si="4">C138-D138</f>
        <v>0</v>
      </c>
      <c r="F138" s="77">
        <f>'Vos-laskelma'!I138+E138</f>
        <v>2827835.1953469189</v>
      </c>
      <c r="G138" s="96"/>
      <c r="H138" s="96"/>
      <c r="I138" s="125">
        <v>421</v>
      </c>
      <c r="J138" s="53" t="s">
        <v>136</v>
      </c>
      <c r="K138" s="65">
        <v>0</v>
      </c>
      <c r="L138" s="65">
        <v>11380.544000000002</v>
      </c>
      <c r="M138" s="97">
        <f t="shared" ref="M138:M201" si="5">K138-L138</f>
        <v>-11380.544000000002</v>
      </c>
      <c r="N138" s="77">
        <f>'Vos-laskelma'!AB138+M138</f>
        <v>2917867.2020804966</v>
      </c>
    </row>
    <row r="139" spans="1:14" ht="13.8" x14ac:dyDescent="0.25">
      <c r="A139" s="42">
        <v>422</v>
      </c>
      <c r="B139" s="53" t="s">
        <v>137</v>
      </c>
      <c r="C139" s="65">
        <v>313067.7622</v>
      </c>
      <c r="D139" s="65">
        <v>166109.98380000002</v>
      </c>
      <c r="E139" s="65">
        <f t="shared" si="4"/>
        <v>146957.77839999998</v>
      </c>
      <c r="F139" s="77">
        <f>'Vos-laskelma'!I139+E139</f>
        <v>42170712.66387897</v>
      </c>
      <c r="G139" s="96"/>
      <c r="H139" s="96"/>
      <c r="I139" s="125">
        <v>422</v>
      </c>
      <c r="J139" s="53" t="s">
        <v>137</v>
      </c>
      <c r="K139" s="65">
        <v>341914.21880000003</v>
      </c>
      <c r="L139" s="65">
        <v>96450.110400000005</v>
      </c>
      <c r="M139" s="97">
        <f t="shared" si="5"/>
        <v>245464.10840000003</v>
      </c>
      <c r="N139" s="77">
        <f>'Vos-laskelma'!AB139+M139</f>
        <v>40328270.61847353</v>
      </c>
    </row>
    <row r="140" spans="1:14" ht="13.8" x14ac:dyDescent="0.25">
      <c r="A140" s="42">
        <v>423</v>
      </c>
      <c r="B140" s="53" t="s">
        <v>138</v>
      </c>
      <c r="C140" s="65">
        <v>675618.26520000002</v>
      </c>
      <c r="D140" s="65">
        <v>1395353.6727999996</v>
      </c>
      <c r="E140" s="128">
        <f t="shared" si="4"/>
        <v>-719735.40759999957</v>
      </c>
      <c r="F140" s="77">
        <f>'Vos-laskelma'!I140+E140</f>
        <v>25863575.329848114</v>
      </c>
      <c r="G140" s="96"/>
      <c r="H140" s="96"/>
      <c r="I140" s="125">
        <v>423</v>
      </c>
      <c r="J140" s="53" t="s">
        <v>138</v>
      </c>
      <c r="K140" s="65">
        <v>515111.87280000001</v>
      </c>
      <c r="L140" s="65">
        <v>1266479.5713360005</v>
      </c>
      <c r="M140" s="97">
        <f t="shared" si="5"/>
        <v>-751367.69853600045</v>
      </c>
      <c r="N140" s="77">
        <f>'Vos-laskelma'!AB140+M140</f>
        <v>23562410.01041881</v>
      </c>
    </row>
    <row r="141" spans="1:14" ht="13.8" x14ac:dyDescent="0.25">
      <c r="A141" s="42">
        <v>425</v>
      </c>
      <c r="B141" s="53" t="s">
        <v>139</v>
      </c>
      <c r="C141" s="65">
        <v>311577.31820000004</v>
      </c>
      <c r="D141" s="65">
        <v>145288.48112000001</v>
      </c>
      <c r="E141" s="65">
        <f t="shared" si="4"/>
        <v>166288.83708000003</v>
      </c>
      <c r="F141" s="77">
        <f>'Vos-laskelma'!I141+E141</f>
        <v>28263920.525374729</v>
      </c>
      <c r="G141" s="96"/>
      <c r="H141" s="96"/>
      <c r="I141" s="125">
        <v>425</v>
      </c>
      <c r="J141" s="53" t="s">
        <v>139</v>
      </c>
      <c r="K141" s="65">
        <v>212104.88880000002</v>
      </c>
      <c r="L141" s="65">
        <v>115910.84064000001</v>
      </c>
      <c r="M141" s="97">
        <f t="shared" si="5"/>
        <v>96194.048160000006</v>
      </c>
      <c r="N141" s="77">
        <f>'Vos-laskelma'!AB141+M141</f>
        <v>26631878.117647793</v>
      </c>
    </row>
    <row r="142" spans="1:14" ht="13.8" x14ac:dyDescent="0.25">
      <c r="A142" s="42">
        <v>426</v>
      </c>
      <c r="B142" s="53" t="s">
        <v>140</v>
      </c>
      <c r="C142" s="65">
        <v>44713.32</v>
      </c>
      <c r="D142" s="65">
        <v>1237056.5964480001</v>
      </c>
      <c r="E142" s="128">
        <f t="shared" si="4"/>
        <v>-1192343.276448</v>
      </c>
      <c r="F142" s="77">
        <f>'Vos-laskelma'!I142+E142</f>
        <v>30097355.364713941</v>
      </c>
      <c r="G142" s="96"/>
      <c r="H142" s="96"/>
      <c r="I142" s="125">
        <v>426</v>
      </c>
      <c r="J142" s="53" t="s">
        <v>140</v>
      </c>
      <c r="K142" s="65">
        <v>65438.128000000004</v>
      </c>
      <c r="L142" s="65">
        <v>998773.61225600017</v>
      </c>
      <c r="M142" s="97">
        <f t="shared" si="5"/>
        <v>-933335.48425600014</v>
      </c>
      <c r="N142" s="77">
        <f>'Vos-laskelma'!AB142+M142</f>
        <v>28749247.729071312</v>
      </c>
    </row>
    <row r="143" spans="1:14" ht="13.8" x14ac:dyDescent="0.25">
      <c r="A143" s="42">
        <v>430</v>
      </c>
      <c r="B143" s="53" t="s">
        <v>141</v>
      </c>
      <c r="C143" s="65">
        <v>772199.03639999998</v>
      </c>
      <c r="D143" s="65">
        <v>506110.06908000004</v>
      </c>
      <c r="E143" s="65">
        <f t="shared" si="4"/>
        <v>266088.96731999994</v>
      </c>
      <c r="F143" s="77">
        <f>'Vos-laskelma'!I143+E143</f>
        <v>48079246.889776506</v>
      </c>
      <c r="G143" s="96"/>
      <c r="H143" s="96"/>
      <c r="I143" s="125">
        <v>430</v>
      </c>
      <c r="J143" s="53" t="s">
        <v>141</v>
      </c>
      <c r="K143" s="65">
        <v>1051491.1372</v>
      </c>
      <c r="L143" s="65">
        <v>506206.59712000005</v>
      </c>
      <c r="M143" s="97">
        <f t="shared" si="5"/>
        <v>545284.54007999995</v>
      </c>
      <c r="N143" s="77">
        <f>'Vos-laskelma'!AB143+M143</f>
        <v>45435912.614274852</v>
      </c>
    </row>
    <row r="144" spans="1:14" ht="13.8" x14ac:dyDescent="0.25">
      <c r="A144" s="42">
        <v>433</v>
      </c>
      <c r="B144" s="53" t="s">
        <v>142</v>
      </c>
      <c r="C144" s="65">
        <v>277297.10620000004</v>
      </c>
      <c r="D144" s="65">
        <v>319879.09127999999</v>
      </c>
      <c r="E144" s="128">
        <f t="shared" si="4"/>
        <v>-42581.985079999955</v>
      </c>
      <c r="F144" s="77">
        <f>'Vos-laskelma'!I144+E144</f>
        <v>17957671.446985424</v>
      </c>
      <c r="G144" s="96"/>
      <c r="H144" s="96"/>
      <c r="I144" s="125">
        <v>433</v>
      </c>
      <c r="J144" s="53" t="s">
        <v>142</v>
      </c>
      <c r="K144" s="65">
        <v>234723.72</v>
      </c>
      <c r="L144" s="65">
        <v>308896.41552000004</v>
      </c>
      <c r="M144" s="97">
        <f t="shared" si="5"/>
        <v>-74172.695520000038</v>
      </c>
      <c r="N144" s="77">
        <f>'Vos-laskelma'!AB144+M144</f>
        <v>17222705.767423902</v>
      </c>
    </row>
    <row r="145" spans="1:14" ht="13.8" x14ac:dyDescent="0.25">
      <c r="A145" s="42">
        <v>434</v>
      </c>
      <c r="B145" s="53" t="s">
        <v>143</v>
      </c>
      <c r="C145" s="65">
        <v>1267100.9666000002</v>
      </c>
      <c r="D145" s="65">
        <v>532192.83908000006</v>
      </c>
      <c r="E145" s="65">
        <f t="shared" si="4"/>
        <v>734908.1275200001</v>
      </c>
      <c r="F145" s="77">
        <f>'Vos-laskelma'!I145+E145</f>
        <v>35214916.359102905</v>
      </c>
      <c r="G145" s="96"/>
      <c r="H145" s="96"/>
      <c r="I145" s="125">
        <v>434</v>
      </c>
      <c r="J145" s="53" t="s">
        <v>143</v>
      </c>
      <c r="K145" s="65">
        <v>1116858.1368</v>
      </c>
      <c r="L145" s="65">
        <v>356296.38128000003</v>
      </c>
      <c r="M145" s="97">
        <f t="shared" si="5"/>
        <v>760561.75551999989</v>
      </c>
      <c r="N145" s="77">
        <f>'Vos-laskelma'!AB145+M145</f>
        <v>32737371.393353533</v>
      </c>
    </row>
    <row r="146" spans="1:14" ht="13.8" x14ac:dyDescent="0.25">
      <c r="A146" s="42">
        <v>435</v>
      </c>
      <c r="B146" s="53" t="s">
        <v>144</v>
      </c>
      <c r="C146" s="65">
        <v>64163.614200000004</v>
      </c>
      <c r="D146" s="65">
        <v>126687.74</v>
      </c>
      <c r="E146" s="128">
        <f t="shared" si="4"/>
        <v>-62524.125800000002</v>
      </c>
      <c r="F146" s="77">
        <f>'Vos-laskelma'!I146+E146</f>
        <v>2437001.7924334323</v>
      </c>
      <c r="G146" s="96"/>
      <c r="H146" s="96"/>
      <c r="I146" s="125">
        <v>435</v>
      </c>
      <c r="J146" s="53" t="s">
        <v>144</v>
      </c>
      <c r="K146" s="65">
        <v>93960.616399999999</v>
      </c>
      <c r="L146" s="65">
        <v>159327.61600000001</v>
      </c>
      <c r="M146" s="97">
        <f t="shared" si="5"/>
        <v>-65366.99960000001</v>
      </c>
      <c r="N146" s="77">
        <f>'Vos-laskelma'!AB146+M146</f>
        <v>2573291.6607577405</v>
      </c>
    </row>
    <row r="147" spans="1:14" ht="13.8" x14ac:dyDescent="0.25">
      <c r="A147" s="42">
        <v>436</v>
      </c>
      <c r="B147" s="53" t="s">
        <v>145</v>
      </c>
      <c r="C147" s="65">
        <v>50675.096000000005</v>
      </c>
      <c r="D147" s="65">
        <v>93003.705600000001</v>
      </c>
      <c r="E147" s="128">
        <f t="shared" si="4"/>
        <v>-42328.609599999996</v>
      </c>
      <c r="F147" s="77">
        <f>'Vos-laskelma'!I147+E147</f>
        <v>6943130.6552011222</v>
      </c>
      <c r="G147" s="96"/>
      <c r="H147" s="96"/>
      <c r="I147" s="125">
        <v>436</v>
      </c>
      <c r="J147" s="53" t="s">
        <v>145</v>
      </c>
      <c r="K147" s="65">
        <v>48367.312000000005</v>
      </c>
      <c r="L147" s="65">
        <v>125072.17856000001</v>
      </c>
      <c r="M147" s="97">
        <f t="shared" si="5"/>
        <v>-76704.866560000009</v>
      </c>
      <c r="N147" s="77">
        <f>'Vos-laskelma'!AB147+M147</f>
        <v>6557639.8559859069</v>
      </c>
    </row>
    <row r="148" spans="1:14" ht="13.8" x14ac:dyDescent="0.25">
      <c r="A148" s="42">
        <v>440</v>
      </c>
      <c r="B148" s="53" t="s">
        <v>146</v>
      </c>
      <c r="C148" s="65">
        <v>50675.096000000005</v>
      </c>
      <c r="D148" s="65">
        <v>229602.89820000003</v>
      </c>
      <c r="E148" s="128">
        <f t="shared" si="4"/>
        <v>-178927.80220000003</v>
      </c>
      <c r="F148" s="77">
        <f>'Vos-laskelma'!I148+E148</f>
        <v>16178520.632934427</v>
      </c>
      <c r="G148" s="96"/>
      <c r="H148" s="96"/>
      <c r="I148" s="125">
        <v>440</v>
      </c>
      <c r="J148" s="53" t="s">
        <v>146</v>
      </c>
      <c r="K148" s="65">
        <v>0</v>
      </c>
      <c r="L148" s="65">
        <v>179243.56800000003</v>
      </c>
      <c r="M148" s="97">
        <f t="shared" si="5"/>
        <v>-179243.56800000003</v>
      </c>
      <c r="N148" s="77">
        <f>'Vos-laskelma'!AB148+M148</f>
        <v>14806028.476993617</v>
      </c>
    </row>
    <row r="149" spans="1:14" ht="13.8" x14ac:dyDescent="0.25">
      <c r="A149" s="42">
        <v>441</v>
      </c>
      <c r="B149" s="53" t="s">
        <v>147</v>
      </c>
      <c r="C149" s="65">
        <v>107311.96800000001</v>
      </c>
      <c r="D149" s="65">
        <v>156884.13543999998</v>
      </c>
      <c r="E149" s="128">
        <f t="shared" si="4"/>
        <v>-49572.167439999976</v>
      </c>
      <c r="F149" s="77">
        <f>'Vos-laskelma'!I149+E149</f>
        <v>13552170.354273517</v>
      </c>
      <c r="G149" s="96"/>
      <c r="H149" s="96"/>
      <c r="I149" s="125">
        <v>441</v>
      </c>
      <c r="J149" s="53" t="s">
        <v>147</v>
      </c>
      <c r="K149" s="65">
        <v>18493.384000000002</v>
      </c>
      <c r="L149" s="65">
        <v>142199.89728</v>
      </c>
      <c r="M149" s="97">
        <f t="shared" si="5"/>
        <v>-123706.51328</v>
      </c>
      <c r="N149" s="77">
        <f>'Vos-laskelma'!AB149+M149</f>
        <v>13378855.360591199</v>
      </c>
    </row>
    <row r="150" spans="1:14" ht="13.8" x14ac:dyDescent="0.25">
      <c r="A150" s="42">
        <v>444</v>
      </c>
      <c r="B150" s="53" t="s">
        <v>148</v>
      </c>
      <c r="C150" s="65">
        <v>4052740.8026000005</v>
      </c>
      <c r="D150" s="65">
        <v>1365784.7542839998</v>
      </c>
      <c r="E150" s="65">
        <f t="shared" si="4"/>
        <v>2686956.048316001</v>
      </c>
      <c r="F150" s="77">
        <f>'Vos-laskelma'!I150+E150</f>
        <v>89789814.101383433</v>
      </c>
      <c r="G150" s="96"/>
      <c r="H150" s="96"/>
      <c r="I150" s="125">
        <v>444</v>
      </c>
      <c r="J150" s="53" t="s">
        <v>148</v>
      </c>
      <c r="K150" s="65">
        <v>3671719.1364000007</v>
      </c>
      <c r="L150" s="65">
        <v>1160418.5915279998</v>
      </c>
      <c r="M150" s="97">
        <f t="shared" si="5"/>
        <v>2511300.5448720008</v>
      </c>
      <c r="N150" s="77">
        <f>'Vos-laskelma'!AB150+M150</f>
        <v>81904894.254319176</v>
      </c>
    </row>
    <row r="151" spans="1:14" ht="13.8" x14ac:dyDescent="0.25">
      <c r="A151" s="42">
        <v>445</v>
      </c>
      <c r="B151" s="53" t="s">
        <v>149</v>
      </c>
      <c r="C151" s="65">
        <v>226622.01019999999</v>
      </c>
      <c r="D151" s="65">
        <v>327197.17132000008</v>
      </c>
      <c r="E151" s="128">
        <f t="shared" si="4"/>
        <v>-100575.16112000009</v>
      </c>
      <c r="F151" s="77">
        <f>'Vos-laskelma'!I151+E151</f>
        <v>34629813.744178064</v>
      </c>
      <c r="G151" s="96"/>
      <c r="H151" s="96"/>
      <c r="I151" s="125">
        <v>445</v>
      </c>
      <c r="J151" s="53" t="s">
        <v>149</v>
      </c>
      <c r="K151" s="65">
        <v>213527.45680000004</v>
      </c>
      <c r="L151" s="65">
        <v>261193.44277600001</v>
      </c>
      <c r="M151" s="97">
        <f t="shared" si="5"/>
        <v>-47665.985975999967</v>
      </c>
      <c r="N151" s="77">
        <f>'Vos-laskelma'!AB151+M151</f>
        <v>31604852.123457331</v>
      </c>
    </row>
    <row r="152" spans="1:14" ht="13.8" x14ac:dyDescent="0.25">
      <c r="A152" s="42">
        <v>475</v>
      </c>
      <c r="B152" s="53" t="s">
        <v>150</v>
      </c>
      <c r="C152" s="65">
        <v>654304.91599999997</v>
      </c>
      <c r="D152" s="65">
        <v>98697.201679999998</v>
      </c>
      <c r="E152" s="65">
        <f t="shared" si="4"/>
        <v>555607.71432000003</v>
      </c>
      <c r="F152" s="77">
        <f>'Vos-laskelma'!I152+E152</f>
        <v>19571259.605535466</v>
      </c>
      <c r="G152" s="96"/>
      <c r="H152" s="96"/>
      <c r="I152" s="125">
        <v>475</v>
      </c>
      <c r="J152" s="53" t="s">
        <v>150</v>
      </c>
      <c r="K152" s="65">
        <v>580478.87239999999</v>
      </c>
      <c r="L152" s="65">
        <v>149056.67504</v>
      </c>
      <c r="M152" s="97">
        <f t="shared" si="5"/>
        <v>431422.19735999999</v>
      </c>
      <c r="N152" s="77">
        <f>'Vos-laskelma'!AB152+M152</f>
        <v>18110416.32377924</v>
      </c>
    </row>
    <row r="153" spans="1:14" ht="13.8" x14ac:dyDescent="0.25">
      <c r="A153" s="42">
        <v>480</v>
      </c>
      <c r="B153" s="53" t="s">
        <v>151</v>
      </c>
      <c r="C153" s="65">
        <v>29808.880000000001</v>
      </c>
      <c r="D153" s="65">
        <v>690075.57200000004</v>
      </c>
      <c r="E153" s="128">
        <f t="shared" si="4"/>
        <v>-660266.69200000004</v>
      </c>
      <c r="F153" s="77">
        <f>'Vos-laskelma'!I153+E153</f>
        <v>4517187.8506957153</v>
      </c>
      <c r="G153" s="96"/>
      <c r="H153" s="96"/>
      <c r="I153" s="125">
        <v>480</v>
      </c>
      <c r="J153" s="53" t="s">
        <v>151</v>
      </c>
      <c r="K153" s="65">
        <v>28451.360000000001</v>
      </c>
      <c r="L153" s="65">
        <v>608859.10400000005</v>
      </c>
      <c r="M153" s="97">
        <f t="shared" si="5"/>
        <v>-580407.74400000006</v>
      </c>
      <c r="N153" s="77">
        <f>'Vos-laskelma'!AB153+M153</f>
        <v>4229932.8618414896</v>
      </c>
    </row>
    <row r="154" spans="1:14" ht="13.8" x14ac:dyDescent="0.25">
      <c r="A154" s="42">
        <v>481</v>
      </c>
      <c r="B154" s="53" t="s">
        <v>152</v>
      </c>
      <c r="C154" s="65">
        <v>299653.76620000001</v>
      </c>
      <c r="D154" s="65">
        <v>496481.80083999992</v>
      </c>
      <c r="E154" s="128">
        <f t="shared" si="4"/>
        <v>-196828.03463999991</v>
      </c>
      <c r="F154" s="77">
        <f>'Vos-laskelma'!I154+E154</f>
        <v>10247277.791280989</v>
      </c>
      <c r="G154" s="96"/>
      <c r="H154" s="96"/>
      <c r="I154" s="125">
        <v>481</v>
      </c>
      <c r="J154" s="53" t="s">
        <v>152</v>
      </c>
      <c r="K154" s="65">
        <v>305923.24839999998</v>
      </c>
      <c r="L154" s="65">
        <v>486788.54392000008</v>
      </c>
      <c r="M154" s="97">
        <f t="shared" si="5"/>
        <v>-180865.2955200001</v>
      </c>
      <c r="N154" s="77">
        <f>'Vos-laskelma'!AB154+M154</f>
        <v>9551303.0047393776</v>
      </c>
    </row>
    <row r="155" spans="1:14" ht="13.8" x14ac:dyDescent="0.25">
      <c r="A155" s="42">
        <v>483</v>
      </c>
      <c r="B155" s="53" t="s">
        <v>153</v>
      </c>
      <c r="C155" s="65">
        <v>74671.244400000011</v>
      </c>
      <c r="D155" s="65">
        <v>38751.544000000002</v>
      </c>
      <c r="E155" s="65">
        <f t="shared" si="4"/>
        <v>35919.700400000009</v>
      </c>
      <c r="F155" s="77">
        <f>'Vos-laskelma'!I155+E155</f>
        <v>4639286.137207156</v>
      </c>
      <c r="G155" s="96"/>
      <c r="H155" s="96"/>
      <c r="I155" s="125">
        <v>483</v>
      </c>
      <c r="J155" s="53" t="s">
        <v>153</v>
      </c>
      <c r="K155" s="65">
        <v>62592.992000000006</v>
      </c>
      <c r="L155" s="65">
        <v>48367.312000000005</v>
      </c>
      <c r="M155" s="97">
        <f t="shared" si="5"/>
        <v>14225.68</v>
      </c>
      <c r="N155" s="77">
        <f>'Vos-laskelma'!AB155+M155</f>
        <v>4527115.633782723</v>
      </c>
    </row>
    <row r="156" spans="1:14" ht="13.8" x14ac:dyDescent="0.25">
      <c r="A156" s="42">
        <v>484</v>
      </c>
      <c r="B156" s="53" t="s">
        <v>154</v>
      </c>
      <c r="C156" s="65">
        <v>159552.03020000001</v>
      </c>
      <c r="D156" s="65">
        <v>96878.860000000015</v>
      </c>
      <c r="E156" s="65">
        <f t="shared" si="4"/>
        <v>62673.170199999993</v>
      </c>
      <c r="F156" s="77">
        <f>'Vos-laskelma'!I156+E156</f>
        <v>11317768.606108954</v>
      </c>
      <c r="G156" s="96"/>
      <c r="H156" s="96"/>
      <c r="I156" s="125">
        <v>484</v>
      </c>
      <c r="J156" s="53" t="s">
        <v>154</v>
      </c>
      <c r="K156" s="65">
        <v>142327.92840000003</v>
      </c>
      <c r="L156" s="65">
        <v>93960.616399999999</v>
      </c>
      <c r="M156" s="97">
        <f t="shared" si="5"/>
        <v>48367.312000000034</v>
      </c>
      <c r="N156" s="77">
        <f>'Vos-laskelma'!AB156+M156</f>
        <v>11858372.077480165</v>
      </c>
    </row>
    <row r="157" spans="1:14" ht="13.8" x14ac:dyDescent="0.25">
      <c r="A157" s="42">
        <v>489</v>
      </c>
      <c r="B157" s="53" t="s">
        <v>155</v>
      </c>
      <c r="C157" s="65">
        <v>109100.50079999999</v>
      </c>
      <c r="D157" s="65">
        <v>1384622.476</v>
      </c>
      <c r="E157" s="128">
        <f t="shared" si="4"/>
        <v>-1275521.9752</v>
      </c>
      <c r="F157" s="77">
        <f>'Vos-laskelma'!I157+E157</f>
        <v>6800859.6355822561</v>
      </c>
      <c r="G157" s="96"/>
      <c r="H157" s="96"/>
      <c r="I157" s="125">
        <v>489</v>
      </c>
      <c r="J157" s="53" t="s">
        <v>155</v>
      </c>
      <c r="K157" s="65">
        <v>0</v>
      </c>
      <c r="L157" s="65">
        <v>1340770.3400000003</v>
      </c>
      <c r="M157" s="97">
        <f t="shared" si="5"/>
        <v>-1340770.3400000003</v>
      </c>
      <c r="N157" s="77">
        <f>'Vos-laskelma'!AB157+M157</f>
        <v>6618424.0596909095</v>
      </c>
    </row>
    <row r="158" spans="1:14" ht="13.8" x14ac:dyDescent="0.25">
      <c r="A158" s="42">
        <v>491</v>
      </c>
      <c r="B158" s="53" t="s">
        <v>156</v>
      </c>
      <c r="C158" s="65">
        <v>826078.58699999994</v>
      </c>
      <c r="D158" s="65">
        <v>641452.81738800008</v>
      </c>
      <c r="E158" s="65">
        <f t="shared" si="4"/>
        <v>184625.76961199986</v>
      </c>
      <c r="F158" s="77">
        <f>'Vos-laskelma'!I158+E158</f>
        <v>133388473.98302485</v>
      </c>
      <c r="G158" s="96"/>
      <c r="H158" s="96"/>
      <c r="I158" s="125">
        <v>491</v>
      </c>
      <c r="J158" s="53" t="s">
        <v>156</v>
      </c>
      <c r="K158" s="65">
        <v>626072.17680000002</v>
      </c>
      <c r="L158" s="65">
        <v>726647.73439999996</v>
      </c>
      <c r="M158" s="97">
        <f t="shared" si="5"/>
        <v>-100575.55759999994</v>
      </c>
      <c r="N158" s="77">
        <f>'Vos-laskelma'!AB158+M158</f>
        <v>127949468.36572114</v>
      </c>
    </row>
    <row r="159" spans="1:14" ht="13.8" x14ac:dyDescent="0.25">
      <c r="A159" s="42">
        <v>494</v>
      </c>
      <c r="B159" s="53" t="s">
        <v>157</v>
      </c>
      <c r="C159" s="65">
        <v>205755.79419999997</v>
      </c>
      <c r="D159" s="65">
        <v>132630.140228</v>
      </c>
      <c r="E159" s="65">
        <f t="shared" si="4"/>
        <v>73125.653971999971</v>
      </c>
      <c r="F159" s="77">
        <f>'Vos-laskelma'!I159+E159</f>
        <v>28853810.720112536</v>
      </c>
      <c r="G159" s="96"/>
      <c r="H159" s="96"/>
      <c r="I159" s="125">
        <v>494</v>
      </c>
      <c r="J159" s="53" t="s">
        <v>157</v>
      </c>
      <c r="K159" s="65">
        <v>236146.28800000003</v>
      </c>
      <c r="L159" s="65">
        <v>92993.270159999985</v>
      </c>
      <c r="M159" s="97">
        <f t="shared" si="5"/>
        <v>143153.01784000004</v>
      </c>
      <c r="N159" s="77">
        <f>'Vos-laskelma'!AB159+M159</f>
        <v>27679220.103819478</v>
      </c>
    </row>
    <row r="160" spans="1:14" ht="13.8" x14ac:dyDescent="0.25">
      <c r="A160" s="42">
        <v>495</v>
      </c>
      <c r="B160" s="53" t="s">
        <v>158</v>
      </c>
      <c r="C160" s="65">
        <v>4545.8541999999998</v>
      </c>
      <c r="D160" s="65">
        <v>162458.39599999998</v>
      </c>
      <c r="E160" s="128">
        <f t="shared" si="4"/>
        <v>-157912.54179999998</v>
      </c>
      <c r="F160" s="77">
        <f>'Vos-laskelma'!I160+E160</f>
        <v>5702125.7050349452</v>
      </c>
      <c r="G160" s="96"/>
      <c r="H160" s="96"/>
      <c r="I160" s="125">
        <v>495</v>
      </c>
      <c r="J160" s="53" t="s">
        <v>158</v>
      </c>
      <c r="K160" s="65">
        <v>11380.544000000002</v>
      </c>
      <c r="L160" s="65">
        <v>53630.813600000009</v>
      </c>
      <c r="M160" s="97">
        <f t="shared" si="5"/>
        <v>-42250.269600000007</v>
      </c>
      <c r="N160" s="77">
        <f>'Vos-laskelma'!AB160+M160</f>
        <v>5648967.11793698</v>
      </c>
    </row>
    <row r="161" spans="1:14" ht="13.8" x14ac:dyDescent="0.25">
      <c r="A161" s="42">
        <v>498</v>
      </c>
      <c r="B161" s="53" t="s">
        <v>159</v>
      </c>
      <c r="C161" s="65">
        <v>131308.1164</v>
      </c>
      <c r="D161" s="65">
        <v>68962.843880000015</v>
      </c>
      <c r="E161" s="65">
        <f t="shared" si="4"/>
        <v>62345.272519999984</v>
      </c>
      <c r="F161" s="77">
        <f>'Vos-laskelma'!I161+E161</f>
        <v>10289330.57564066</v>
      </c>
      <c r="G161" s="96"/>
      <c r="H161" s="96"/>
      <c r="I161" s="125">
        <v>498</v>
      </c>
      <c r="J161" s="53" t="s">
        <v>159</v>
      </c>
      <c r="K161" s="65">
        <v>72550.968000000008</v>
      </c>
      <c r="L161" s="65">
        <v>57642.45536</v>
      </c>
      <c r="M161" s="97">
        <f t="shared" si="5"/>
        <v>14908.512640000008</v>
      </c>
      <c r="N161" s="77">
        <f>'Vos-laskelma'!AB161+M161</f>
        <v>9814377.7397299521</v>
      </c>
    </row>
    <row r="162" spans="1:14" ht="13.8" x14ac:dyDescent="0.25">
      <c r="A162" s="42">
        <v>499</v>
      </c>
      <c r="B162" s="53" t="s">
        <v>160</v>
      </c>
      <c r="C162" s="65">
        <v>1040553.4786</v>
      </c>
      <c r="D162" s="65">
        <v>703444.85468000011</v>
      </c>
      <c r="E162" s="65">
        <f t="shared" si="4"/>
        <v>337108.62391999993</v>
      </c>
      <c r="F162" s="77">
        <f>'Vos-laskelma'!I162+E162</f>
        <v>42843151.608994268</v>
      </c>
      <c r="G162" s="96"/>
      <c r="H162" s="96"/>
      <c r="I162" s="125">
        <v>499</v>
      </c>
      <c r="J162" s="53" t="s">
        <v>160</v>
      </c>
      <c r="K162" s="65">
        <v>850695.66399999999</v>
      </c>
      <c r="L162" s="65">
        <v>630140.72128000017</v>
      </c>
      <c r="M162" s="97">
        <f t="shared" si="5"/>
        <v>220554.94271999982</v>
      </c>
      <c r="N162" s="77">
        <f>'Vos-laskelma'!AB162+M162</f>
        <v>39497686.330685817</v>
      </c>
    </row>
    <row r="163" spans="1:14" ht="13.8" x14ac:dyDescent="0.25">
      <c r="A163" s="42">
        <v>500</v>
      </c>
      <c r="B163" s="53" t="s">
        <v>161</v>
      </c>
      <c r="C163" s="65">
        <v>128178.18399999999</v>
      </c>
      <c r="D163" s="65">
        <v>299902.67034800001</v>
      </c>
      <c r="E163" s="128">
        <f t="shared" si="4"/>
        <v>-171724.48634800001</v>
      </c>
      <c r="F163" s="77">
        <f>'Vos-laskelma'!I163+E163</f>
        <v>14164536.102836415</v>
      </c>
      <c r="G163" s="96"/>
      <c r="H163" s="96"/>
      <c r="I163" s="125">
        <v>500</v>
      </c>
      <c r="J163" s="53" t="s">
        <v>161</v>
      </c>
      <c r="K163" s="65">
        <v>96805.752399999998</v>
      </c>
      <c r="L163" s="65">
        <v>302423.73112000001</v>
      </c>
      <c r="M163" s="97">
        <f t="shared" si="5"/>
        <v>-205617.97872000001</v>
      </c>
      <c r="N163" s="77">
        <f>'Vos-laskelma'!AB163+M163</f>
        <v>13116225.844524471</v>
      </c>
    </row>
    <row r="164" spans="1:14" ht="13.8" x14ac:dyDescent="0.25">
      <c r="A164" s="42">
        <v>503</v>
      </c>
      <c r="B164" s="53" t="s">
        <v>162</v>
      </c>
      <c r="C164" s="65">
        <v>374325.01060000004</v>
      </c>
      <c r="D164" s="65">
        <v>234476.65007999996</v>
      </c>
      <c r="E164" s="65">
        <f t="shared" si="4"/>
        <v>139848.36052000007</v>
      </c>
      <c r="F164" s="77">
        <f>'Vos-laskelma'!I164+E164</f>
        <v>19616653.598792996</v>
      </c>
      <c r="G164" s="96"/>
      <c r="H164" s="96"/>
      <c r="I164" s="125">
        <v>503</v>
      </c>
      <c r="J164" s="53" t="s">
        <v>162</v>
      </c>
      <c r="K164" s="65">
        <v>337219.74440000003</v>
      </c>
      <c r="L164" s="65">
        <v>235349.64992000003</v>
      </c>
      <c r="M164" s="97">
        <f t="shared" si="5"/>
        <v>101870.09448</v>
      </c>
      <c r="N164" s="77">
        <f>'Vos-laskelma'!AB164+M164</f>
        <v>18124030.586504765</v>
      </c>
    </row>
    <row r="165" spans="1:14" ht="13.8" x14ac:dyDescent="0.25">
      <c r="A165" s="42">
        <v>504</v>
      </c>
      <c r="B165" s="53" t="s">
        <v>163</v>
      </c>
      <c r="C165" s="65">
        <v>53730.506200000003</v>
      </c>
      <c r="D165" s="65">
        <v>986822.97240000009</v>
      </c>
      <c r="E165" s="128">
        <f t="shared" si="4"/>
        <v>-933092.46620000014</v>
      </c>
      <c r="F165" s="77">
        <f>'Vos-laskelma'!I165+E165</f>
        <v>4430439.2612991165</v>
      </c>
      <c r="G165" s="96"/>
      <c r="H165" s="96"/>
      <c r="I165" s="125">
        <v>504</v>
      </c>
      <c r="J165" s="53" t="s">
        <v>163</v>
      </c>
      <c r="K165" s="65">
        <v>32790.1924</v>
      </c>
      <c r="L165" s="65">
        <v>909589.97920000006</v>
      </c>
      <c r="M165" s="97">
        <f t="shared" si="5"/>
        <v>-876799.78680000012</v>
      </c>
      <c r="N165" s="77">
        <f>'Vos-laskelma'!AB165+M165</f>
        <v>4261567.3631248577</v>
      </c>
    </row>
    <row r="166" spans="1:14" ht="13.8" x14ac:dyDescent="0.25">
      <c r="A166" s="42">
        <v>505</v>
      </c>
      <c r="B166" s="53" t="s">
        <v>164</v>
      </c>
      <c r="C166" s="65">
        <v>892850.47820000013</v>
      </c>
      <c r="D166" s="65">
        <v>2313865.1253479999</v>
      </c>
      <c r="E166" s="128">
        <f t="shared" si="4"/>
        <v>-1421014.6471479996</v>
      </c>
      <c r="F166" s="77">
        <f>'Vos-laskelma'!I166+E166</f>
        <v>33289091.932076946</v>
      </c>
      <c r="G166" s="96"/>
      <c r="H166" s="96"/>
      <c r="I166" s="125">
        <v>505</v>
      </c>
      <c r="J166" s="53" t="s">
        <v>164</v>
      </c>
      <c r="K166" s="65">
        <v>981856.43360000011</v>
      </c>
      <c r="L166" s="65">
        <v>2080743.2688560004</v>
      </c>
      <c r="M166" s="97">
        <f t="shared" si="5"/>
        <v>-1098886.8352560003</v>
      </c>
      <c r="N166" s="77">
        <f>'Vos-laskelma'!AB166+M166</f>
        <v>31862185.956717685</v>
      </c>
    </row>
    <row r="167" spans="1:14" ht="13.8" x14ac:dyDescent="0.25">
      <c r="A167" s="42">
        <v>507</v>
      </c>
      <c r="B167" s="53" t="s">
        <v>165</v>
      </c>
      <c r="C167" s="65">
        <v>260976.7444</v>
      </c>
      <c r="D167" s="65">
        <v>142769.63076</v>
      </c>
      <c r="E167" s="65">
        <f t="shared" si="4"/>
        <v>118207.11364</v>
      </c>
      <c r="F167" s="77">
        <f>'Vos-laskelma'!I167+E167</f>
        <v>20134455.179978929</v>
      </c>
      <c r="G167" s="96"/>
      <c r="H167" s="96"/>
      <c r="I167" s="125">
        <v>507</v>
      </c>
      <c r="J167" s="53" t="s">
        <v>165</v>
      </c>
      <c r="K167" s="65">
        <v>276049.32040000003</v>
      </c>
      <c r="L167" s="65">
        <v>82153.301999999996</v>
      </c>
      <c r="M167" s="97">
        <f t="shared" si="5"/>
        <v>193896.01840000003</v>
      </c>
      <c r="N167" s="77">
        <f>'Vos-laskelma'!AB167+M167</f>
        <v>19683701.446439587</v>
      </c>
    </row>
    <row r="168" spans="1:14" ht="13.8" x14ac:dyDescent="0.25">
      <c r="A168" s="42">
        <v>508</v>
      </c>
      <c r="B168" s="53" t="s">
        <v>166</v>
      </c>
      <c r="C168" s="65">
        <v>365158.77999999991</v>
      </c>
      <c r="D168" s="65">
        <v>96953.382199999993</v>
      </c>
      <c r="E168" s="65">
        <f t="shared" si="4"/>
        <v>268205.39779999992</v>
      </c>
      <c r="F168" s="77">
        <f>'Vos-laskelma'!I168+E168</f>
        <v>26819676.704487592</v>
      </c>
      <c r="G168" s="96"/>
      <c r="H168" s="96"/>
      <c r="I168" s="125">
        <v>508</v>
      </c>
      <c r="J168" s="53" t="s">
        <v>166</v>
      </c>
      <c r="K168" s="65">
        <v>411335.53720000002</v>
      </c>
      <c r="L168" s="65">
        <v>153850.7292</v>
      </c>
      <c r="M168" s="97">
        <f t="shared" si="5"/>
        <v>257484.80800000002</v>
      </c>
      <c r="N168" s="77">
        <f>'Vos-laskelma'!AB168+M168</f>
        <v>26060017.147738788</v>
      </c>
    </row>
    <row r="169" spans="1:14" ht="13.8" x14ac:dyDescent="0.25">
      <c r="A169" s="42">
        <v>529</v>
      </c>
      <c r="B169" s="53" t="s">
        <v>167</v>
      </c>
      <c r="C169" s="65">
        <v>327972.2022</v>
      </c>
      <c r="D169" s="65">
        <v>530568.2551200001</v>
      </c>
      <c r="E169" s="128">
        <f t="shared" si="4"/>
        <v>-202596.0529200001</v>
      </c>
      <c r="F169" s="77">
        <f>'Vos-laskelma'!I169+E169</f>
        <v>20885812.700018965</v>
      </c>
      <c r="G169" s="96"/>
      <c r="H169" s="96"/>
      <c r="I169" s="125">
        <v>529</v>
      </c>
      <c r="J169" s="53" t="s">
        <v>167</v>
      </c>
      <c r="K169" s="65">
        <v>446686.35200000019</v>
      </c>
      <c r="L169" s="65">
        <v>563915.913176</v>
      </c>
      <c r="M169" s="97">
        <f t="shared" si="5"/>
        <v>-117229.56117599981</v>
      </c>
      <c r="N169" s="77">
        <f>'Vos-laskelma'!AB169+M169</f>
        <v>18922379.052657478</v>
      </c>
    </row>
    <row r="170" spans="1:14" ht="13.8" x14ac:dyDescent="0.25">
      <c r="A170" s="42">
        <v>531</v>
      </c>
      <c r="B170" s="53" t="s">
        <v>168</v>
      </c>
      <c r="C170" s="65">
        <v>108876.9342</v>
      </c>
      <c r="D170" s="65">
        <v>174858.89008000001</v>
      </c>
      <c r="E170" s="128">
        <f t="shared" si="4"/>
        <v>-65981.955880000009</v>
      </c>
      <c r="F170" s="77">
        <f>'Vos-laskelma'!I170+E170</f>
        <v>13313638.237479063</v>
      </c>
      <c r="G170" s="96"/>
      <c r="H170" s="96"/>
      <c r="I170" s="125">
        <v>531</v>
      </c>
      <c r="J170" s="53" t="s">
        <v>168</v>
      </c>
      <c r="K170" s="65">
        <v>81086.376000000004</v>
      </c>
      <c r="L170" s="65">
        <v>189093.42883200001</v>
      </c>
      <c r="M170" s="97">
        <f t="shared" si="5"/>
        <v>-108007.052832</v>
      </c>
      <c r="N170" s="77">
        <f>'Vos-laskelma'!AB170+M170</f>
        <v>12623465.610073533</v>
      </c>
    </row>
    <row r="171" spans="1:14" ht="13.8" x14ac:dyDescent="0.25">
      <c r="A171" s="42">
        <v>535</v>
      </c>
      <c r="B171" s="53" t="s">
        <v>169</v>
      </c>
      <c r="C171" s="65">
        <v>255089.49059999996</v>
      </c>
      <c r="D171" s="65">
        <v>340119.32080000004</v>
      </c>
      <c r="E171" s="128">
        <f t="shared" si="4"/>
        <v>-85029.830200000084</v>
      </c>
      <c r="F171" s="77">
        <f>'Vos-laskelma'!I171+E171</f>
        <v>43593753.609410658</v>
      </c>
      <c r="G171" s="96"/>
      <c r="H171" s="96"/>
      <c r="I171" s="125">
        <v>535</v>
      </c>
      <c r="J171" s="53" t="s">
        <v>169</v>
      </c>
      <c r="K171" s="65">
        <v>192188.93680000002</v>
      </c>
      <c r="L171" s="65">
        <v>244752.82439999995</v>
      </c>
      <c r="M171" s="97">
        <f t="shared" si="5"/>
        <v>-52563.887599999929</v>
      </c>
      <c r="N171" s="77">
        <f>'Vos-laskelma'!AB171+M171</f>
        <v>40913608.65300414</v>
      </c>
    </row>
    <row r="172" spans="1:14" ht="13.8" x14ac:dyDescent="0.25">
      <c r="A172" s="42">
        <v>536</v>
      </c>
      <c r="B172" s="53" t="s">
        <v>170</v>
      </c>
      <c r="C172" s="65">
        <v>849776.64660000009</v>
      </c>
      <c r="D172" s="65">
        <v>1068809.3159519997</v>
      </c>
      <c r="E172" s="128">
        <f t="shared" si="4"/>
        <v>-219032.66935199965</v>
      </c>
      <c r="F172" s="77">
        <f>'Vos-laskelma'!I172+E172</f>
        <v>51117887.380507581</v>
      </c>
      <c r="G172" s="96"/>
      <c r="H172" s="96"/>
      <c r="I172" s="125">
        <v>536</v>
      </c>
      <c r="J172" s="53" t="s">
        <v>170</v>
      </c>
      <c r="K172" s="65">
        <v>747274.97039999999</v>
      </c>
      <c r="L172" s="65">
        <v>912203.23661600007</v>
      </c>
      <c r="M172" s="97">
        <f t="shared" si="5"/>
        <v>-164928.26621600008</v>
      </c>
      <c r="N172" s="77">
        <f>'Vos-laskelma'!AB172+M172</f>
        <v>46579728.047865033</v>
      </c>
    </row>
    <row r="173" spans="1:14" ht="13.8" x14ac:dyDescent="0.25">
      <c r="A173" s="42">
        <v>538</v>
      </c>
      <c r="B173" s="53" t="s">
        <v>171</v>
      </c>
      <c r="C173" s="65">
        <v>152174.33240000001</v>
      </c>
      <c r="D173" s="65">
        <v>138238.68100000001</v>
      </c>
      <c r="E173" s="65">
        <f t="shared" si="4"/>
        <v>13935.651400000002</v>
      </c>
      <c r="F173" s="77">
        <f>'Vos-laskelma'!I173+E173</f>
        <v>10927837.884301377</v>
      </c>
      <c r="G173" s="96"/>
      <c r="H173" s="96"/>
      <c r="I173" s="125">
        <v>538</v>
      </c>
      <c r="J173" s="53" t="s">
        <v>171</v>
      </c>
      <c r="K173" s="65">
        <v>95383.184399999998</v>
      </c>
      <c r="L173" s="65">
        <v>143565.56255999999</v>
      </c>
      <c r="M173" s="97">
        <f t="shared" si="5"/>
        <v>-48182.378159999993</v>
      </c>
      <c r="N173" s="77">
        <f>'Vos-laskelma'!AB173+M173</f>
        <v>10047265.80709973</v>
      </c>
    </row>
    <row r="174" spans="1:14" ht="13.8" x14ac:dyDescent="0.25">
      <c r="A174" s="42">
        <v>541</v>
      </c>
      <c r="B174" s="53" t="s">
        <v>172</v>
      </c>
      <c r="C174" s="65">
        <v>73106.278200000001</v>
      </c>
      <c r="D174" s="65">
        <v>143857.65487999999</v>
      </c>
      <c r="E174" s="128">
        <f t="shared" si="4"/>
        <v>-70751.376679999987</v>
      </c>
      <c r="F174" s="77">
        <f>'Vos-laskelma'!I174+E174</f>
        <v>43438504.312356681</v>
      </c>
      <c r="G174" s="96"/>
      <c r="H174" s="96"/>
      <c r="I174" s="125">
        <v>541</v>
      </c>
      <c r="J174" s="53" t="s">
        <v>172</v>
      </c>
      <c r="K174" s="65">
        <v>62664.120399999993</v>
      </c>
      <c r="L174" s="65">
        <v>96307.853600000002</v>
      </c>
      <c r="M174" s="97">
        <f t="shared" si="5"/>
        <v>-33643.73320000001</v>
      </c>
      <c r="N174" s="77">
        <f>'Vos-laskelma'!AB174+M174</f>
        <v>41404621.818425298</v>
      </c>
    </row>
    <row r="175" spans="1:14" ht="13.8" x14ac:dyDescent="0.25">
      <c r="A175" s="42">
        <v>543</v>
      </c>
      <c r="B175" s="53" t="s">
        <v>173</v>
      </c>
      <c r="C175" s="65">
        <v>700657.72440000006</v>
      </c>
      <c r="D175" s="65">
        <v>973926.1604680001</v>
      </c>
      <c r="E175" s="128">
        <f t="shared" si="4"/>
        <v>-273268.43606800004</v>
      </c>
      <c r="F175" s="77">
        <f>'Vos-laskelma'!I175+E175</f>
        <v>43779053.312838905</v>
      </c>
      <c r="G175" s="96"/>
      <c r="H175" s="96"/>
      <c r="I175" s="125">
        <v>543</v>
      </c>
      <c r="J175" s="53" t="s">
        <v>173</v>
      </c>
      <c r="K175" s="65">
        <v>547830.93680000002</v>
      </c>
      <c r="L175" s="65">
        <v>904824.37639999983</v>
      </c>
      <c r="M175" s="97">
        <f t="shared" si="5"/>
        <v>-356993.43959999981</v>
      </c>
      <c r="N175" s="77">
        <f>'Vos-laskelma'!AB175+M175</f>
        <v>41207558.287799291</v>
      </c>
    </row>
    <row r="176" spans="1:14" ht="13.8" x14ac:dyDescent="0.25">
      <c r="A176" s="42">
        <v>545</v>
      </c>
      <c r="B176" s="53" t="s">
        <v>174</v>
      </c>
      <c r="C176" s="65">
        <v>235490.15200000003</v>
      </c>
      <c r="D176" s="65">
        <v>126762.2622</v>
      </c>
      <c r="E176" s="65">
        <f t="shared" si="4"/>
        <v>108727.88980000003</v>
      </c>
      <c r="F176" s="77">
        <f>'Vos-laskelma'!I176+E176</f>
        <v>37211988.084320791</v>
      </c>
      <c r="G176" s="96"/>
      <c r="H176" s="96"/>
      <c r="I176" s="125">
        <v>545</v>
      </c>
      <c r="J176" s="53" t="s">
        <v>174</v>
      </c>
      <c r="K176" s="65">
        <v>206272.36000000004</v>
      </c>
      <c r="L176" s="65">
        <v>143750.49640000003</v>
      </c>
      <c r="M176" s="97">
        <f t="shared" si="5"/>
        <v>62521.863600000012</v>
      </c>
      <c r="N176" s="77">
        <f>'Vos-laskelma'!AB176+M176</f>
        <v>34737415.167033114</v>
      </c>
    </row>
    <row r="177" spans="1:14" ht="13.8" x14ac:dyDescent="0.25">
      <c r="A177" s="42">
        <v>560</v>
      </c>
      <c r="B177" s="53" t="s">
        <v>175</v>
      </c>
      <c r="C177" s="65">
        <v>1220971.7248000002</v>
      </c>
      <c r="D177" s="65">
        <v>953019.70248000009</v>
      </c>
      <c r="E177" s="65">
        <f t="shared" si="4"/>
        <v>267952.02232000011</v>
      </c>
      <c r="F177" s="77">
        <f>'Vos-laskelma'!I177+E177</f>
        <v>38621474.907716125</v>
      </c>
      <c r="G177" s="96"/>
      <c r="H177" s="96"/>
      <c r="I177" s="125">
        <v>560</v>
      </c>
      <c r="J177" s="53" t="s">
        <v>175</v>
      </c>
      <c r="K177" s="65">
        <v>1108393.8572000002</v>
      </c>
      <c r="L177" s="65">
        <v>740135.101608</v>
      </c>
      <c r="M177" s="97">
        <f t="shared" si="5"/>
        <v>368258.75559200021</v>
      </c>
      <c r="N177" s="77">
        <f>'Vos-laskelma'!AB177+M177</f>
        <v>36522853.483051322</v>
      </c>
    </row>
    <row r="178" spans="1:14" ht="13.8" x14ac:dyDescent="0.25">
      <c r="A178" s="42">
        <v>561</v>
      </c>
      <c r="B178" s="53" t="s">
        <v>176</v>
      </c>
      <c r="C178" s="65">
        <v>14904.44</v>
      </c>
      <c r="D178" s="65">
        <v>570914.57419999992</v>
      </c>
      <c r="E178" s="128">
        <f t="shared" si="4"/>
        <v>-556010.13419999997</v>
      </c>
      <c r="F178" s="77">
        <f>'Vos-laskelma'!I178+E178</f>
        <v>3651139.332639493</v>
      </c>
      <c r="G178" s="96"/>
      <c r="H178" s="96"/>
      <c r="I178" s="125">
        <v>561</v>
      </c>
      <c r="J178" s="53" t="s">
        <v>176</v>
      </c>
      <c r="K178" s="65">
        <v>11451.672399999999</v>
      </c>
      <c r="L178" s="65">
        <v>745496.76040000026</v>
      </c>
      <c r="M178" s="97">
        <f t="shared" si="5"/>
        <v>-734045.08800000022</v>
      </c>
      <c r="N178" s="77">
        <f>'Vos-laskelma'!AB178+M178</f>
        <v>3313530.4142643055</v>
      </c>
    </row>
    <row r="179" spans="1:14" ht="13.8" x14ac:dyDescent="0.25">
      <c r="A179" s="42">
        <v>562</v>
      </c>
      <c r="B179" s="53" t="s">
        <v>177</v>
      </c>
      <c r="C179" s="65">
        <v>302634.65419999999</v>
      </c>
      <c r="D179" s="65">
        <v>296802.54682799999</v>
      </c>
      <c r="E179" s="65">
        <f t="shared" si="4"/>
        <v>5832.1073719999986</v>
      </c>
      <c r="F179" s="77">
        <f>'Vos-laskelma'!I179+E179</f>
        <v>26561091.877319463</v>
      </c>
      <c r="G179" s="96"/>
      <c r="H179" s="96"/>
      <c r="I179" s="125">
        <v>562</v>
      </c>
      <c r="J179" s="53" t="s">
        <v>177</v>
      </c>
      <c r="K179" s="65">
        <v>247882.47400000005</v>
      </c>
      <c r="L179" s="65">
        <v>297056.382056</v>
      </c>
      <c r="M179" s="97">
        <f t="shared" si="5"/>
        <v>-49173.908055999957</v>
      </c>
      <c r="N179" s="77">
        <f>'Vos-laskelma'!AB179+M179</f>
        <v>25228299.693461038</v>
      </c>
    </row>
    <row r="180" spans="1:14" ht="13.8" x14ac:dyDescent="0.25">
      <c r="A180" s="42">
        <v>563</v>
      </c>
      <c r="B180" s="53" t="s">
        <v>178</v>
      </c>
      <c r="C180" s="65">
        <v>274241.69600000005</v>
      </c>
      <c r="D180" s="65">
        <v>121113.47944000001</v>
      </c>
      <c r="E180" s="65">
        <f t="shared" si="4"/>
        <v>153128.21656000003</v>
      </c>
      <c r="F180" s="77">
        <f>'Vos-laskelma'!I180+E180</f>
        <v>29235758.100864463</v>
      </c>
      <c r="G180" s="96"/>
      <c r="H180" s="96"/>
      <c r="I180" s="125">
        <v>563</v>
      </c>
      <c r="J180" s="53" t="s">
        <v>178</v>
      </c>
      <c r="K180" s="65">
        <v>361403.40039999998</v>
      </c>
      <c r="L180" s="65">
        <v>76942.435416000008</v>
      </c>
      <c r="M180" s="97">
        <f t="shared" si="5"/>
        <v>284460.96498399996</v>
      </c>
      <c r="N180" s="77">
        <f>'Vos-laskelma'!AB180+M180</f>
        <v>27676414.80728231</v>
      </c>
    </row>
    <row r="181" spans="1:14" ht="13.8" x14ac:dyDescent="0.25">
      <c r="A181" s="42">
        <v>564</v>
      </c>
      <c r="B181" s="53" t="s">
        <v>179</v>
      </c>
      <c r="C181" s="65">
        <v>1518166.2584000002</v>
      </c>
      <c r="D181" s="65">
        <v>13964735.924215995</v>
      </c>
      <c r="E181" s="128">
        <f t="shared" si="4"/>
        <v>-12446569.665815994</v>
      </c>
      <c r="F181" s="77">
        <f>'Vos-laskelma'!I181+E181</f>
        <v>325175074.74668276</v>
      </c>
      <c r="G181" s="96"/>
      <c r="H181" s="96"/>
      <c r="I181" s="125">
        <v>564</v>
      </c>
      <c r="J181" s="53" t="s">
        <v>179</v>
      </c>
      <c r="K181" s="65">
        <v>1154200.5467999999</v>
      </c>
      <c r="L181" s="65">
        <v>13100122.859879991</v>
      </c>
      <c r="M181" s="97">
        <f t="shared" si="5"/>
        <v>-11945922.31307999</v>
      </c>
      <c r="N181" s="77">
        <f>'Vos-laskelma'!AB181+M181</f>
        <v>309754284.98754019</v>
      </c>
    </row>
    <row r="182" spans="1:14" ht="13.8" x14ac:dyDescent="0.25">
      <c r="A182" s="42">
        <v>576</v>
      </c>
      <c r="B182" s="53" t="s">
        <v>180</v>
      </c>
      <c r="C182" s="65">
        <v>31299.324000000001</v>
      </c>
      <c r="D182" s="65">
        <v>93257.081080000004</v>
      </c>
      <c r="E182" s="128">
        <f t="shared" si="4"/>
        <v>-61957.757080000003</v>
      </c>
      <c r="F182" s="77">
        <f>'Vos-laskelma'!I182+E182</f>
        <v>11000393.175422508</v>
      </c>
      <c r="G182" s="96"/>
      <c r="H182" s="96"/>
      <c r="I182" s="125">
        <v>576</v>
      </c>
      <c r="J182" s="53" t="s">
        <v>180</v>
      </c>
      <c r="K182" s="65">
        <v>18493.384000000002</v>
      </c>
      <c r="L182" s="65">
        <v>77131.636960000003</v>
      </c>
      <c r="M182" s="97">
        <f t="shared" si="5"/>
        <v>-58638.252959999998</v>
      </c>
      <c r="N182" s="77">
        <f>'Vos-laskelma'!AB182+M182</f>
        <v>10417024.597788334</v>
      </c>
    </row>
    <row r="183" spans="1:14" ht="13.8" x14ac:dyDescent="0.25">
      <c r="A183" s="42">
        <v>577</v>
      </c>
      <c r="B183" s="53" t="s">
        <v>181</v>
      </c>
      <c r="C183" s="65">
        <v>504142.68300000014</v>
      </c>
      <c r="D183" s="65">
        <v>258393.804948</v>
      </c>
      <c r="E183" s="65">
        <f t="shared" si="4"/>
        <v>245748.87805200013</v>
      </c>
      <c r="F183" s="77">
        <f>'Vos-laskelma'!I183+E183</f>
        <v>20436590.140148353</v>
      </c>
      <c r="G183" s="96"/>
      <c r="H183" s="96"/>
      <c r="I183" s="125">
        <v>577</v>
      </c>
      <c r="J183" s="53" t="s">
        <v>181</v>
      </c>
      <c r="K183" s="65">
        <v>472363.7044000001</v>
      </c>
      <c r="L183" s="65">
        <v>304273.06952000002</v>
      </c>
      <c r="M183" s="97">
        <f t="shared" si="5"/>
        <v>168090.63488000009</v>
      </c>
      <c r="N183" s="77">
        <f>'Vos-laskelma'!AB183+M183</f>
        <v>18676993.576306965</v>
      </c>
    </row>
    <row r="184" spans="1:14" ht="13.8" x14ac:dyDescent="0.25">
      <c r="A184" s="42">
        <v>578</v>
      </c>
      <c r="B184" s="53" t="s">
        <v>182</v>
      </c>
      <c r="C184" s="65">
        <v>370449.85619999998</v>
      </c>
      <c r="D184" s="65">
        <v>96878.86</v>
      </c>
      <c r="E184" s="65">
        <f t="shared" si="4"/>
        <v>273570.99619999999</v>
      </c>
      <c r="F184" s="77">
        <f>'Vos-laskelma'!I184+E184</f>
        <v>14124145.342842096</v>
      </c>
      <c r="G184" s="96"/>
      <c r="H184" s="96"/>
      <c r="I184" s="125">
        <v>578</v>
      </c>
      <c r="J184" s="53" t="s">
        <v>182</v>
      </c>
      <c r="K184" s="65">
        <v>125328.2408</v>
      </c>
      <c r="L184" s="65">
        <v>78241.24000000002</v>
      </c>
      <c r="M184" s="97">
        <f t="shared" si="5"/>
        <v>47087.00079999998</v>
      </c>
      <c r="N184" s="77">
        <f>'Vos-laskelma'!AB184+M184</f>
        <v>13826121.007318668</v>
      </c>
    </row>
    <row r="185" spans="1:14" ht="13.8" x14ac:dyDescent="0.25">
      <c r="A185" s="42">
        <v>580</v>
      </c>
      <c r="B185" s="53" t="s">
        <v>183</v>
      </c>
      <c r="C185" s="65">
        <v>62598.648000000008</v>
      </c>
      <c r="D185" s="65">
        <v>47694.208000000006</v>
      </c>
      <c r="E185" s="65">
        <f t="shared" si="4"/>
        <v>14904.440000000002</v>
      </c>
      <c r="F185" s="77">
        <f>'Vos-laskelma'!I185+E185</f>
        <v>18514250.355229735</v>
      </c>
      <c r="G185" s="96"/>
      <c r="H185" s="96"/>
      <c r="I185" s="125">
        <v>580</v>
      </c>
      <c r="J185" s="53" t="s">
        <v>183</v>
      </c>
      <c r="K185" s="65">
        <v>68425.520799999998</v>
      </c>
      <c r="L185" s="65">
        <v>79052.103759999998</v>
      </c>
      <c r="M185" s="97">
        <f t="shared" si="5"/>
        <v>-10626.58296</v>
      </c>
      <c r="N185" s="77">
        <f>'Vos-laskelma'!AB185+M185</f>
        <v>17892311.673311435</v>
      </c>
    </row>
    <row r="186" spans="1:14" ht="13.8" x14ac:dyDescent="0.25">
      <c r="A186" s="42">
        <v>581</v>
      </c>
      <c r="B186" s="53" t="s">
        <v>184</v>
      </c>
      <c r="C186" s="65">
        <v>175946.9142</v>
      </c>
      <c r="D186" s="65">
        <v>74075.066800000015</v>
      </c>
      <c r="E186" s="65">
        <f t="shared" si="4"/>
        <v>101871.84739999998</v>
      </c>
      <c r="F186" s="77">
        <f>'Vos-laskelma'!I186+E186</f>
        <v>22084235.776114836</v>
      </c>
      <c r="G186" s="96"/>
      <c r="H186" s="96"/>
      <c r="I186" s="125">
        <v>581</v>
      </c>
      <c r="J186" s="53" t="s">
        <v>184</v>
      </c>
      <c r="K186" s="65">
        <v>156624.73679999998</v>
      </c>
      <c r="L186" s="65">
        <v>71128.400000000023</v>
      </c>
      <c r="M186" s="97">
        <f t="shared" si="5"/>
        <v>85496.336799999961</v>
      </c>
      <c r="N186" s="77">
        <f>'Vos-laskelma'!AB186+M186</f>
        <v>20569612.208606485</v>
      </c>
    </row>
    <row r="187" spans="1:14" ht="13.8" x14ac:dyDescent="0.25">
      <c r="A187" s="42">
        <v>583</v>
      </c>
      <c r="B187" s="53" t="s">
        <v>185</v>
      </c>
      <c r="C187" s="65">
        <v>96953.382200000007</v>
      </c>
      <c r="D187" s="65">
        <v>7452.22</v>
      </c>
      <c r="E187" s="65">
        <f t="shared" si="4"/>
        <v>89501.162200000006</v>
      </c>
      <c r="F187" s="77">
        <f>'Vos-laskelma'!I187+E187</f>
        <v>5169748.269563647</v>
      </c>
      <c r="G187" s="96"/>
      <c r="H187" s="96"/>
      <c r="I187" s="125">
        <v>583</v>
      </c>
      <c r="J187" s="53" t="s">
        <v>185</v>
      </c>
      <c r="K187" s="65">
        <v>106692.6</v>
      </c>
      <c r="L187" s="65">
        <v>4338.8324000000002</v>
      </c>
      <c r="M187" s="97">
        <f t="shared" si="5"/>
        <v>102353.76760000001</v>
      </c>
      <c r="N187" s="77">
        <f>'Vos-laskelma'!AB187+M187</f>
        <v>4740710.7166676046</v>
      </c>
    </row>
    <row r="188" spans="1:14" ht="13.8" x14ac:dyDescent="0.25">
      <c r="A188" s="42">
        <v>584</v>
      </c>
      <c r="B188" s="53" t="s">
        <v>186</v>
      </c>
      <c r="C188" s="65">
        <v>50675.096000000005</v>
      </c>
      <c r="D188" s="65">
        <v>0</v>
      </c>
      <c r="E188" s="65">
        <f t="shared" si="4"/>
        <v>50675.096000000005</v>
      </c>
      <c r="F188" s="77">
        <f>'Vos-laskelma'!I188+E188</f>
        <v>13661965.192472499</v>
      </c>
      <c r="G188" s="96"/>
      <c r="H188" s="96"/>
      <c r="I188" s="125">
        <v>584</v>
      </c>
      <c r="J188" s="53" t="s">
        <v>186</v>
      </c>
      <c r="K188" s="65">
        <v>25606.224000000002</v>
      </c>
      <c r="L188" s="65">
        <v>34141.632000000005</v>
      </c>
      <c r="M188" s="97">
        <f t="shared" si="5"/>
        <v>-8535.4080000000031</v>
      </c>
      <c r="N188" s="77">
        <f>'Vos-laskelma'!AB188+M188</f>
        <v>12989180.46779334</v>
      </c>
    </row>
    <row r="189" spans="1:14" ht="13.8" x14ac:dyDescent="0.25">
      <c r="A189" s="42">
        <v>588</v>
      </c>
      <c r="B189" s="53" t="s">
        <v>187</v>
      </c>
      <c r="C189" s="65">
        <v>41732.432000000001</v>
      </c>
      <c r="D189" s="65">
        <v>90857.466239999994</v>
      </c>
      <c r="E189" s="128">
        <f t="shared" si="4"/>
        <v>-49125.034239999994</v>
      </c>
      <c r="F189" s="77">
        <f>'Vos-laskelma'!I189+E189</f>
        <v>6187558.1638694759</v>
      </c>
      <c r="G189" s="96"/>
      <c r="H189" s="96"/>
      <c r="I189" s="125">
        <v>588</v>
      </c>
      <c r="J189" s="53" t="s">
        <v>187</v>
      </c>
      <c r="K189" s="65">
        <v>55551.280400000003</v>
      </c>
      <c r="L189" s="65">
        <v>49420.012320000002</v>
      </c>
      <c r="M189" s="97">
        <f t="shared" si="5"/>
        <v>6131.2680800000016</v>
      </c>
      <c r="N189" s="77">
        <f>'Vos-laskelma'!AB189+M189</f>
        <v>5936125.4161040159</v>
      </c>
    </row>
    <row r="190" spans="1:14" ht="13.8" x14ac:dyDescent="0.25">
      <c r="A190" s="42">
        <v>592</v>
      </c>
      <c r="B190" s="53" t="s">
        <v>188</v>
      </c>
      <c r="C190" s="65">
        <v>177586.40260000003</v>
      </c>
      <c r="D190" s="65">
        <v>68044.730376000007</v>
      </c>
      <c r="E190" s="65">
        <f t="shared" si="4"/>
        <v>109541.67222400002</v>
      </c>
      <c r="F190" s="77">
        <f>'Vos-laskelma'!I190+E190</f>
        <v>11090782.404250167</v>
      </c>
      <c r="G190" s="96"/>
      <c r="H190" s="96"/>
      <c r="I190" s="125">
        <v>592</v>
      </c>
      <c r="J190" s="53" t="s">
        <v>188</v>
      </c>
      <c r="K190" s="65">
        <v>156482.48000000001</v>
      </c>
      <c r="L190" s="65">
        <v>64385.427680000008</v>
      </c>
      <c r="M190" s="97">
        <f t="shared" si="5"/>
        <v>92097.052320000003</v>
      </c>
      <c r="N190" s="77">
        <f>'Vos-laskelma'!AB190+M190</f>
        <v>10928479.747269666</v>
      </c>
    </row>
    <row r="191" spans="1:14" ht="13.8" x14ac:dyDescent="0.25">
      <c r="A191" s="42">
        <v>593</v>
      </c>
      <c r="B191" s="53" t="s">
        <v>189</v>
      </c>
      <c r="C191" s="65">
        <v>255014.96839999995</v>
      </c>
      <c r="D191" s="65">
        <v>405564.71684000001</v>
      </c>
      <c r="E191" s="128">
        <f t="shared" si="4"/>
        <v>-150549.74844000005</v>
      </c>
      <c r="F191" s="77">
        <f>'Vos-laskelma'!I191+E191</f>
        <v>54769345.927865393</v>
      </c>
      <c r="G191" s="96"/>
      <c r="H191" s="96"/>
      <c r="I191" s="125">
        <v>593</v>
      </c>
      <c r="J191" s="53" t="s">
        <v>189</v>
      </c>
      <c r="K191" s="65">
        <v>235079.36199999999</v>
      </c>
      <c r="L191" s="65">
        <v>408333.91872000007</v>
      </c>
      <c r="M191" s="97">
        <f t="shared" si="5"/>
        <v>-173254.55672000008</v>
      </c>
      <c r="N191" s="77">
        <f>'Vos-laskelma'!AB191+M191</f>
        <v>52060344.163964212</v>
      </c>
    </row>
    <row r="192" spans="1:14" ht="13.8" x14ac:dyDescent="0.25">
      <c r="A192" s="42">
        <v>595</v>
      </c>
      <c r="B192" s="53" t="s">
        <v>190</v>
      </c>
      <c r="C192" s="65">
        <v>272825.77420000004</v>
      </c>
      <c r="D192" s="65">
        <v>73881.309080000006</v>
      </c>
      <c r="E192" s="65">
        <f t="shared" si="4"/>
        <v>198944.46512000004</v>
      </c>
      <c r="F192" s="77">
        <f>'Vos-laskelma'!I192+E192</f>
        <v>23014796.52778057</v>
      </c>
      <c r="G192" s="96"/>
      <c r="H192" s="96"/>
      <c r="I192" s="125">
        <v>595</v>
      </c>
      <c r="J192" s="53" t="s">
        <v>190</v>
      </c>
      <c r="K192" s="65">
        <v>159327.61600000001</v>
      </c>
      <c r="L192" s="65">
        <v>64157.816800000001</v>
      </c>
      <c r="M192" s="97">
        <f t="shared" si="5"/>
        <v>95169.799200000009</v>
      </c>
      <c r="N192" s="77">
        <f>'Vos-laskelma'!AB192+M192</f>
        <v>21545370.533729382</v>
      </c>
    </row>
    <row r="193" spans="1:14" ht="13.8" x14ac:dyDescent="0.25">
      <c r="A193" s="42">
        <v>598</v>
      </c>
      <c r="B193" s="53" t="s">
        <v>191</v>
      </c>
      <c r="C193" s="65">
        <v>1152336.7786000003</v>
      </c>
      <c r="D193" s="65">
        <v>341460.72039999999</v>
      </c>
      <c r="E193" s="65">
        <f t="shared" si="4"/>
        <v>810876.05820000032</v>
      </c>
      <c r="F193" s="77">
        <f>'Vos-laskelma'!I193+E193</f>
        <v>50678462.853762425</v>
      </c>
      <c r="G193" s="96"/>
      <c r="H193" s="96"/>
      <c r="I193" s="125">
        <v>598</v>
      </c>
      <c r="J193" s="53" t="s">
        <v>191</v>
      </c>
      <c r="K193" s="65">
        <v>1052771.4484000001</v>
      </c>
      <c r="L193" s="65">
        <v>212033.76040000003</v>
      </c>
      <c r="M193" s="97">
        <f t="shared" si="5"/>
        <v>840737.68800000008</v>
      </c>
      <c r="N193" s="77">
        <f>'Vos-laskelma'!AB193+M193</f>
        <v>47469545.338888653</v>
      </c>
    </row>
    <row r="194" spans="1:14" ht="13.8" x14ac:dyDescent="0.25">
      <c r="A194" s="42">
        <v>599</v>
      </c>
      <c r="B194" s="53" t="s">
        <v>192</v>
      </c>
      <c r="C194" s="65">
        <v>253524.52439999999</v>
      </c>
      <c r="D194" s="65">
        <v>547216.51460000011</v>
      </c>
      <c r="E194" s="128">
        <f t="shared" si="4"/>
        <v>-293691.99020000012</v>
      </c>
      <c r="F194" s="77">
        <f>'Vos-laskelma'!I194+E194</f>
        <v>31573907.561915379</v>
      </c>
      <c r="G194" s="96"/>
      <c r="H194" s="96"/>
      <c r="I194" s="125">
        <v>599</v>
      </c>
      <c r="J194" s="53" t="s">
        <v>192</v>
      </c>
      <c r="K194" s="65">
        <v>207766.05640000003</v>
      </c>
      <c r="L194" s="65">
        <v>390523.36736000003</v>
      </c>
      <c r="M194" s="97">
        <f t="shared" si="5"/>
        <v>-182757.31096</v>
      </c>
      <c r="N194" s="77">
        <f>'Vos-laskelma'!AB194+M194</f>
        <v>29645737.722014528</v>
      </c>
    </row>
    <row r="195" spans="1:14" ht="13.8" x14ac:dyDescent="0.25">
      <c r="A195" s="42">
        <v>601</v>
      </c>
      <c r="B195" s="53" t="s">
        <v>193</v>
      </c>
      <c r="C195" s="65">
        <v>47917.774600000004</v>
      </c>
      <c r="D195" s="65">
        <v>76787.674880000006</v>
      </c>
      <c r="E195" s="128">
        <f t="shared" si="4"/>
        <v>-28869.900280000002</v>
      </c>
      <c r="F195" s="77">
        <f>'Vos-laskelma'!I195+E195</f>
        <v>19170599.467247538</v>
      </c>
      <c r="G195" s="96"/>
      <c r="H195" s="96"/>
      <c r="I195" s="125">
        <v>601</v>
      </c>
      <c r="J195" s="53" t="s">
        <v>193</v>
      </c>
      <c r="K195" s="65">
        <v>18493.384000000002</v>
      </c>
      <c r="L195" s="65">
        <v>98896.927360000001</v>
      </c>
      <c r="M195" s="97">
        <f t="shared" si="5"/>
        <v>-80403.543359999996</v>
      </c>
      <c r="N195" s="77">
        <f>'Vos-laskelma'!AB195+M195</f>
        <v>18075389.518516954</v>
      </c>
    </row>
    <row r="196" spans="1:14" ht="13.8" x14ac:dyDescent="0.25">
      <c r="A196" s="42">
        <v>604</v>
      </c>
      <c r="B196" s="53" t="s">
        <v>194</v>
      </c>
      <c r="C196" s="65">
        <v>302709.1764</v>
      </c>
      <c r="D196" s="65">
        <v>1225423.6810280001</v>
      </c>
      <c r="E196" s="128">
        <f t="shared" si="4"/>
        <v>-922714.50462800008</v>
      </c>
      <c r="F196" s="77">
        <f>'Vos-laskelma'!I196+E196</f>
        <v>18462244.486604776</v>
      </c>
      <c r="G196" s="96"/>
      <c r="H196" s="96"/>
      <c r="I196" s="125">
        <v>604</v>
      </c>
      <c r="J196" s="53" t="s">
        <v>194</v>
      </c>
      <c r="K196" s="65">
        <v>196456.64080000002</v>
      </c>
      <c r="L196" s="65">
        <v>1086585.8897599999</v>
      </c>
      <c r="M196" s="97">
        <f t="shared" si="5"/>
        <v>-890129.24895999988</v>
      </c>
      <c r="N196" s="77">
        <f>'Vos-laskelma'!AB196+M196</f>
        <v>16115031.549171362</v>
      </c>
    </row>
    <row r="197" spans="1:14" ht="13.8" x14ac:dyDescent="0.25">
      <c r="A197" s="42">
        <v>607</v>
      </c>
      <c r="B197" s="53" t="s">
        <v>195</v>
      </c>
      <c r="C197" s="65">
        <v>26827.992000000002</v>
      </c>
      <c r="D197" s="65">
        <v>70885.516640000002</v>
      </c>
      <c r="E197" s="128">
        <f t="shared" si="4"/>
        <v>-44057.524640000003</v>
      </c>
      <c r="F197" s="77">
        <f>'Vos-laskelma'!I197+E197</f>
        <v>16762977.104229799</v>
      </c>
      <c r="G197" s="96"/>
      <c r="H197" s="96"/>
      <c r="I197" s="125">
        <v>607</v>
      </c>
      <c r="J197" s="53" t="s">
        <v>195</v>
      </c>
      <c r="K197" s="65">
        <v>36986.768000000004</v>
      </c>
      <c r="L197" s="65">
        <v>44128.059359999999</v>
      </c>
      <c r="M197" s="97">
        <f t="shared" si="5"/>
        <v>-7141.2913599999956</v>
      </c>
      <c r="N197" s="77">
        <f>'Vos-laskelma'!AB197+M197</f>
        <v>15896483.227242516</v>
      </c>
    </row>
    <row r="198" spans="1:14" ht="13.8" x14ac:dyDescent="0.25">
      <c r="A198" s="42">
        <v>608</v>
      </c>
      <c r="B198" s="53" t="s">
        <v>196</v>
      </c>
      <c r="C198" s="65">
        <v>62598.648000000008</v>
      </c>
      <c r="D198" s="65">
        <v>98369.304000000004</v>
      </c>
      <c r="E198" s="128">
        <f t="shared" si="4"/>
        <v>-35770.655999999995</v>
      </c>
      <c r="F198" s="77">
        <f>'Vos-laskelma'!I198+E198</f>
        <v>7891112.2502179919</v>
      </c>
      <c r="G198" s="96"/>
      <c r="H198" s="96"/>
      <c r="I198" s="125">
        <v>608</v>
      </c>
      <c r="J198" s="53" t="s">
        <v>196</v>
      </c>
      <c r="K198" s="65">
        <v>55480.152000000002</v>
      </c>
      <c r="L198" s="65">
        <v>78241.24000000002</v>
      </c>
      <c r="M198" s="97">
        <f t="shared" si="5"/>
        <v>-22761.088000000018</v>
      </c>
      <c r="N198" s="77">
        <f>'Vos-laskelma'!AB198+M198</f>
        <v>7649644.9055040525</v>
      </c>
    </row>
    <row r="199" spans="1:14" ht="13.8" x14ac:dyDescent="0.25">
      <c r="A199" s="42">
        <v>609</v>
      </c>
      <c r="B199" s="53" t="s">
        <v>197</v>
      </c>
      <c r="C199" s="65">
        <v>1362712.9491999988</v>
      </c>
      <c r="D199" s="65">
        <v>4315930.8563400032</v>
      </c>
      <c r="E199" s="128">
        <f t="shared" si="4"/>
        <v>-2953217.9071400044</v>
      </c>
      <c r="F199" s="77">
        <f>'Vos-laskelma'!I199+E199</f>
        <v>180060200.0165489</v>
      </c>
      <c r="G199" s="96"/>
      <c r="H199" s="96"/>
      <c r="I199" s="125">
        <v>609</v>
      </c>
      <c r="J199" s="53" t="s">
        <v>197</v>
      </c>
      <c r="K199" s="65">
        <v>1344611.2736</v>
      </c>
      <c r="L199" s="65">
        <v>4208826.7556160009</v>
      </c>
      <c r="M199" s="97">
        <f t="shared" si="5"/>
        <v>-2864215.4820160009</v>
      </c>
      <c r="N199" s="77">
        <f>'Vos-laskelma'!AB199+M199</f>
        <v>164583581.7398743</v>
      </c>
    </row>
    <row r="200" spans="1:14" ht="13.8" x14ac:dyDescent="0.25">
      <c r="A200" s="42">
        <v>611</v>
      </c>
      <c r="B200" s="53" t="s">
        <v>198</v>
      </c>
      <c r="C200" s="65">
        <v>213282.53640000001</v>
      </c>
      <c r="D200" s="65">
        <v>262392.66619999998</v>
      </c>
      <c r="E200" s="128">
        <f t="shared" si="4"/>
        <v>-49110.129799999966</v>
      </c>
      <c r="F200" s="77">
        <f>'Vos-laskelma'!I200+E200</f>
        <v>6264355.4341594363</v>
      </c>
      <c r="G200" s="96"/>
      <c r="H200" s="96"/>
      <c r="I200" s="125">
        <v>611</v>
      </c>
      <c r="J200" s="53" t="s">
        <v>198</v>
      </c>
      <c r="K200" s="65">
        <v>158189.56160000002</v>
      </c>
      <c r="L200" s="65">
        <v>177963.2568</v>
      </c>
      <c r="M200" s="97">
        <f t="shared" si="5"/>
        <v>-19773.695199999987</v>
      </c>
      <c r="N200" s="77">
        <f>'Vos-laskelma'!AB200+M200</f>
        <v>6203337.036236614</v>
      </c>
    </row>
    <row r="201" spans="1:14" ht="13.8" x14ac:dyDescent="0.25">
      <c r="A201" s="42">
        <v>614</v>
      </c>
      <c r="B201" s="53" t="s">
        <v>199</v>
      </c>
      <c r="C201" s="65">
        <v>7452.22</v>
      </c>
      <c r="D201" s="65">
        <v>54431.01488000001</v>
      </c>
      <c r="E201" s="128">
        <f t="shared" si="4"/>
        <v>-46978.794880000009</v>
      </c>
      <c r="F201" s="77">
        <f>'Vos-laskelma'!I201+E201</f>
        <v>18530234.705740605</v>
      </c>
      <c r="G201" s="96"/>
      <c r="H201" s="96"/>
      <c r="I201" s="125">
        <v>614</v>
      </c>
      <c r="J201" s="53" t="s">
        <v>199</v>
      </c>
      <c r="K201" s="65">
        <v>0</v>
      </c>
      <c r="L201" s="65">
        <v>100945.42528</v>
      </c>
      <c r="M201" s="97">
        <f t="shared" si="5"/>
        <v>-100945.42528</v>
      </c>
      <c r="N201" s="77">
        <f>'Vos-laskelma'!AB201+M201</f>
        <v>17975374.26173171</v>
      </c>
    </row>
    <row r="202" spans="1:14" ht="13.8" x14ac:dyDescent="0.25">
      <c r="A202" s="42">
        <v>615</v>
      </c>
      <c r="B202" s="53" t="s">
        <v>200</v>
      </c>
      <c r="C202" s="65">
        <v>125420.86259999999</v>
      </c>
      <c r="D202" s="65">
        <v>61957.757079999996</v>
      </c>
      <c r="E202" s="65">
        <f t="shared" ref="E202:E265" si="6">C202-D202</f>
        <v>63463.105519999997</v>
      </c>
      <c r="F202" s="77">
        <f>'Vos-laskelma'!I202+E202</f>
        <v>39840218.558096923</v>
      </c>
      <c r="G202" s="96"/>
      <c r="H202" s="96"/>
      <c r="I202" s="125">
        <v>615</v>
      </c>
      <c r="J202" s="53" t="s">
        <v>200</v>
      </c>
      <c r="K202" s="65">
        <v>88199.216</v>
      </c>
      <c r="L202" s="65">
        <v>69022.999360000002</v>
      </c>
      <c r="M202" s="97">
        <f t="shared" ref="M202:M265" si="7">K202-L202</f>
        <v>19176.216639999999</v>
      </c>
      <c r="N202" s="77">
        <f>'Vos-laskelma'!AB202+M202</f>
        <v>38619861.13390734</v>
      </c>
    </row>
    <row r="203" spans="1:14" ht="13.8" x14ac:dyDescent="0.25">
      <c r="A203" s="42">
        <v>616</v>
      </c>
      <c r="B203" s="53" t="s">
        <v>201</v>
      </c>
      <c r="C203" s="65">
        <v>52165.54</v>
      </c>
      <c r="D203" s="65">
        <v>884608.32288000023</v>
      </c>
      <c r="E203" s="128">
        <f t="shared" si="6"/>
        <v>-832442.78288000019</v>
      </c>
      <c r="F203" s="77">
        <f>'Vos-laskelma'!I203+E203</f>
        <v>3200504.9042799152</v>
      </c>
      <c r="G203" s="96"/>
      <c r="H203" s="96"/>
      <c r="I203" s="125">
        <v>616</v>
      </c>
      <c r="J203" s="53" t="s">
        <v>201</v>
      </c>
      <c r="K203" s="65">
        <v>14225.68</v>
      </c>
      <c r="L203" s="65">
        <v>885577.03135999991</v>
      </c>
      <c r="M203" s="97">
        <f t="shared" si="7"/>
        <v>-871351.35135999986</v>
      </c>
      <c r="N203" s="77">
        <f>'Vos-laskelma'!AB203+M203</f>
        <v>3017985.2438559071</v>
      </c>
    </row>
    <row r="204" spans="1:14" ht="13.8" x14ac:dyDescent="0.25">
      <c r="A204" s="42">
        <v>619</v>
      </c>
      <c r="B204" s="53" t="s">
        <v>202</v>
      </c>
      <c r="C204" s="65">
        <v>284972.89280000003</v>
      </c>
      <c r="D204" s="65">
        <v>94673.00288</v>
      </c>
      <c r="E204" s="65">
        <f t="shared" si="6"/>
        <v>190299.88992000005</v>
      </c>
      <c r="F204" s="77">
        <f>'Vos-laskelma'!I204+E204</f>
        <v>12343367.334131025</v>
      </c>
      <c r="G204" s="96"/>
      <c r="H204" s="96"/>
      <c r="I204" s="125">
        <v>619</v>
      </c>
      <c r="J204" s="53" t="s">
        <v>202</v>
      </c>
      <c r="K204" s="65">
        <v>328897.72160000005</v>
      </c>
      <c r="L204" s="65">
        <v>78980.975360000011</v>
      </c>
      <c r="M204" s="97">
        <f t="shared" si="7"/>
        <v>249916.74624000004</v>
      </c>
      <c r="N204" s="77">
        <f>'Vos-laskelma'!AB204+M204</f>
        <v>11402753.987430723</v>
      </c>
    </row>
    <row r="205" spans="1:14" ht="13.8" x14ac:dyDescent="0.25">
      <c r="A205" s="42">
        <v>620</v>
      </c>
      <c r="B205" s="53" t="s">
        <v>203</v>
      </c>
      <c r="C205" s="65">
        <v>26827.992000000002</v>
      </c>
      <c r="D205" s="65">
        <v>65579.536000000007</v>
      </c>
      <c r="E205" s="128">
        <f t="shared" si="6"/>
        <v>-38751.544000000009</v>
      </c>
      <c r="F205" s="77">
        <f>'Vos-laskelma'!I205+E205</f>
        <v>15197034.853614606</v>
      </c>
      <c r="G205" s="96"/>
      <c r="H205" s="96"/>
      <c r="I205" s="125">
        <v>620</v>
      </c>
      <c r="J205" s="53" t="s">
        <v>203</v>
      </c>
      <c r="K205" s="65">
        <v>48438.440399999999</v>
      </c>
      <c r="L205" s="65">
        <v>44099.608000000007</v>
      </c>
      <c r="M205" s="97">
        <f t="shared" si="7"/>
        <v>4338.832399999992</v>
      </c>
      <c r="N205" s="77">
        <f>'Vos-laskelma'!AB205+M205</f>
        <v>14526154.897107728</v>
      </c>
    </row>
    <row r="206" spans="1:14" ht="13.8" x14ac:dyDescent="0.25">
      <c r="A206" s="42">
        <v>623</v>
      </c>
      <c r="B206" s="53" t="s">
        <v>204</v>
      </c>
      <c r="C206" s="65">
        <v>0</v>
      </c>
      <c r="D206" s="65">
        <v>127880.09520000001</v>
      </c>
      <c r="E206" s="128">
        <f t="shared" si="6"/>
        <v>-127880.09520000001</v>
      </c>
      <c r="F206" s="77">
        <f>'Vos-laskelma'!I206+E206</f>
        <v>8214624.0237566149</v>
      </c>
      <c r="G206" s="96"/>
      <c r="H206" s="96"/>
      <c r="I206" s="125">
        <v>623</v>
      </c>
      <c r="J206" s="53" t="s">
        <v>204</v>
      </c>
      <c r="K206" s="65">
        <v>0</v>
      </c>
      <c r="L206" s="65">
        <v>96805.752400000012</v>
      </c>
      <c r="M206" s="97">
        <f t="shared" si="7"/>
        <v>-96805.752400000012</v>
      </c>
      <c r="N206" s="77">
        <f>'Vos-laskelma'!AB206+M206</f>
        <v>8386587.1311266422</v>
      </c>
    </row>
    <row r="207" spans="1:14" ht="13.8" x14ac:dyDescent="0.25">
      <c r="A207" s="42">
        <v>624</v>
      </c>
      <c r="B207" s="53" t="s">
        <v>205</v>
      </c>
      <c r="C207" s="65">
        <v>153515.73200000002</v>
      </c>
      <c r="D207" s="65">
        <v>341073.20496000006</v>
      </c>
      <c r="E207" s="128">
        <f t="shared" si="6"/>
        <v>-187557.47296000004</v>
      </c>
      <c r="F207" s="77">
        <f>'Vos-laskelma'!I207+E207</f>
        <v>10155061.783132458</v>
      </c>
      <c r="G207" s="96"/>
      <c r="H207" s="96"/>
      <c r="I207" s="125">
        <v>624</v>
      </c>
      <c r="J207" s="53" t="s">
        <v>205</v>
      </c>
      <c r="K207" s="65">
        <v>130876.25600000002</v>
      </c>
      <c r="L207" s="65">
        <v>282379.74800000002</v>
      </c>
      <c r="M207" s="97">
        <f t="shared" si="7"/>
        <v>-151503.492</v>
      </c>
      <c r="N207" s="77">
        <f>'Vos-laskelma'!AB207+M207</f>
        <v>9727984.3202917911</v>
      </c>
    </row>
    <row r="208" spans="1:14" ht="13.8" x14ac:dyDescent="0.25">
      <c r="A208" s="42">
        <v>625</v>
      </c>
      <c r="B208" s="53" t="s">
        <v>206</v>
      </c>
      <c r="C208" s="65">
        <v>271260.80800000002</v>
      </c>
      <c r="D208" s="65">
        <v>104480.1244</v>
      </c>
      <c r="E208" s="65">
        <f t="shared" si="6"/>
        <v>166780.68360000002</v>
      </c>
      <c r="F208" s="77">
        <f>'Vos-laskelma'!I208+E208</f>
        <v>11663232.134695269</v>
      </c>
      <c r="G208" s="96"/>
      <c r="H208" s="96"/>
      <c r="I208" s="125">
        <v>625</v>
      </c>
      <c r="J208" s="53" t="s">
        <v>206</v>
      </c>
      <c r="K208" s="65">
        <v>21338.52</v>
      </c>
      <c r="L208" s="65">
        <v>73973.536000000007</v>
      </c>
      <c r="M208" s="97">
        <f t="shared" si="7"/>
        <v>-52635.016000000003</v>
      </c>
      <c r="N208" s="77">
        <f>'Vos-laskelma'!AB208+M208</f>
        <v>10967229.719100654</v>
      </c>
    </row>
    <row r="209" spans="1:14" ht="13.8" x14ac:dyDescent="0.25">
      <c r="A209" s="42">
        <v>626</v>
      </c>
      <c r="B209" s="53" t="s">
        <v>207</v>
      </c>
      <c r="C209" s="65">
        <v>53730.506200000003</v>
      </c>
      <c r="D209" s="65">
        <v>47694.208000000006</v>
      </c>
      <c r="E209" s="65">
        <f t="shared" si="6"/>
        <v>6036.2981999999975</v>
      </c>
      <c r="F209" s="77">
        <f>'Vos-laskelma'!I209+E209</f>
        <v>20434715.359797426</v>
      </c>
      <c r="G209" s="96"/>
      <c r="H209" s="96"/>
      <c r="I209" s="125">
        <v>626</v>
      </c>
      <c r="J209" s="53" t="s">
        <v>207</v>
      </c>
      <c r="K209" s="65">
        <v>49789.88</v>
      </c>
      <c r="L209" s="65">
        <v>81086.376000000004</v>
      </c>
      <c r="M209" s="97">
        <f t="shared" si="7"/>
        <v>-31296.496000000006</v>
      </c>
      <c r="N209" s="77">
        <f>'Vos-laskelma'!AB209+M209</f>
        <v>19462723.682716906</v>
      </c>
    </row>
    <row r="210" spans="1:14" ht="13.8" x14ac:dyDescent="0.25">
      <c r="A210" s="42">
        <v>630</v>
      </c>
      <c r="B210" s="53" t="s">
        <v>208</v>
      </c>
      <c r="C210" s="65">
        <v>208811.20440000002</v>
      </c>
      <c r="D210" s="65">
        <v>11923.552000000001</v>
      </c>
      <c r="E210" s="65">
        <f t="shared" si="6"/>
        <v>196887.65240000002</v>
      </c>
      <c r="F210" s="77">
        <f>'Vos-laskelma'!I210+E210</f>
        <v>6921490.2864920022</v>
      </c>
      <c r="G210" s="96"/>
      <c r="H210" s="96"/>
      <c r="I210" s="125">
        <v>630</v>
      </c>
      <c r="J210" s="53" t="s">
        <v>208</v>
      </c>
      <c r="K210" s="65">
        <v>153637.34399999998</v>
      </c>
      <c r="L210" s="65">
        <v>14225.68</v>
      </c>
      <c r="M210" s="97">
        <f t="shared" si="7"/>
        <v>139411.66399999999</v>
      </c>
      <c r="N210" s="77">
        <f>'Vos-laskelma'!AB210+M210</f>
        <v>6473395.6115189828</v>
      </c>
    </row>
    <row r="211" spans="1:14" ht="13.8" x14ac:dyDescent="0.25">
      <c r="A211" s="42">
        <v>631</v>
      </c>
      <c r="B211" s="53" t="s">
        <v>209</v>
      </c>
      <c r="C211" s="65">
        <v>14904.44</v>
      </c>
      <c r="D211" s="65">
        <v>692609.32680000004</v>
      </c>
      <c r="E211" s="128">
        <f t="shared" si="6"/>
        <v>-677704.88680000009</v>
      </c>
      <c r="F211" s="77">
        <f>'Vos-laskelma'!I211+E211</f>
        <v>3548100.3835690175</v>
      </c>
      <c r="G211" s="96"/>
      <c r="H211" s="96"/>
      <c r="I211" s="125">
        <v>631</v>
      </c>
      <c r="J211" s="53" t="s">
        <v>209</v>
      </c>
      <c r="K211" s="65">
        <v>14225.68</v>
      </c>
      <c r="L211" s="65">
        <v>706333.46336000005</v>
      </c>
      <c r="M211" s="97">
        <f t="shared" si="7"/>
        <v>-692107.78336</v>
      </c>
      <c r="N211" s="77">
        <f>'Vos-laskelma'!AB211+M211</f>
        <v>2959169.3520822581</v>
      </c>
    </row>
    <row r="212" spans="1:14" ht="13.8" x14ac:dyDescent="0.25">
      <c r="A212" s="42">
        <v>635</v>
      </c>
      <c r="B212" s="53" t="s">
        <v>210</v>
      </c>
      <c r="C212" s="65">
        <v>247413.70399999997</v>
      </c>
      <c r="D212" s="65">
        <v>707141.15579999995</v>
      </c>
      <c r="E212" s="128">
        <f t="shared" si="6"/>
        <v>-459727.45179999998</v>
      </c>
      <c r="F212" s="77">
        <f>'Vos-laskelma'!I212+E212</f>
        <v>17740827.33557228</v>
      </c>
      <c r="G212" s="96"/>
      <c r="H212" s="96"/>
      <c r="I212" s="125">
        <v>635</v>
      </c>
      <c r="J212" s="53" t="s">
        <v>210</v>
      </c>
      <c r="K212" s="65">
        <v>196314.38400000002</v>
      </c>
      <c r="L212" s="65">
        <v>610850.69919999992</v>
      </c>
      <c r="M212" s="97">
        <f t="shared" si="7"/>
        <v>-414536.3151999999</v>
      </c>
      <c r="N212" s="77">
        <f>'Vos-laskelma'!AB212+M212</f>
        <v>17036288.911131844</v>
      </c>
    </row>
    <row r="213" spans="1:14" ht="13.8" x14ac:dyDescent="0.25">
      <c r="A213" s="42">
        <v>636</v>
      </c>
      <c r="B213" s="53" t="s">
        <v>211</v>
      </c>
      <c r="C213" s="65">
        <v>463602.6062000001</v>
      </c>
      <c r="D213" s="65">
        <v>130339.3278</v>
      </c>
      <c r="E213" s="65">
        <f t="shared" si="6"/>
        <v>333263.27840000007</v>
      </c>
      <c r="F213" s="77">
        <f>'Vos-laskelma'!I213+E213</f>
        <v>23304646.561819732</v>
      </c>
      <c r="G213" s="96"/>
      <c r="H213" s="96"/>
      <c r="I213" s="125">
        <v>636</v>
      </c>
      <c r="J213" s="53" t="s">
        <v>211</v>
      </c>
      <c r="K213" s="65">
        <v>344332.58440000005</v>
      </c>
      <c r="L213" s="65">
        <v>156624.73679999998</v>
      </c>
      <c r="M213" s="97">
        <f t="shared" si="7"/>
        <v>187707.84760000007</v>
      </c>
      <c r="N213" s="77">
        <f>'Vos-laskelma'!AB213+M213</f>
        <v>22913082.725809801</v>
      </c>
    </row>
    <row r="214" spans="1:14" ht="13.8" x14ac:dyDescent="0.25">
      <c r="A214" s="42">
        <v>638</v>
      </c>
      <c r="B214" s="53" t="s">
        <v>212</v>
      </c>
      <c r="C214" s="65">
        <v>1057022.8848000001</v>
      </c>
      <c r="D214" s="65">
        <v>1242538.4494799997</v>
      </c>
      <c r="E214" s="128">
        <f t="shared" si="6"/>
        <v>-185515.5646799996</v>
      </c>
      <c r="F214" s="77">
        <f>'Vos-laskelma'!I214+E214</f>
        <v>63569151.112626776</v>
      </c>
      <c r="G214" s="96"/>
      <c r="H214" s="96"/>
      <c r="I214" s="125">
        <v>638</v>
      </c>
      <c r="J214" s="53" t="s">
        <v>212</v>
      </c>
      <c r="K214" s="65">
        <v>805458.00159999996</v>
      </c>
      <c r="L214" s="65">
        <v>1138523.8474400002</v>
      </c>
      <c r="M214" s="97">
        <f t="shared" si="7"/>
        <v>-333065.8458400002</v>
      </c>
      <c r="N214" s="77">
        <f>'Vos-laskelma'!AB214+M214</f>
        <v>60759106.312788308</v>
      </c>
    </row>
    <row r="215" spans="1:14" ht="13.8" x14ac:dyDescent="0.25">
      <c r="A215" s="42">
        <v>678</v>
      </c>
      <c r="B215" s="53" t="s">
        <v>213</v>
      </c>
      <c r="C215" s="65">
        <v>250767.20299999998</v>
      </c>
      <c r="D215" s="65">
        <v>608235.29195999994</v>
      </c>
      <c r="E215" s="128">
        <f t="shared" si="6"/>
        <v>-357468.08895999996</v>
      </c>
      <c r="F215" s="77">
        <f>'Vos-laskelma'!I215+E215</f>
        <v>69060403.52897568</v>
      </c>
      <c r="G215" s="96"/>
      <c r="H215" s="96"/>
      <c r="I215" s="125">
        <v>678</v>
      </c>
      <c r="J215" s="53" t="s">
        <v>213</v>
      </c>
      <c r="K215" s="65">
        <v>310262.0808</v>
      </c>
      <c r="L215" s="65">
        <v>402046.16816000006</v>
      </c>
      <c r="M215" s="97">
        <f t="shared" si="7"/>
        <v>-91784.087360000063</v>
      </c>
      <c r="N215" s="77">
        <f>'Vos-laskelma'!AB215+M215</f>
        <v>65129804.101850919</v>
      </c>
    </row>
    <row r="216" spans="1:14" ht="13.8" x14ac:dyDescent="0.25">
      <c r="A216" s="42">
        <v>680</v>
      </c>
      <c r="B216" s="53" t="s">
        <v>214</v>
      </c>
      <c r="C216" s="65">
        <v>667793.4341999999</v>
      </c>
      <c r="D216" s="65">
        <v>1952615.77996</v>
      </c>
      <c r="E216" s="128">
        <f t="shared" si="6"/>
        <v>-1284822.3457599999</v>
      </c>
      <c r="F216" s="77">
        <f>'Vos-laskelma'!I216+E216</f>
        <v>37592134.300330207</v>
      </c>
      <c r="G216" s="96"/>
      <c r="H216" s="96"/>
      <c r="I216" s="125">
        <v>680</v>
      </c>
      <c r="J216" s="53" t="s">
        <v>214</v>
      </c>
      <c r="K216" s="65">
        <v>629130.69800000009</v>
      </c>
      <c r="L216" s="65">
        <v>1812148.204776</v>
      </c>
      <c r="M216" s="97">
        <f t="shared" si="7"/>
        <v>-1183017.5067759999</v>
      </c>
      <c r="N216" s="77">
        <f>'Vos-laskelma'!AB216+M216</f>
        <v>34331434.755285077</v>
      </c>
    </row>
    <row r="217" spans="1:14" ht="13.8" x14ac:dyDescent="0.25">
      <c r="A217" s="42">
        <v>681</v>
      </c>
      <c r="B217" s="53" t="s">
        <v>215</v>
      </c>
      <c r="C217" s="65">
        <v>55146.428000000007</v>
      </c>
      <c r="D217" s="65">
        <v>68560.423999999999</v>
      </c>
      <c r="E217" s="128">
        <f t="shared" si="6"/>
        <v>-13413.995999999992</v>
      </c>
      <c r="F217" s="77">
        <f>'Vos-laskelma'!I217+E217</f>
        <v>12257170.743162705</v>
      </c>
      <c r="G217" s="96"/>
      <c r="H217" s="96"/>
      <c r="I217" s="125">
        <v>681</v>
      </c>
      <c r="J217" s="53" t="s">
        <v>215</v>
      </c>
      <c r="K217" s="65">
        <v>11380.544000000002</v>
      </c>
      <c r="L217" s="65">
        <v>102424.89600000001</v>
      </c>
      <c r="M217" s="97">
        <f t="shared" si="7"/>
        <v>-91044.352000000014</v>
      </c>
      <c r="N217" s="77">
        <f>'Vos-laskelma'!AB217+M217</f>
        <v>11894639.445925696</v>
      </c>
    </row>
    <row r="218" spans="1:14" ht="13.8" x14ac:dyDescent="0.25">
      <c r="A218" s="42">
        <v>683</v>
      </c>
      <c r="B218" s="53" t="s">
        <v>216</v>
      </c>
      <c r="C218" s="65">
        <v>211643.04800000001</v>
      </c>
      <c r="D218" s="65">
        <v>169910.61600000001</v>
      </c>
      <c r="E218" s="65">
        <f t="shared" si="6"/>
        <v>41732.432000000001</v>
      </c>
      <c r="F218" s="77">
        <f>'Vos-laskelma'!I218+E218</f>
        <v>21486224.624553002</v>
      </c>
      <c r="G218" s="96"/>
      <c r="H218" s="96"/>
      <c r="I218" s="125">
        <v>683</v>
      </c>
      <c r="J218" s="53" t="s">
        <v>216</v>
      </c>
      <c r="K218" s="65">
        <v>119495.712</v>
      </c>
      <c r="L218" s="65">
        <v>107503.46376000001</v>
      </c>
      <c r="M218" s="97">
        <f t="shared" si="7"/>
        <v>11992.248239999986</v>
      </c>
      <c r="N218" s="77">
        <f>'Vos-laskelma'!AB218+M218</f>
        <v>21289683.61054258</v>
      </c>
    </row>
    <row r="219" spans="1:14" ht="13.8" x14ac:dyDescent="0.25">
      <c r="A219" s="42">
        <v>684</v>
      </c>
      <c r="B219" s="53" t="s">
        <v>217</v>
      </c>
      <c r="C219" s="65">
        <v>934955.52120000008</v>
      </c>
      <c r="D219" s="65">
        <v>4172375.7615919998</v>
      </c>
      <c r="E219" s="128">
        <f t="shared" si="6"/>
        <v>-3237420.2403919995</v>
      </c>
      <c r="F219" s="77">
        <f>'Vos-laskelma'!I219+E219</f>
        <v>62035597.657907225</v>
      </c>
      <c r="G219" s="96"/>
      <c r="H219" s="96"/>
      <c r="I219" s="125">
        <v>684</v>
      </c>
      <c r="J219" s="53" t="s">
        <v>217</v>
      </c>
      <c r="K219" s="65">
        <v>749835.59279999998</v>
      </c>
      <c r="L219" s="65">
        <v>3934281.0895920009</v>
      </c>
      <c r="M219" s="97">
        <f t="shared" si="7"/>
        <v>-3184445.4967920007</v>
      </c>
      <c r="N219" s="77">
        <f>'Vos-laskelma'!AB219+M219</f>
        <v>57854480.636834309</v>
      </c>
    </row>
    <row r="220" spans="1:14" ht="13.8" x14ac:dyDescent="0.25">
      <c r="A220" s="42">
        <v>686</v>
      </c>
      <c r="B220" s="53" t="s">
        <v>218</v>
      </c>
      <c r="C220" s="65">
        <v>76012.644</v>
      </c>
      <c r="D220" s="65">
        <v>81527.286800000002</v>
      </c>
      <c r="E220" s="128">
        <f t="shared" si="6"/>
        <v>-5514.6428000000014</v>
      </c>
      <c r="F220" s="77">
        <f>'Vos-laskelma'!I220+E220</f>
        <v>12885310.396472313</v>
      </c>
      <c r="G220" s="96"/>
      <c r="H220" s="96"/>
      <c r="I220" s="125">
        <v>686</v>
      </c>
      <c r="J220" s="53" t="s">
        <v>218</v>
      </c>
      <c r="K220" s="65">
        <v>64086.688400000006</v>
      </c>
      <c r="L220" s="65">
        <v>43672.837599999999</v>
      </c>
      <c r="M220" s="97">
        <f t="shared" si="7"/>
        <v>20413.850800000007</v>
      </c>
      <c r="N220" s="77">
        <f>'Vos-laskelma'!AB220+M220</f>
        <v>12465354.64293981</v>
      </c>
    </row>
    <row r="221" spans="1:14" ht="13.8" x14ac:dyDescent="0.25">
      <c r="A221" s="42">
        <v>687</v>
      </c>
      <c r="B221" s="53" t="s">
        <v>219</v>
      </c>
      <c r="C221" s="65">
        <v>207246.23819999999</v>
      </c>
      <c r="D221" s="65">
        <v>19375.772000000001</v>
      </c>
      <c r="E221" s="65">
        <f t="shared" si="6"/>
        <v>187870.4662</v>
      </c>
      <c r="F221" s="77">
        <f>'Vos-laskelma'!I221+E221</f>
        <v>8555859.6168263927</v>
      </c>
      <c r="G221" s="96"/>
      <c r="H221" s="96"/>
      <c r="I221" s="125">
        <v>687</v>
      </c>
      <c r="J221" s="53" t="s">
        <v>219</v>
      </c>
      <c r="K221" s="65">
        <v>227610.88</v>
      </c>
      <c r="L221" s="65">
        <v>18493.384000000002</v>
      </c>
      <c r="M221" s="97">
        <f t="shared" si="7"/>
        <v>209117.49600000001</v>
      </c>
      <c r="N221" s="77">
        <f>'Vos-laskelma'!AB221+M221</f>
        <v>8904901.3936989661</v>
      </c>
    </row>
    <row r="222" spans="1:14" ht="13.8" x14ac:dyDescent="0.25">
      <c r="A222" s="42">
        <v>689</v>
      </c>
      <c r="B222" s="53" t="s">
        <v>220</v>
      </c>
      <c r="C222" s="65">
        <v>70050.868000000002</v>
      </c>
      <c r="D222" s="65">
        <v>93003.705600000001</v>
      </c>
      <c r="E222" s="128">
        <f t="shared" si="6"/>
        <v>-22952.837599999999</v>
      </c>
      <c r="F222" s="77">
        <f>'Vos-laskelma'!I222+E222</f>
        <v>11145803.839501772</v>
      </c>
      <c r="G222" s="96"/>
      <c r="H222" s="96"/>
      <c r="I222" s="125">
        <v>689</v>
      </c>
      <c r="J222" s="53" t="s">
        <v>220</v>
      </c>
      <c r="K222" s="65">
        <v>73973.536000000007</v>
      </c>
      <c r="L222" s="65">
        <v>142825.8272</v>
      </c>
      <c r="M222" s="97">
        <f t="shared" si="7"/>
        <v>-68852.291199999992</v>
      </c>
      <c r="N222" s="77">
        <f>'Vos-laskelma'!AB222+M222</f>
        <v>10206930.656400133</v>
      </c>
    </row>
    <row r="223" spans="1:14" ht="13.8" x14ac:dyDescent="0.25">
      <c r="A223" s="42">
        <v>691</v>
      </c>
      <c r="B223" s="53" t="s">
        <v>221</v>
      </c>
      <c r="C223" s="65">
        <v>114764.18800000001</v>
      </c>
      <c r="D223" s="65">
        <v>162532.91820000001</v>
      </c>
      <c r="E223" s="128">
        <f t="shared" si="6"/>
        <v>-47768.730200000005</v>
      </c>
      <c r="F223" s="77">
        <f>'Vos-laskelma'!I223+E223</f>
        <v>12601678.010209937</v>
      </c>
      <c r="G223" s="96"/>
      <c r="H223" s="96"/>
      <c r="I223" s="125">
        <v>691</v>
      </c>
      <c r="J223" s="53" t="s">
        <v>221</v>
      </c>
      <c r="K223" s="65">
        <v>54057.584000000003</v>
      </c>
      <c r="L223" s="65">
        <v>128031.12000000001</v>
      </c>
      <c r="M223" s="97">
        <f t="shared" si="7"/>
        <v>-73973.536000000007</v>
      </c>
      <c r="N223" s="77">
        <f>'Vos-laskelma'!AB223+M223</f>
        <v>11754141.946073471</v>
      </c>
    </row>
    <row r="224" spans="1:14" ht="13.8" x14ac:dyDescent="0.25">
      <c r="A224" s="42">
        <v>694</v>
      </c>
      <c r="B224" s="53" t="s">
        <v>222</v>
      </c>
      <c r="C224" s="65">
        <v>1200105.5088</v>
      </c>
      <c r="D224" s="65">
        <v>651100.46139999991</v>
      </c>
      <c r="E224" s="65">
        <f t="shared" si="6"/>
        <v>549005.04740000004</v>
      </c>
      <c r="F224" s="77">
        <f>'Vos-laskelma'!I224+E224</f>
        <v>48163698.428188071</v>
      </c>
      <c r="G224" s="96"/>
      <c r="H224" s="96"/>
      <c r="I224" s="125">
        <v>694</v>
      </c>
      <c r="J224" s="53" t="s">
        <v>222</v>
      </c>
      <c r="K224" s="65">
        <v>1054336.2732000002</v>
      </c>
      <c r="L224" s="65">
        <v>617124.22408000007</v>
      </c>
      <c r="M224" s="97">
        <f t="shared" si="7"/>
        <v>437212.0491200001</v>
      </c>
      <c r="N224" s="77">
        <f>'Vos-laskelma'!AB224+M224</f>
        <v>44489665.399304822</v>
      </c>
    </row>
    <row r="225" spans="1:14" ht="13.8" x14ac:dyDescent="0.25">
      <c r="A225" s="42">
        <v>697</v>
      </c>
      <c r="B225" s="53" t="s">
        <v>223</v>
      </c>
      <c r="C225" s="65">
        <v>46203.764000000003</v>
      </c>
      <c r="D225" s="65">
        <v>35770.656000000003</v>
      </c>
      <c r="E225" s="65">
        <f t="shared" si="6"/>
        <v>10433.108</v>
      </c>
      <c r="F225" s="77">
        <f>'Vos-laskelma'!I225+E225</f>
        <v>6023119.3054680498</v>
      </c>
      <c r="G225" s="96"/>
      <c r="H225" s="96"/>
      <c r="I225" s="125">
        <v>697</v>
      </c>
      <c r="J225" s="53" t="s">
        <v>223</v>
      </c>
      <c r="K225" s="65">
        <v>32719.064000000002</v>
      </c>
      <c r="L225" s="65">
        <v>11380.544000000002</v>
      </c>
      <c r="M225" s="97">
        <f t="shared" si="7"/>
        <v>21338.52</v>
      </c>
      <c r="N225" s="77">
        <f>'Vos-laskelma'!AB225+M225</f>
        <v>6175111.9295764919</v>
      </c>
    </row>
    <row r="226" spans="1:14" ht="13.8" x14ac:dyDescent="0.25">
      <c r="A226" s="42">
        <v>698</v>
      </c>
      <c r="B226" s="53" t="s">
        <v>224</v>
      </c>
      <c r="C226" s="65">
        <v>971098.78819999995</v>
      </c>
      <c r="D226" s="65">
        <v>6977166.3125479994</v>
      </c>
      <c r="E226" s="128">
        <f t="shared" si="6"/>
        <v>-6006067.5243479991</v>
      </c>
      <c r="F226" s="77">
        <f>'Vos-laskelma'!I226+E226</f>
        <v>116168825.60440293</v>
      </c>
      <c r="G226" s="96"/>
      <c r="H226" s="96"/>
      <c r="I226" s="125">
        <v>698</v>
      </c>
      <c r="J226" s="53" t="s">
        <v>224</v>
      </c>
      <c r="K226" s="65">
        <v>543918.87480000011</v>
      </c>
      <c r="L226" s="65">
        <v>6240206.9148719972</v>
      </c>
      <c r="M226" s="97">
        <f t="shared" si="7"/>
        <v>-5696288.0400719969</v>
      </c>
      <c r="N226" s="77">
        <f>'Vos-laskelma'!AB226+M226</f>
        <v>108045637.89570302</v>
      </c>
    </row>
    <row r="227" spans="1:14" ht="13.8" x14ac:dyDescent="0.25">
      <c r="A227" s="42">
        <v>700</v>
      </c>
      <c r="B227" s="53" t="s">
        <v>225</v>
      </c>
      <c r="C227" s="65">
        <v>107311.96799999999</v>
      </c>
      <c r="D227" s="65">
        <v>191253.77408000003</v>
      </c>
      <c r="E227" s="128">
        <f t="shared" si="6"/>
        <v>-83941.806080000038</v>
      </c>
      <c r="F227" s="77">
        <f>'Vos-laskelma'!I227+E227</f>
        <v>11982546.525447199</v>
      </c>
      <c r="G227" s="96"/>
      <c r="H227" s="96"/>
      <c r="I227" s="125">
        <v>700</v>
      </c>
      <c r="J227" s="53" t="s">
        <v>225</v>
      </c>
      <c r="K227" s="65">
        <v>185076.0968</v>
      </c>
      <c r="L227" s="65">
        <v>158431.39816000001</v>
      </c>
      <c r="M227" s="97">
        <f t="shared" si="7"/>
        <v>26644.698639999988</v>
      </c>
      <c r="N227" s="77">
        <f>'Vos-laskelma'!AB227+M227</f>
        <v>12004477.227963975</v>
      </c>
    </row>
    <row r="228" spans="1:14" ht="13.8" x14ac:dyDescent="0.25">
      <c r="A228" s="42">
        <v>702</v>
      </c>
      <c r="B228" s="53" t="s">
        <v>226</v>
      </c>
      <c r="C228" s="65">
        <v>29808.880000000001</v>
      </c>
      <c r="D228" s="65">
        <v>104927.25760000003</v>
      </c>
      <c r="E228" s="128">
        <f t="shared" si="6"/>
        <v>-75118.377600000022</v>
      </c>
      <c r="F228" s="77">
        <f>'Vos-laskelma'!I228+E228</f>
        <v>14573334.040178437</v>
      </c>
      <c r="G228" s="96"/>
      <c r="H228" s="96"/>
      <c r="I228" s="125">
        <v>702</v>
      </c>
      <c r="J228" s="53" t="s">
        <v>226</v>
      </c>
      <c r="K228" s="65">
        <v>39831.904000000002</v>
      </c>
      <c r="L228" s="65">
        <v>83945.73768000002</v>
      </c>
      <c r="M228" s="97">
        <f t="shared" si="7"/>
        <v>-44113.833680000018</v>
      </c>
      <c r="N228" s="77">
        <f>'Vos-laskelma'!AB228+M228</f>
        <v>13988416.719779227</v>
      </c>
    </row>
    <row r="229" spans="1:14" ht="13.8" x14ac:dyDescent="0.25">
      <c r="A229" s="42">
        <v>704</v>
      </c>
      <c r="B229" s="53" t="s">
        <v>227</v>
      </c>
      <c r="C229" s="65">
        <v>342876.6422</v>
      </c>
      <c r="D229" s="65">
        <v>301218.73240000004</v>
      </c>
      <c r="E229" s="65">
        <f t="shared" si="6"/>
        <v>41657.909799999965</v>
      </c>
      <c r="F229" s="77">
        <f>'Vos-laskelma'!I229+E229</f>
        <v>7507849.841378103</v>
      </c>
      <c r="G229" s="96"/>
      <c r="H229" s="96"/>
      <c r="I229" s="125">
        <v>704</v>
      </c>
      <c r="J229" s="53" t="s">
        <v>227</v>
      </c>
      <c r="K229" s="65">
        <v>412829.23360000009</v>
      </c>
      <c r="L229" s="65">
        <v>324611.52421600011</v>
      </c>
      <c r="M229" s="97">
        <f t="shared" si="7"/>
        <v>88217.709383999987</v>
      </c>
      <c r="N229" s="77">
        <f>'Vos-laskelma'!AB229+M229</f>
        <v>6508141.5761785377</v>
      </c>
    </row>
    <row r="230" spans="1:14" ht="13.8" x14ac:dyDescent="0.25">
      <c r="A230" s="42">
        <v>707</v>
      </c>
      <c r="B230" s="53" t="s">
        <v>228</v>
      </c>
      <c r="C230" s="65">
        <v>19375.772000000001</v>
      </c>
      <c r="D230" s="65">
        <v>32938.812400000003</v>
      </c>
      <c r="E230" s="128">
        <f t="shared" si="6"/>
        <v>-13563.040400000002</v>
      </c>
      <c r="F230" s="77">
        <f>'Vos-laskelma'!I230+E230</f>
        <v>9906389.3755166233</v>
      </c>
      <c r="G230" s="96"/>
      <c r="H230" s="96"/>
      <c r="I230" s="125">
        <v>707</v>
      </c>
      <c r="J230" s="53" t="s">
        <v>228</v>
      </c>
      <c r="K230" s="65">
        <v>22761.088000000003</v>
      </c>
      <c r="L230" s="65">
        <v>36133.227200000001</v>
      </c>
      <c r="M230" s="97">
        <f t="shared" si="7"/>
        <v>-13372.139199999998</v>
      </c>
      <c r="N230" s="77">
        <f>'Vos-laskelma'!AB230+M230</f>
        <v>9529034.024658693</v>
      </c>
    </row>
    <row r="231" spans="1:14" ht="13.8" x14ac:dyDescent="0.25">
      <c r="A231" s="42">
        <v>710</v>
      </c>
      <c r="B231" s="53" t="s">
        <v>229</v>
      </c>
      <c r="C231" s="65">
        <v>469787.94879999995</v>
      </c>
      <c r="D231" s="65">
        <v>1541880.7128839998</v>
      </c>
      <c r="E231" s="128">
        <f t="shared" si="6"/>
        <v>-1072092.7640839999</v>
      </c>
      <c r="F231" s="77">
        <f>'Vos-laskelma'!I231+E231</f>
        <v>69499955.209676251</v>
      </c>
      <c r="G231" s="96"/>
      <c r="H231" s="96"/>
      <c r="I231" s="125">
        <v>710</v>
      </c>
      <c r="J231" s="53" t="s">
        <v>229</v>
      </c>
      <c r="K231" s="65">
        <v>327475.15360000008</v>
      </c>
      <c r="L231" s="65">
        <v>1483987.3734000002</v>
      </c>
      <c r="M231" s="97">
        <f t="shared" si="7"/>
        <v>-1156512.2198000001</v>
      </c>
      <c r="N231" s="77">
        <f>'Vos-laskelma'!AB231+M231</f>
        <v>63430816.026606716</v>
      </c>
    </row>
    <row r="232" spans="1:14" ht="13.8" x14ac:dyDescent="0.25">
      <c r="A232" s="42">
        <v>729</v>
      </c>
      <c r="B232" s="53" t="s">
        <v>230</v>
      </c>
      <c r="C232" s="65">
        <v>165588.3284</v>
      </c>
      <c r="D232" s="65">
        <v>236533.46279999998</v>
      </c>
      <c r="E232" s="128">
        <f t="shared" si="6"/>
        <v>-70945.134399999981</v>
      </c>
      <c r="F232" s="77">
        <f>'Vos-laskelma'!I232+E232</f>
        <v>35792483.682221688</v>
      </c>
      <c r="G232" s="96"/>
      <c r="H232" s="96"/>
      <c r="I232" s="125">
        <v>729</v>
      </c>
      <c r="J232" s="53" t="s">
        <v>230</v>
      </c>
      <c r="K232" s="65">
        <v>119495.71200000001</v>
      </c>
      <c r="L232" s="65">
        <v>267087.14199999999</v>
      </c>
      <c r="M232" s="97">
        <f t="shared" si="7"/>
        <v>-147591.43</v>
      </c>
      <c r="N232" s="77">
        <f>'Vos-laskelma'!AB232+M232</f>
        <v>33977718.30964075</v>
      </c>
    </row>
    <row r="233" spans="1:14" ht="13.8" x14ac:dyDescent="0.25">
      <c r="A233" s="42">
        <v>732</v>
      </c>
      <c r="B233" s="53" t="s">
        <v>231</v>
      </c>
      <c r="C233" s="65">
        <v>34280.212</v>
      </c>
      <c r="D233" s="65">
        <v>101469.42752</v>
      </c>
      <c r="E233" s="128">
        <f t="shared" si="6"/>
        <v>-67189.215519999998</v>
      </c>
      <c r="F233" s="77">
        <f>'Vos-laskelma'!I233+E233</f>
        <v>21282803.18286204</v>
      </c>
      <c r="G233" s="96"/>
      <c r="H233" s="96"/>
      <c r="I233" s="125">
        <v>732</v>
      </c>
      <c r="J233" s="53" t="s">
        <v>231</v>
      </c>
      <c r="K233" s="65">
        <v>7112.84</v>
      </c>
      <c r="L233" s="65">
        <v>110405.50248000002</v>
      </c>
      <c r="M233" s="97">
        <f t="shared" si="7"/>
        <v>-103292.66248000003</v>
      </c>
      <c r="N233" s="77">
        <f>'Vos-laskelma'!AB233+M233</f>
        <v>20806003.64255761</v>
      </c>
    </row>
    <row r="234" spans="1:14" ht="13.8" x14ac:dyDescent="0.25">
      <c r="A234" s="42">
        <v>734</v>
      </c>
      <c r="B234" s="53" t="s">
        <v>232</v>
      </c>
      <c r="C234" s="65">
        <v>805212.37100000016</v>
      </c>
      <c r="D234" s="65">
        <v>1289293.6777599999</v>
      </c>
      <c r="E234" s="128">
        <f t="shared" si="6"/>
        <v>-484081.30675999972</v>
      </c>
      <c r="F234" s="77">
        <f>'Vos-laskelma'!I234+E234</f>
        <v>129686954.1240008</v>
      </c>
      <c r="G234" s="96"/>
      <c r="H234" s="96"/>
      <c r="I234" s="125">
        <v>734</v>
      </c>
      <c r="J234" s="53" t="s">
        <v>232</v>
      </c>
      <c r="K234" s="65">
        <v>444125.72960000002</v>
      </c>
      <c r="L234" s="65">
        <v>1155694.2431999999</v>
      </c>
      <c r="M234" s="97">
        <f t="shared" si="7"/>
        <v>-711568.51359999995</v>
      </c>
      <c r="N234" s="77">
        <f>'Vos-laskelma'!AB234+M234</f>
        <v>122732622.73152861</v>
      </c>
    </row>
    <row r="235" spans="1:14" ht="13.8" x14ac:dyDescent="0.25">
      <c r="A235" s="42">
        <v>738</v>
      </c>
      <c r="B235" s="53" t="s">
        <v>233</v>
      </c>
      <c r="C235" s="65">
        <v>196813.13020000001</v>
      </c>
      <c r="D235" s="65">
        <v>257459.29655999999</v>
      </c>
      <c r="E235" s="128">
        <f t="shared" si="6"/>
        <v>-60646.166359999974</v>
      </c>
      <c r="F235" s="77">
        <f>'Vos-laskelma'!I235+E235</f>
        <v>5237892.0813866258</v>
      </c>
      <c r="G235" s="96"/>
      <c r="H235" s="96"/>
      <c r="I235" s="125">
        <v>738</v>
      </c>
      <c r="J235" s="53" t="s">
        <v>233</v>
      </c>
      <c r="K235" s="65">
        <v>130876.25599999999</v>
      </c>
      <c r="L235" s="65">
        <v>232191.54896000004</v>
      </c>
      <c r="M235" s="97">
        <f t="shared" si="7"/>
        <v>-101315.29296000005</v>
      </c>
      <c r="N235" s="77">
        <f>'Vos-laskelma'!AB235+M235</f>
        <v>5293859.3051181911</v>
      </c>
    </row>
    <row r="236" spans="1:14" ht="13.8" x14ac:dyDescent="0.25">
      <c r="A236" s="42">
        <v>739</v>
      </c>
      <c r="B236" s="53" t="s">
        <v>234</v>
      </c>
      <c r="C236" s="65">
        <v>144573.068</v>
      </c>
      <c r="D236" s="65">
        <v>25218.312480000001</v>
      </c>
      <c r="E236" s="65">
        <f t="shared" si="6"/>
        <v>119354.75552000001</v>
      </c>
      <c r="F236" s="77">
        <f>'Vos-laskelma'!I236+E236</f>
        <v>13823687.554721398</v>
      </c>
      <c r="G236" s="96"/>
      <c r="H236" s="96"/>
      <c r="I236" s="125">
        <v>739</v>
      </c>
      <c r="J236" s="53" t="s">
        <v>234</v>
      </c>
      <c r="K236" s="65">
        <v>136637.65640000001</v>
      </c>
      <c r="L236" s="65">
        <v>0</v>
      </c>
      <c r="M236" s="97">
        <f t="shared" si="7"/>
        <v>136637.65640000001</v>
      </c>
      <c r="N236" s="77">
        <f>'Vos-laskelma'!AB236+M236</f>
        <v>13030643.270454353</v>
      </c>
    </row>
    <row r="237" spans="1:14" ht="13.8" x14ac:dyDescent="0.25">
      <c r="A237" s="42">
        <v>740</v>
      </c>
      <c r="B237" s="53" t="s">
        <v>235</v>
      </c>
      <c r="C237" s="65">
        <v>485884.74400000012</v>
      </c>
      <c r="D237" s="65">
        <v>604613.51303999999</v>
      </c>
      <c r="E237" s="128">
        <f t="shared" si="6"/>
        <v>-118728.76903999987</v>
      </c>
      <c r="F237" s="77">
        <f>'Vos-laskelma'!I237+E237</f>
        <v>97250013.902047649</v>
      </c>
      <c r="G237" s="96"/>
      <c r="H237" s="96"/>
      <c r="I237" s="125">
        <v>740</v>
      </c>
      <c r="J237" s="53" t="s">
        <v>235</v>
      </c>
      <c r="K237" s="65">
        <v>442489.77640000003</v>
      </c>
      <c r="L237" s="65">
        <v>560321.08383999998</v>
      </c>
      <c r="M237" s="97">
        <f t="shared" si="7"/>
        <v>-117831.30743999995</v>
      </c>
      <c r="N237" s="77">
        <f>'Vos-laskelma'!AB237+M237</f>
        <v>92468355.14569442</v>
      </c>
    </row>
    <row r="238" spans="1:14" ht="13.8" x14ac:dyDescent="0.25">
      <c r="A238" s="42">
        <v>742</v>
      </c>
      <c r="B238" s="53" t="s">
        <v>236</v>
      </c>
      <c r="C238" s="65">
        <v>11998.074199999999</v>
      </c>
      <c r="D238" s="65">
        <v>11923.552000000001</v>
      </c>
      <c r="E238" s="65">
        <f t="shared" si="6"/>
        <v>74.522199999997611</v>
      </c>
      <c r="F238" s="77">
        <f>'Vos-laskelma'!I238+E238</f>
        <v>4761305.8267844701</v>
      </c>
      <c r="G238" s="96"/>
      <c r="H238" s="96"/>
      <c r="I238" s="125">
        <v>742</v>
      </c>
      <c r="J238" s="53" t="s">
        <v>236</v>
      </c>
      <c r="K238" s="65">
        <v>11380.544000000002</v>
      </c>
      <c r="L238" s="65">
        <v>22761.088000000003</v>
      </c>
      <c r="M238" s="97">
        <f t="shared" si="7"/>
        <v>-11380.544000000002</v>
      </c>
      <c r="N238" s="77">
        <f>'Vos-laskelma'!AB238+M238</f>
        <v>4947625.8564377278</v>
      </c>
    </row>
    <row r="239" spans="1:14" ht="13.8" x14ac:dyDescent="0.25">
      <c r="A239" s="42">
        <v>743</v>
      </c>
      <c r="B239" s="53" t="s">
        <v>237</v>
      </c>
      <c r="C239" s="65">
        <v>1147641.8800000001</v>
      </c>
      <c r="D239" s="65">
        <v>1381477.63916</v>
      </c>
      <c r="E239" s="128">
        <f t="shared" si="6"/>
        <v>-233835.7591599999</v>
      </c>
      <c r="F239" s="77">
        <f>'Vos-laskelma'!I239+E239</f>
        <v>121664328.47486123</v>
      </c>
      <c r="G239" s="96"/>
      <c r="H239" s="96"/>
      <c r="I239" s="125">
        <v>743</v>
      </c>
      <c r="J239" s="53" t="s">
        <v>237</v>
      </c>
      <c r="K239" s="65">
        <v>1148296.8896000001</v>
      </c>
      <c r="L239" s="65">
        <v>1304992.7548000002</v>
      </c>
      <c r="M239" s="97">
        <f t="shared" si="7"/>
        <v>-156695.86520000012</v>
      </c>
      <c r="N239" s="77">
        <f>'Vos-laskelma'!AB239+M239</f>
        <v>115467447.47156225</v>
      </c>
    </row>
    <row r="240" spans="1:14" ht="13.8" x14ac:dyDescent="0.25">
      <c r="A240" s="42">
        <v>746</v>
      </c>
      <c r="B240" s="53" t="s">
        <v>238</v>
      </c>
      <c r="C240" s="65">
        <v>97102.426600000006</v>
      </c>
      <c r="D240" s="65">
        <v>110367.37820000001</v>
      </c>
      <c r="E240" s="128">
        <f t="shared" si="6"/>
        <v>-13264.9516</v>
      </c>
      <c r="F240" s="77">
        <f>'Vos-laskelma'!I240+E240</f>
        <v>20881645.526341565</v>
      </c>
      <c r="G240" s="96"/>
      <c r="H240" s="96"/>
      <c r="I240" s="125">
        <v>746</v>
      </c>
      <c r="J240" s="53" t="s">
        <v>238</v>
      </c>
      <c r="K240" s="65">
        <v>34212.760399999999</v>
      </c>
      <c r="L240" s="65">
        <v>91044.352000000014</v>
      </c>
      <c r="M240" s="97">
        <f t="shared" si="7"/>
        <v>-56831.591600000014</v>
      </c>
      <c r="N240" s="77">
        <f>'Vos-laskelma'!AB240+M240</f>
        <v>20068558.916802801</v>
      </c>
    </row>
    <row r="241" spans="1:14" ht="13.8" x14ac:dyDescent="0.25">
      <c r="A241" s="42">
        <v>747</v>
      </c>
      <c r="B241" s="53" t="s">
        <v>239</v>
      </c>
      <c r="C241" s="65">
        <v>147703.00040000002</v>
      </c>
      <c r="D241" s="65">
        <v>132724.03820000001</v>
      </c>
      <c r="E241" s="65">
        <f t="shared" si="6"/>
        <v>14978.962200000009</v>
      </c>
      <c r="F241" s="77">
        <f>'Vos-laskelma'!I241+E241</f>
        <v>5768346.1559952945</v>
      </c>
      <c r="G241" s="96"/>
      <c r="H241" s="96"/>
      <c r="I241" s="125">
        <v>747</v>
      </c>
      <c r="J241" s="53" t="s">
        <v>239</v>
      </c>
      <c r="K241" s="65">
        <v>136566.52799999999</v>
      </c>
      <c r="L241" s="65">
        <v>137989.09600000002</v>
      </c>
      <c r="M241" s="97">
        <f t="shared" si="7"/>
        <v>-1422.5680000000284</v>
      </c>
      <c r="N241" s="77">
        <f>'Vos-laskelma'!AB241+M241</f>
        <v>5439973.0503556328</v>
      </c>
    </row>
    <row r="242" spans="1:14" ht="13.8" x14ac:dyDescent="0.25">
      <c r="A242" s="42">
        <v>748</v>
      </c>
      <c r="B242" s="53" t="s">
        <v>240</v>
      </c>
      <c r="C242" s="65">
        <v>448698.16620000009</v>
      </c>
      <c r="D242" s="65">
        <v>73031.756000000008</v>
      </c>
      <c r="E242" s="65">
        <f t="shared" si="6"/>
        <v>375666.4102000001</v>
      </c>
      <c r="F242" s="77">
        <f>'Vos-laskelma'!I242+E242</f>
        <v>20097605.846950289</v>
      </c>
      <c r="G242" s="96"/>
      <c r="H242" s="96"/>
      <c r="I242" s="125">
        <v>748</v>
      </c>
      <c r="J242" s="53" t="s">
        <v>240</v>
      </c>
      <c r="K242" s="65">
        <v>466815.68919999996</v>
      </c>
      <c r="L242" s="65">
        <v>96051.791360000017</v>
      </c>
      <c r="M242" s="97">
        <f t="shared" si="7"/>
        <v>370763.89783999993</v>
      </c>
      <c r="N242" s="77">
        <f>'Vos-laskelma'!AB242+M242</f>
        <v>19182548.535979696</v>
      </c>
    </row>
    <row r="243" spans="1:14" ht="13.8" x14ac:dyDescent="0.25">
      <c r="A243" s="42">
        <v>749</v>
      </c>
      <c r="B243" s="53" t="s">
        <v>241</v>
      </c>
      <c r="C243" s="65">
        <v>591929.83460000018</v>
      </c>
      <c r="D243" s="65">
        <v>507163.81298799993</v>
      </c>
      <c r="E243" s="65">
        <f t="shared" si="6"/>
        <v>84766.021612000244</v>
      </c>
      <c r="F243" s="77">
        <f>'Vos-laskelma'!I243+E243</f>
        <v>43727067.853511915</v>
      </c>
      <c r="G243" s="96"/>
      <c r="H243" s="96"/>
      <c r="I243" s="125">
        <v>749</v>
      </c>
      <c r="J243" s="53" t="s">
        <v>241</v>
      </c>
      <c r="K243" s="65">
        <v>812641.97</v>
      </c>
      <c r="L243" s="65">
        <v>519773.62813600001</v>
      </c>
      <c r="M243" s="97">
        <f t="shared" si="7"/>
        <v>292868.34186399996</v>
      </c>
      <c r="N243" s="77">
        <f>'Vos-laskelma'!AB243+M243</f>
        <v>41340271.314911135</v>
      </c>
    </row>
    <row r="244" spans="1:14" ht="13.8" x14ac:dyDescent="0.25">
      <c r="A244" s="42">
        <v>751</v>
      </c>
      <c r="B244" s="53" t="s">
        <v>242</v>
      </c>
      <c r="C244" s="65">
        <v>62747.6924</v>
      </c>
      <c r="D244" s="65">
        <v>71541.312000000005</v>
      </c>
      <c r="E244" s="128">
        <f t="shared" si="6"/>
        <v>-8793.6196000000054</v>
      </c>
      <c r="F244" s="77">
        <f>'Vos-laskelma'!I244+E244</f>
        <v>9969885.6159801465</v>
      </c>
      <c r="G244" s="96"/>
      <c r="H244" s="96"/>
      <c r="I244" s="125">
        <v>751</v>
      </c>
      <c r="J244" s="53" t="s">
        <v>242</v>
      </c>
      <c r="K244" s="65">
        <v>30016.184799999999</v>
      </c>
      <c r="L244" s="65">
        <v>36986.768000000004</v>
      </c>
      <c r="M244" s="97">
        <f t="shared" si="7"/>
        <v>-6970.5832000000046</v>
      </c>
      <c r="N244" s="77">
        <f>'Vos-laskelma'!AB244+M244</f>
        <v>9413474.8451533169</v>
      </c>
    </row>
    <row r="245" spans="1:14" ht="13.8" x14ac:dyDescent="0.25">
      <c r="A245" s="42">
        <v>753</v>
      </c>
      <c r="B245" s="53" t="s">
        <v>243</v>
      </c>
      <c r="C245" s="65">
        <v>1262853.2011999998</v>
      </c>
      <c r="D245" s="65">
        <v>1479857.3762679999</v>
      </c>
      <c r="E245" s="128">
        <f t="shared" si="6"/>
        <v>-217004.1750680001</v>
      </c>
      <c r="F245" s="77">
        <f>'Vos-laskelma'!I245+E245</f>
        <v>18016497.942476992</v>
      </c>
      <c r="G245" s="96"/>
      <c r="H245" s="96"/>
      <c r="I245" s="125">
        <v>753</v>
      </c>
      <c r="J245" s="53" t="s">
        <v>243</v>
      </c>
      <c r="K245" s="65">
        <v>1199722.7228000001</v>
      </c>
      <c r="L245" s="65">
        <v>1237739.4300320004</v>
      </c>
      <c r="M245" s="97">
        <f t="shared" si="7"/>
        <v>-38016.707232000306</v>
      </c>
      <c r="N245" s="77">
        <f>'Vos-laskelma'!AB245+M245</f>
        <v>17576183.308613077</v>
      </c>
    </row>
    <row r="246" spans="1:14" ht="13.8" x14ac:dyDescent="0.25">
      <c r="A246" s="42">
        <v>755</v>
      </c>
      <c r="B246" s="53" t="s">
        <v>244</v>
      </c>
      <c r="C246" s="65">
        <v>302634.65419999999</v>
      </c>
      <c r="D246" s="65">
        <v>1409602.3174400001</v>
      </c>
      <c r="E246" s="128">
        <f t="shared" si="6"/>
        <v>-1106967.6632400001</v>
      </c>
      <c r="F246" s="77">
        <f>'Vos-laskelma'!I246+E246</f>
        <v>5240682.4798556343</v>
      </c>
      <c r="G246" s="96"/>
      <c r="H246" s="96"/>
      <c r="I246" s="125">
        <v>755</v>
      </c>
      <c r="J246" s="53" t="s">
        <v>244</v>
      </c>
      <c r="K246" s="65">
        <v>244681.69600000003</v>
      </c>
      <c r="L246" s="65">
        <v>1169251.3162400001</v>
      </c>
      <c r="M246" s="97">
        <f t="shared" si="7"/>
        <v>-924569.62024000008</v>
      </c>
      <c r="N246" s="77">
        <f>'Vos-laskelma'!AB246+M246</f>
        <v>4751387.270005893</v>
      </c>
    </row>
    <row r="247" spans="1:14" ht="13.8" x14ac:dyDescent="0.25">
      <c r="A247" s="42">
        <v>758</v>
      </c>
      <c r="B247" s="53" t="s">
        <v>245</v>
      </c>
      <c r="C247" s="65">
        <v>52463.628800000006</v>
      </c>
      <c r="D247" s="65">
        <v>189241.67468000003</v>
      </c>
      <c r="E247" s="128">
        <f t="shared" si="6"/>
        <v>-136778.04588000002</v>
      </c>
      <c r="F247" s="77">
        <f>'Vos-laskelma'!I247+E247</f>
        <v>26980938.598183192</v>
      </c>
      <c r="G247" s="96"/>
      <c r="H247" s="96"/>
      <c r="I247" s="125">
        <v>758</v>
      </c>
      <c r="J247" s="53" t="s">
        <v>245</v>
      </c>
      <c r="K247" s="65">
        <v>41325.600400000003</v>
      </c>
      <c r="L247" s="65">
        <v>61312.680800000009</v>
      </c>
      <c r="M247" s="97">
        <f t="shared" si="7"/>
        <v>-19987.080400000006</v>
      </c>
      <c r="N247" s="77">
        <f>'Vos-laskelma'!AB247+M247</f>
        <v>27271566.286322147</v>
      </c>
    </row>
    <row r="248" spans="1:14" ht="13.8" x14ac:dyDescent="0.25">
      <c r="A248" s="42">
        <v>759</v>
      </c>
      <c r="B248" s="53" t="s">
        <v>246</v>
      </c>
      <c r="C248" s="65">
        <v>377156.85420000006</v>
      </c>
      <c r="D248" s="65">
        <v>23847.104000000003</v>
      </c>
      <c r="E248" s="65">
        <f t="shared" si="6"/>
        <v>353309.75020000007</v>
      </c>
      <c r="F248" s="77">
        <f>'Vos-laskelma'!I248+E248</f>
        <v>8886133.1180402748</v>
      </c>
      <c r="G248" s="96"/>
      <c r="H248" s="96"/>
      <c r="I248" s="125">
        <v>759</v>
      </c>
      <c r="J248" s="53" t="s">
        <v>246</v>
      </c>
      <c r="K248" s="65">
        <v>359909.70400000009</v>
      </c>
      <c r="L248" s="65">
        <v>66860.696000000011</v>
      </c>
      <c r="M248" s="97">
        <f t="shared" si="7"/>
        <v>293049.00800000009</v>
      </c>
      <c r="N248" s="77">
        <f>'Vos-laskelma'!AB248+M248</f>
        <v>8354899.1970746769</v>
      </c>
    </row>
    <row r="249" spans="1:14" ht="13.8" x14ac:dyDescent="0.25">
      <c r="A249" s="42">
        <v>761</v>
      </c>
      <c r="B249" s="53" t="s">
        <v>247</v>
      </c>
      <c r="C249" s="65">
        <v>533802.51860000007</v>
      </c>
      <c r="D249" s="65">
        <v>194666.89084000001</v>
      </c>
      <c r="E249" s="65">
        <f t="shared" si="6"/>
        <v>339135.62776000006</v>
      </c>
      <c r="F249" s="77">
        <f>'Vos-laskelma'!I249+E249</f>
        <v>29960944.365195293</v>
      </c>
      <c r="G249" s="96"/>
      <c r="H249" s="96"/>
      <c r="I249" s="125">
        <v>761</v>
      </c>
      <c r="J249" s="53" t="s">
        <v>247</v>
      </c>
      <c r="K249" s="65">
        <v>453941.44880000007</v>
      </c>
      <c r="L249" s="65">
        <v>139411.66399999999</v>
      </c>
      <c r="M249" s="97">
        <f t="shared" si="7"/>
        <v>314529.78480000008</v>
      </c>
      <c r="N249" s="77">
        <f>'Vos-laskelma'!AB249+M249</f>
        <v>28134476.45766516</v>
      </c>
    </row>
    <row r="250" spans="1:14" ht="13.8" x14ac:dyDescent="0.25">
      <c r="A250" s="42">
        <v>762</v>
      </c>
      <c r="B250" s="53" t="s">
        <v>248</v>
      </c>
      <c r="C250" s="65">
        <v>125197.296</v>
      </c>
      <c r="D250" s="65">
        <v>93257.081080000004</v>
      </c>
      <c r="E250" s="65">
        <f t="shared" si="6"/>
        <v>31940.214919999999</v>
      </c>
      <c r="F250" s="77">
        <f>'Vos-laskelma'!I250+E250</f>
        <v>16331876.148944544</v>
      </c>
      <c r="G250" s="96"/>
      <c r="H250" s="96"/>
      <c r="I250" s="125">
        <v>762</v>
      </c>
      <c r="J250" s="53" t="s">
        <v>248</v>
      </c>
      <c r="K250" s="65">
        <v>71199.52840000001</v>
      </c>
      <c r="L250" s="65">
        <v>104729.45616</v>
      </c>
      <c r="M250" s="97">
        <f t="shared" si="7"/>
        <v>-33529.927759999991</v>
      </c>
      <c r="N250" s="77">
        <f>'Vos-laskelma'!AB250+M250</f>
        <v>16267173.514619814</v>
      </c>
    </row>
    <row r="251" spans="1:14" ht="13.8" x14ac:dyDescent="0.25">
      <c r="A251" s="42">
        <v>765</v>
      </c>
      <c r="B251" s="53" t="s">
        <v>249</v>
      </c>
      <c r="C251" s="65">
        <v>187795.94400000002</v>
      </c>
      <c r="D251" s="65">
        <v>226249.39919999999</v>
      </c>
      <c r="E251" s="128">
        <f t="shared" si="6"/>
        <v>-38453.455199999968</v>
      </c>
      <c r="F251" s="77">
        <f>'Vos-laskelma'!I251+E251</f>
        <v>29600559.958781309</v>
      </c>
      <c r="G251" s="96"/>
      <c r="H251" s="96"/>
      <c r="I251" s="125">
        <v>765</v>
      </c>
      <c r="J251" s="53" t="s">
        <v>249</v>
      </c>
      <c r="K251" s="65">
        <v>116863.96120000002</v>
      </c>
      <c r="L251" s="65">
        <v>284157.95799999998</v>
      </c>
      <c r="M251" s="97">
        <f t="shared" si="7"/>
        <v>-167293.99679999996</v>
      </c>
      <c r="N251" s="77">
        <f>'Vos-laskelma'!AB251+M251</f>
        <v>28514166.708488863</v>
      </c>
    </row>
    <row r="252" spans="1:14" ht="13.8" x14ac:dyDescent="0.25">
      <c r="A252" s="42">
        <v>768</v>
      </c>
      <c r="B252" s="53" t="s">
        <v>250</v>
      </c>
      <c r="C252" s="65">
        <v>150609.36619999999</v>
      </c>
      <c r="D252" s="65">
        <v>98518.348400000003</v>
      </c>
      <c r="E252" s="65">
        <f t="shared" si="6"/>
        <v>52091.017799999987</v>
      </c>
      <c r="F252" s="77">
        <f>'Vos-laskelma'!I252+E252</f>
        <v>11416562.734229743</v>
      </c>
      <c r="G252" s="96"/>
      <c r="H252" s="96"/>
      <c r="I252" s="125">
        <v>768</v>
      </c>
      <c r="J252" s="53" t="s">
        <v>250</v>
      </c>
      <c r="K252" s="65">
        <v>142256.80000000002</v>
      </c>
      <c r="L252" s="65">
        <v>62592.992000000006</v>
      </c>
      <c r="M252" s="97">
        <f t="shared" si="7"/>
        <v>79663.808000000019</v>
      </c>
      <c r="N252" s="77">
        <f>'Vos-laskelma'!AB252+M252</f>
        <v>11363192.473288659</v>
      </c>
    </row>
    <row r="253" spans="1:14" ht="13.8" x14ac:dyDescent="0.25">
      <c r="A253" s="42">
        <v>777</v>
      </c>
      <c r="B253" s="53" t="s">
        <v>251</v>
      </c>
      <c r="C253" s="65">
        <v>178853.28</v>
      </c>
      <c r="D253" s="65">
        <v>126315.12900000002</v>
      </c>
      <c r="E253" s="65">
        <f t="shared" si="6"/>
        <v>52538.150999999983</v>
      </c>
      <c r="F253" s="77">
        <f>'Vos-laskelma'!I253+E253</f>
        <v>35436089.065886296</v>
      </c>
      <c r="G253" s="96"/>
      <c r="H253" s="96"/>
      <c r="I253" s="125">
        <v>777</v>
      </c>
      <c r="J253" s="53" t="s">
        <v>251</v>
      </c>
      <c r="K253" s="65">
        <v>155059.91200000001</v>
      </c>
      <c r="L253" s="65">
        <v>133436.87839999999</v>
      </c>
      <c r="M253" s="97">
        <f t="shared" si="7"/>
        <v>21623.033600000024</v>
      </c>
      <c r="N253" s="77">
        <f>'Vos-laskelma'!AB253+M253</f>
        <v>33655781.551720291</v>
      </c>
    </row>
    <row r="254" spans="1:14" ht="13.8" x14ac:dyDescent="0.25">
      <c r="A254" s="42">
        <v>778</v>
      </c>
      <c r="B254" s="53" t="s">
        <v>252</v>
      </c>
      <c r="C254" s="65">
        <v>259337.25599999996</v>
      </c>
      <c r="D254" s="65">
        <v>141528.09090800001</v>
      </c>
      <c r="E254" s="65">
        <f t="shared" si="6"/>
        <v>117809.16509199995</v>
      </c>
      <c r="F254" s="77">
        <f>'Vos-laskelma'!I254+E254</f>
        <v>27638373.487414412</v>
      </c>
      <c r="G254" s="96"/>
      <c r="H254" s="96"/>
      <c r="I254" s="125">
        <v>778</v>
      </c>
      <c r="J254" s="53" t="s">
        <v>252</v>
      </c>
      <c r="K254" s="65">
        <v>253217.10400000005</v>
      </c>
      <c r="L254" s="65">
        <v>106322.73232000001</v>
      </c>
      <c r="M254" s="97">
        <f t="shared" si="7"/>
        <v>146894.37168000004</v>
      </c>
      <c r="N254" s="77">
        <f>'Vos-laskelma'!AB254+M254</f>
        <v>26410221.409825932</v>
      </c>
    </row>
    <row r="255" spans="1:14" ht="13.8" x14ac:dyDescent="0.25">
      <c r="A255" s="42">
        <v>781</v>
      </c>
      <c r="B255" s="53" t="s">
        <v>253</v>
      </c>
      <c r="C255" s="65">
        <v>70050.868000000002</v>
      </c>
      <c r="D255" s="65">
        <v>119295.13776</v>
      </c>
      <c r="E255" s="128">
        <f t="shared" si="6"/>
        <v>-49244.269759999996</v>
      </c>
      <c r="F255" s="77">
        <f>'Vos-laskelma'!I255+E255</f>
        <v>15190657.183889879</v>
      </c>
      <c r="G255" s="96"/>
      <c r="H255" s="96"/>
      <c r="I255" s="125">
        <v>781</v>
      </c>
      <c r="J255" s="53" t="s">
        <v>253</v>
      </c>
      <c r="K255" s="65">
        <v>54057.584000000003</v>
      </c>
      <c r="L255" s="65">
        <v>127419.41576000003</v>
      </c>
      <c r="M255" s="97">
        <f t="shared" si="7"/>
        <v>-73361.83176000003</v>
      </c>
      <c r="N255" s="77">
        <f>'Vos-laskelma'!AB255+M255</f>
        <v>14442290.090772074</v>
      </c>
    </row>
    <row r="256" spans="1:14" ht="13.8" x14ac:dyDescent="0.25">
      <c r="A256" s="42">
        <v>783</v>
      </c>
      <c r="B256" s="53" t="s">
        <v>254</v>
      </c>
      <c r="C256" s="65">
        <v>99934.270199999999</v>
      </c>
      <c r="D256" s="65">
        <v>177124.36496000001</v>
      </c>
      <c r="E256" s="128">
        <f t="shared" si="6"/>
        <v>-77190.094760000007</v>
      </c>
      <c r="F256" s="77">
        <f>'Vos-laskelma'!I256+E256</f>
        <v>15829051.816227</v>
      </c>
      <c r="G256" s="96"/>
      <c r="H256" s="96"/>
      <c r="I256" s="125">
        <v>783</v>
      </c>
      <c r="J256" s="53" t="s">
        <v>254</v>
      </c>
      <c r="K256" s="65">
        <v>29945.056400000001</v>
      </c>
      <c r="L256" s="65">
        <v>220953.26175999999</v>
      </c>
      <c r="M256" s="97">
        <f t="shared" si="7"/>
        <v>-191008.20535999999</v>
      </c>
      <c r="N256" s="77">
        <f>'Vos-laskelma'!AB256+M256</f>
        <v>14536676.919094149</v>
      </c>
    </row>
    <row r="257" spans="1:14" ht="13.8" x14ac:dyDescent="0.25">
      <c r="A257" s="42">
        <v>785</v>
      </c>
      <c r="B257" s="53" t="s">
        <v>255</v>
      </c>
      <c r="C257" s="65">
        <v>23847.104000000003</v>
      </c>
      <c r="D257" s="65">
        <v>62673.1702</v>
      </c>
      <c r="E257" s="128">
        <f t="shared" si="6"/>
        <v>-38826.066200000001</v>
      </c>
      <c r="F257" s="77">
        <f>'Vos-laskelma'!I257+E257</f>
        <v>15159101.314858546</v>
      </c>
      <c r="G257" s="96"/>
      <c r="H257" s="96"/>
      <c r="I257" s="125">
        <v>785</v>
      </c>
      <c r="J257" s="53" t="s">
        <v>255</v>
      </c>
      <c r="K257" s="65">
        <v>68283.26400000001</v>
      </c>
      <c r="L257" s="65">
        <v>45593.304400000008</v>
      </c>
      <c r="M257" s="97">
        <f t="shared" si="7"/>
        <v>22689.959600000002</v>
      </c>
      <c r="N257" s="77">
        <f>'Vos-laskelma'!AB257+M257</f>
        <v>13244730.303836297</v>
      </c>
    </row>
    <row r="258" spans="1:14" ht="13.8" x14ac:dyDescent="0.25">
      <c r="A258" s="42">
        <v>790</v>
      </c>
      <c r="B258" s="53" t="s">
        <v>256</v>
      </c>
      <c r="C258" s="65">
        <v>683070.4852</v>
      </c>
      <c r="D258" s="65">
        <v>392970.46504000004</v>
      </c>
      <c r="E258" s="65">
        <f t="shared" si="6"/>
        <v>290100.02015999996</v>
      </c>
      <c r="F258" s="77">
        <f>'Vos-laskelma'!I258+E258</f>
        <v>75444020.134729788</v>
      </c>
      <c r="G258" s="96"/>
      <c r="H258" s="96"/>
      <c r="I258" s="125">
        <v>790</v>
      </c>
      <c r="J258" s="53" t="s">
        <v>256</v>
      </c>
      <c r="K258" s="65">
        <v>489434.52040000004</v>
      </c>
      <c r="L258" s="65">
        <v>323975.63631999999</v>
      </c>
      <c r="M258" s="97">
        <f t="shared" si="7"/>
        <v>165458.88408000005</v>
      </c>
      <c r="N258" s="77">
        <f>'Vos-laskelma'!AB258+M258</f>
        <v>70073231.905552432</v>
      </c>
    </row>
    <row r="259" spans="1:14" ht="13.8" x14ac:dyDescent="0.25">
      <c r="A259" s="42">
        <v>791</v>
      </c>
      <c r="B259" s="53" t="s">
        <v>257</v>
      </c>
      <c r="C259" s="65">
        <v>188019.51060000001</v>
      </c>
      <c r="D259" s="65">
        <v>243940.96948</v>
      </c>
      <c r="E259" s="128">
        <f t="shared" si="6"/>
        <v>-55921.458879999991</v>
      </c>
      <c r="F259" s="77">
        <f>'Vos-laskelma'!I259+E259</f>
        <v>24711172.873319261</v>
      </c>
      <c r="G259" s="96"/>
      <c r="H259" s="96"/>
      <c r="I259" s="125">
        <v>791</v>
      </c>
      <c r="J259" s="53" t="s">
        <v>257</v>
      </c>
      <c r="K259" s="65">
        <v>152214.77600000001</v>
      </c>
      <c r="L259" s="65">
        <v>221308.90375999996</v>
      </c>
      <c r="M259" s="97">
        <f t="shared" si="7"/>
        <v>-69094.127759999945</v>
      </c>
      <c r="N259" s="77">
        <f>'Vos-laskelma'!AB259+M259</f>
        <v>23528683.400356226</v>
      </c>
    </row>
    <row r="260" spans="1:14" ht="13.8" x14ac:dyDescent="0.25">
      <c r="A260" s="42">
        <v>831</v>
      </c>
      <c r="B260" s="53" t="s">
        <v>258</v>
      </c>
      <c r="C260" s="65">
        <v>176021.43640000001</v>
      </c>
      <c r="D260" s="65">
        <v>367081.45276000001</v>
      </c>
      <c r="E260" s="128">
        <f t="shared" si="6"/>
        <v>-191060.01636000001</v>
      </c>
      <c r="F260" s="77">
        <f>'Vos-laskelma'!I260+E260</f>
        <v>6910677.235405948</v>
      </c>
      <c r="G260" s="96"/>
      <c r="H260" s="96"/>
      <c r="I260" s="125">
        <v>831</v>
      </c>
      <c r="J260" s="53" t="s">
        <v>258</v>
      </c>
      <c r="K260" s="65">
        <v>36986.768000000004</v>
      </c>
      <c r="L260" s="65">
        <v>363205.79405600007</v>
      </c>
      <c r="M260" s="97">
        <f t="shared" si="7"/>
        <v>-326219.02605600009</v>
      </c>
      <c r="N260" s="77">
        <f>'Vos-laskelma'!AB260+M260</f>
        <v>6718744.2182332696</v>
      </c>
    </row>
    <row r="261" spans="1:14" ht="13.8" x14ac:dyDescent="0.25">
      <c r="A261" s="42">
        <v>832</v>
      </c>
      <c r="B261" s="53" t="s">
        <v>259</v>
      </c>
      <c r="C261" s="65">
        <v>14904.44</v>
      </c>
      <c r="D261" s="65">
        <v>55146.428</v>
      </c>
      <c r="E261" s="128">
        <f t="shared" si="6"/>
        <v>-40241.987999999998</v>
      </c>
      <c r="F261" s="77">
        <f>'Vos-laskelma'!I261+E261</f>
        <v>20393221.826479446</v>
      </c>
      <c r="G261" s="96"/>
      <c r="H261" s="96"/>
      <c r="I261" s="125">
        <v>832</v>
      </c>
      <c r="J261" s="53" t="s">
        <v>259</v>
      </c>
      <c r="K261" s="65">
        <v>69776.960400000011</v>
      </c>
      <c r="L261" s="65">
        <v>32719.064000000002</v>
      </c>
      <c r="M261" s="97">
        <f t="shared" si="7"/>
        <v>37057.896400000012</v>
      </c>
      <c r="N261" s="77">
        <f>'Vos-laskelma'!AB261+M261</f>
        <v>19953689.576469794</v>
      </c>
    </row>
    <row r="262" spans="1:14" ht="13.8" x14ac:dyDescent="0.25">
      <c r="A262" s="42">
        <v>833</v>
      </c>
      <c r="B262" s="53" t="s">
        <v>260</v>
      </c>
      <c r="C262" s="65">
        <v>183399.13420000003</v>
      </c>
      <c r="D262" s="65">
        <v>16469.406200000001</v>
      </c>
      <c r="E262" s="65">
        <f t="shared" si="6"/>
        <v>166929.72800000003</v>
      </c>
      <c r="F262" s="77">
        <f>'Vos-laskelma'!I262+E262</f>
        <v>5169961.0979036195</v>
      </c>
      <c r="G262" s="96"/>
      <c r="H262" s="96"/>
      <c r="I262" s="125">
        <v>833</v>
      </c>
      <c r="J262" s="53" t="s">
        <v>260</v>
      </c>
      <c r="K262" s="65">
        <v>204849.79200000002</v>
      </c>
      <c r="L262" s="65">
        <v>14225.68</v>
      </c>
      <c r="M262" s="97">
        <f t="shared" si="7"/>
        <v>190624.11200000002</v>
      </c>
      <c r="N262" s="77">
        <f>'Vos-laskelma'!AB262+M262</f>
        <v>4801926.889490216</v>
      </c>
    </row>
    <row r="263" spans="1:14" ht="13.8" x14ac:dyDescent="0.25">
      <c r="A263" s="42">
        <v>834</v>
      </c>
      <c r="B263" s="53" t="s">
        <v>261</v>
      </c>
      <c r="C263" s="65">
        <v>74745.766600000003</v>
      </c>
      <c r="D263" s="65">
        <v>500282.43304000003</v>
      </c>
      <c r="E263" s="128">
        <f t="shared" si="6"/>
        <v>-425536.66644000006</v>
      </c>
      <c r="F263" s="77">
        <f>'Vos-laskelma'!I263+E263</f>
        <v>13623799.423766207</v>
      </c>
      <c r="G263" s="96"/>
      <c r="H263" s="96"/>
      <c r="I263" s="125">
        <v>834</v>
      </c>
      <c r="J263" s="53" t="s">
        <v>261</v>
      </c>
      <c r="K263" s="65">
        <v>116792.83279999999</v>
      </c>
      <c r="L263" s="65">
        <v>408348.14440000005</v>
      </c>
      <c r="M263" s="97">
        <f t="shared" si="7"/>
        <v>-291555.31160000007</v>
      </c>
      <c r="N263" s="77">
        <f>'Vos-laskelma'!AB263+M263</f>
        <v>12572996.182026781</v>
      </c>
    </row>
    <row r="264" spans="1:14" ht="13.8" x14ac:dyDescent="0.25">
      <c r="A264" s="42">
        <v>837</v>
      </c>
      <c r="B264" s="53" t="s">
        <v>262</v>
      </c>
      <c r="C264" s="65">
        <v>5208878.2134000007</v>
      </c>
      <c r="D264" s="65">
        <v>16143335.804343993</v>
      </c>
      <c r="E264" s="128">
        <f t="shared" si="6"/>
        <v>-10934457.590943992</v>
      </c>
      <c r="F264" s="77">
        <f>'Vos-laskelma'!I264+E264</f>
        <v>355155717.27417153</v>
      </c>
      <c r="G264" s="96"/>
      <c r="H264" s="96"/>
      <c r="I264" s="125">
        <v>837</v>
      </c>
      <c r="J264" s="53" t="s">
        <v>262</v>
      </c>
      <c r="K264" s="65">
        <v>4127509.9236000008</v>
      </c>
      <c r="L264" s="65">
        <v>14490853.788039988</v>
      </c>
      <c r="M264" s="97">
        <f t="shared" si="7"/>
        <v>-10363343.864439987</v>
      </c>
      <c r="N264" s="77">
        <f>'Vos-laskelma'!AB264+M264</f>
        <v>349186226.60848641</v>
      </c>
    </row>
    <row r="265" spans="1:14" ht="13.8" x14ac:dyDescent="0.25">
      <c r="A265" s="42">
        <v>844</v>
      </c>
      <c r="B265" s="53" t="s">
        <v>263</v>
      </c>
      <c r="C265" s="65">
        <v>11998.074199999999</v>
      </c>
      <c r="D265" s="65">
        <v>86445.752000000008</v>
      </c>
      <c r="E265" s="128">
        <f t="shared" si="6"/>
        <v>-74447.677800000005</v>
      </c>
      <c r="F265" s="77">
        <f>'Vos-laskelma'!I265+E265</f>
        <v>6697276.4406296676</v>
      </c>
      <c r="G265" s="96"/>
      <c r="H265" s="96"/>
      <c r="I265" s="125">
        <v>844</v>
      </c>
      <c r="J265" s="53" t="s">
        <v>263</v>
      </c>
      <c r="K265" s="65">
        <v>7112.84</v>
      </c>
      <c r="L265" s="65">
        <v>113947.69679999999</v>
      </c>
      <c r="M265" s="97">
        <f t="shared" si="7"/>
        <v>-106834.85679999999</v>
      </c>
      <c r="N265" s="77">
        <f>'Vos-laskelma'!AB265+M265</f>
        <v>6621030.8898738408</v>
      </c>
    </row>
    <row r="266" spans="1:14" ht="13.8" x14ac:dyDescent="0.25">
      <c r="A266" s="42">
        <v>845</v>
      </c>
      <c r="B266" s="53" t="s">
        <v>264</v>
      </c>
      <c r="C266" s="65">
        <v>68560.423999999999</v>
      </c>
      <c r="D266" s="65">
        <v>70185.007960000003</v>
      </c>
      <c r="E266" s="128">
        <f t="shared" ref="E266:E303" si="8">C266-D266</f>
        <v>-1624.5839600000036</v>
      </c>
      <c r="F266" s="77">
        <f>'Vos-laskelma'!I266+E266</f>
        <v>11940839.303896032</v>
      </c>
      <c r="G266" s="96"/>
      <c r="H266" s="96"/>
      <c r="I266" s="125">
        <v>845</v>
      </c>
      <c r="J266" s="53" t="s">
        <v>264</v>
      </c>
      <c r="K266" s="65">
        <v>59747.856000000007</v>
      </c>
      <c r="L266" s="65">
        <v>31438.752800000002</v>
      </c>
      <c r="M266" s="97">
        <f t="shared" ref="M266:M303" si="9">K266-L266</f>
        <v>28309.103200000005</v>
      </c>
      <c r="N266" s="77">
        <f>'Vos-laskelma'!AB266+M266</f>
        <v>11459238.394400598</v>
      </c>
    </row>
    <row r="267" spans="1:14" ht="13.8" x14ac:dyDescent="0.25">
      <c r="A267" s="42">
        <v>846</v>
      </c>
      <c r="B267" s="53" t="s">
        <v>265</v>
      </c>
      <c r="C267" s="65">
        <v>159477.508</v>
      </c>
      <c r="D267" s="65">
        <v>224758.9552</v>
      </c>
      <c r="E267" s="128">
        <f t="shared" si="8"/>
        <v>-65281.447199999995</v>
      </c>
      <c r="F267" s="77">
        <f>'Vos-laskelma'!I267+E267</f>
        <v>20781872.144743204</v>
      </c>
      <c r="G267" s="96"/>
      <c r="H267" s="96"/>
      <c r="I267" s="125">
        <v>846</v>
      </c>
      <c r="J267" s="53" t="s">
        <v>265</v>
      </c>
      <c r="K267" s="65">
        <v>207694.92800000001</v>
      </c>
      <c r="L267" s="65">
        <v>150792.20800000001</v>
      </c>
      <c r="M267" s="97">
        <f t="shared" si="9"/>
        <v>56902.720000000001</v>
      </c>
      <c r="N267" s="77">
        <f>'Vos-laskelma'!AB267+M267</f>
        <v>19226823.833652779</v>
      </c>
    </row>
    <row r="268" spans="1:14" ht="13.8" x14ac:dyDescent="0.25">
      <c r="A268" s="42">
        <v>848</v>
      </c>
      <c r="B268" s="53" t="s">
        <v>266</v>
      </c>
      <c r="C268" s="65">
        <v>280203.47200000001</v>
      </c>
      <c r="D268" s="65">
        <v>172056.85536000002</v>
      </c>
      <c r="E268" s="65">
        <f t="shared" si="8"/>
        <v>108146.61663999999</v>
      </c>
      <c r="F268" s="77">
        <f>'Vos-laskelma'!I268+E268</f>
        <v>18863075.233836021</v>
      </c>
      <c r="G268" s="96"/>
      <c r="H268" s="96"/>
      <c r="I268" s="125">
        <v>848</v>
      </c>
      <c r="J268" s="53" t="s">
        <v>266</v>
      </c>
      <c r="K268" s="65">
        <v>123763.416</v>
      </c>
      <c r="L268" s="65">
        <v>169342.49472000002</v>
      </c>
      <c r="M268" s="97">
        <f t="shared" si="9"/>
        <v>-45579.07872000002</v>
      </c>
      <c r="N268" s="77">
        <f>'Vos-laskelma'!AB268+M268</f>
        <v>18044400.286118392</v>
      </c>
    </row>
    <row r="269" spans="1:14" ht="13.8" x14ac:dyDescent="0.25">
      <c r="A269" s="42">
        <v>849</v>
      </c>
      <c r="B269" s="53" t="s">
        <v>267</v>
      </c>
      <c r="C269" s="65">
        <v>314483.68400000007</v>
      </c>
      <c r="D269" s="65">
        <v>11923.552000000001</v>
      </c>
      <c r="E269" s="65">
        <f t="shared" si="8"/>
        <v>302560.13200000004</v>
      </c>
      <c r="F269" s="77">
        <f>'Vos-laskelma'!I269+E269</f>
        <v>12302117.794039223</v>
      </c>
      <c r="G269" s="96"/>
      <c r="H269" s="96"/>
      <c r="I269" s="125">
        <v>849</v>
      </c>
      <c r="J269" s="53" t="s">
        <v>267</v>
      </c>
      <c r="K269" s="65">
        <v>233301.15200000003</v>
      </c>
      <c r="L269" s="65">
        <v>11380.544000000002</v>
      </c>
      <c r="M269" s="97">
        <f t="shared" si="9"/>
        <v>221920.60800000004</v>
      </c>
      <c r="N269" s="77">
        <f>'Vos-laskelma'!AB269+M269</f>
        <v>11842609.382104857</v>
      </c>
    </row>
    <row r="270" spans="1:14" ht="13.8" x14ac:dyDescent="0.25">
      <c r="A270" s="42">
        <v>850</v>
      </c>
      <c r="B270" s="53" t="s">
        <v>268</v>
      </c>
      <c r="C270" s="65">
        <v>320669.02659999998</v>
      </c>
      <c r="D270" s="65">
        <v>145348.09888000001</v>
      </c>
      <c r="E270" s="65">
        <f t="shared" si="8"/>
        <v>175320.92771999998</v>
      </c>
      <c r="F270" s="77">
        <f>'Vos-laskelma'!I270+E270</f>
        <v>7229478.7360726902</v>
      </c>
      <c r="G270" s="96"/>
      <c r="H270" s="96"/>
      <c r="I270" s="125">
        <v>850</v>
      </c>
      <c r="J270" s="53" t="s">
        <v>268</v>
      </c>
      <c r="K270" s="65">
        <v>318797.48879999999</v>
      </c>
      <c r="L270" s="65">
        <v>172514.82136000003</v>
      </c>
      <c r="M270" s="97">
        <f t="shared" si="9"/>
        <v>146282.66743999996</v>
      </c>
      <c r="N270" s="77">
        <f>'Vos-laskelma'!AB270+M270</f>
        <v>6721837.3403675603</v>
      </c>
    </row>
    <row r="271" spans="1:14" ht="13.8" x14ac:dyDescent="0.25">
      <c r="A271" s="42">
        <v>851</v>
      </c>
      <c r="B271" s="53" t="s">
        <v>269</v>
      </c>
      <c r="C271" s="65">
        <v>420305.20799999998</v>
      </c>
      <c r="D271" s="65">
        <v>308879.61456000002</v>
      </c>
      <c r="E271" s="65">
        <f t="shared" si="8"/>
        <v>111425.59343999997</v>
      </c>
      <c r="F271" s="77">
        <f>'Vos-laskelma'!I271+E271</f>
        <v>46644037.644672558</v>
      </c>
      <c r="G271" s="96"/>
      <c r="H271" s="96"/>
      <c r="I271" s="125">
        <v>851</v>
      </c>
      <c r="J271" s="53" t="s">
        <v>269</v>
      </c>
      <c r="K271" s="65">
        <v>437012.88960000005</v>
      </c>
      <c r="L271" s="65">
        <v>233500.31152000002</v>
      </c>
      <c r="M271" s="97">
        <f t="shared" si="9"/>
        <v>203512.57808000004</v>
      </c>
      <c r="N271" s="77">
        <f>'Vos-laskelma'!AB271+M271</f>
        <v>44182658.153448075</v>
      </c>
    </row>
    <row r="272" spans="1:14" ht="13.8" x14ac:dyDescent="0.25">
      <c r="A272" s="42">
        <v>853</v>
      </c>
      <c r="B272" s="53" t="s">
        <v>270</v>
      </c>
      <c r="C272" s="65">
        <v>7235062.3092000028</v>
      </c>
      <c r="D272" s="65">
        <v>9870355.0971440058</v>
      </c>
      <c r="E272" s="128">
        <f t="shared" si="8"/>
        <v>-2635292.787944003</v>
      </c>
      <c r="F272" s="77">
        <f>'Vos-laskelma'!I272+E272</f>
        <v>314211641.89432949</v>
      </c>
      <c r="G272" s="96"/>
      <c r="H272" s="96"/>
      <c r="I272" s="125">
        <v>853</v>
      </c>
      <c r="J272" s="53" t="s">
        <v>270</v>
      </c>
      <c r="K272" s="65">
        <v>6565151.3200000012</v>
      </c>
      <c r="L272" s="65">
        <v>9013571.5141360033</v>
      </c>
      <c r="M272" s="97">
        <f t="shared" si="9"/>
        <v>-2448420.1941360021</v>
      </c>
      <c r="N272" s="77">
        <f>'Vos-laskelma'!AB272+M272</f>
        <v>304072046.62289929</v>
      </c>
    </row>
    <row r="273" spans="1:14" ht="13.8" x14ac:dyDescent="0.25">
      <c r="A273" s="42">
        <v>854</v>
      </c>
      <c r="B273" s="53" t="s">
        <v>271</v>
      </c>
      <c r="C273" s="65">
        <v>11923.552000000001</v>
      </c>
      <c r="D273" s="65">
        <v>85029.830199999997</v>
      </c>
      <c r="E273" s="128">
        <f t="shared" si="8"/>
        <v>-73106.278200000001</v>
      </c>
      <c r="F273" s="77">
        <f>'Vos-laskelma'!I273+E273</f>
        <v>16957793.888403412</v>
      </c>
      <c r="G273" s="96"/>
      <c r="H273" s="96"/>
      <c r="I273" s="125">
        <v>854</v>
      </c>
      <c r="J273" s="53" t="s">
        <v>271</v>
      </c>
      <c r="K273" s="65">
        <v>11380.544000000002</v>
      </c>
      <c r="L273" s="65">
        <v>59818.984400000001</v>
      </c>
      <c r="M273" s="97">
        <f t="shared" si="9"/>
        <v>-48438.440399999999</v>
      </c>
      <c r="N273" s="77">
        <f>'Vos-laskelma'!AB273+M273</f>
        <v>16393033.086932098</v>
      </c>
    </row>
    <row r="274" spans="1:14" ht="13.8" x14ac:dyDescent="0.25">
      <c r="A274" s="42">
        <v>857</v>
      </c>
      <c r="B274" s="53" t="s">
        <v>272</v>
      </c>
      <c r="C274" s="65">
        <v>1024084.0724000002</v>
      </c>
      <c r="D274" s="65">
        <v>102199.74508000001</v>
      </c>
      <c r="E274" s="65">
        <f t="shared" si="8"/>
        <v>921884.32732000016</v>
      </c>
      <c r="F274" s="77">
        <f>'Vos-laskelma'!I274+E274</f>
        <v>11812990.492386611</v>
      </c>
      <c r="G274" s="96"/>
      <c r="H274" s="96"/>
      <c r="I274" s="125">
        <v>857</v>
      </c>
      <c r="J274" s="53" t="s">
        <v>272</v>
      </c>
      <c r="K274" s="65">
        <v>1052771.4484000001</v>
      </c>
      <c r="L274" s="65">
        <v>73546.765600000013</v>
      </c>
      <c r="M274" s="97">
        <f t="shared" si="9"/>
        <v>979224.68280000007</v>
      </c>
      <c r="N274" s="77">
        <f>'Vos-laskelma'!AB274+M274</f>
        <v>11219985.267934082</v>
      </c>
    </row>
    <row r="275" spans="1:14" ht="13.8" x14ac:dyDescent="0.25">
      <c r="A275" s="42">
        <v>858</v>
      </c>
      <c r="B275" s="53" t="s">
        <v>273</v>
      </c>
      <c r="C275" s="65">
        <v>3679161.014</v>
      </c>
      <c r="D275" s="65">
        <v>1433921.8921880003</v>
      </c>
      <c r="E275" s="65">
        <f t="shared" si="8"/>
        <v>2245239.1218119999</v>
      </c>
      <c r="F275" s="77">
        <f>'Vos-laskelma'!I275+E275</f>
        <v>37659228.479034506</v>
      </c>
      <c r="G275" s="96"/>
      <c r="H275" s="96"/>
      <c r="I275" s="125">
        <v>858</v>
      </c>
      <c r="J275" s="53" t="s">
        <v>273</v>
      </c>
      <c r="K275" s="65">
        <v>3074667.3468000004</v>
      </c>
      <c r="L275" s="65">
        <v>1417391.2750480007</v>
      </c>
      <c r="M275" s="97">
        <f t="shared" si="9"/>
        <v>1657276.0717519997</v>
      </c>
      <c r="N275" s="77">
        <f>'Vos-laskelma'!AB275+M275</f>
        <v>34012782.569569252</v>
      </c>
    </row>
    <row r="276" spans="1:14" ht="13.8" x14ac:dyDescent="0.25">
      <c r="A276" s="42">
        <v>859</v>
      </c>
      <c r="B276" s="53" t="s">
        <v>274</v>
      </c>
      <c r="C276" s="65">
        <v>211792.09240000002</v>
      </c>
      <c r="D276" s="65">
        <v>199153.12728000002</v>
      </c>
      <c r="E276" s="65">
        <f t="shared" si="8"/>
        <v>12638.965120000008</v>
      </c>
      <c r="F276" s="77">
        <f>'Vos-laskelma'!I276+E276</f>
        <v>22266531.902000122</v>
      </c>
      <c r="G276" s="96"/>
      <c r="H276" s="96"/>
      <c r="I276" s="125">
        <v>859</v>
      </c>
      <c r="J276" s="53" t="s">
        <v>274</v>
      </c>
      <c r="K276" s="65">
        <v>207766.05639999997</v>
      </c>
      <c r="L276" s="65">
        <v>137078.65248000002</v>
      </c>
      <c r="M276" s="97">
        <f t="shared" si="9"/>
        <v>70687.403919999953</v>
      </c>
      <c r="N276" s="77">
        <f>'Vos-laskelma'!AB276+M276</f>
        <v>21426811.393858511</v>
      </c>
    </row>
    <row r="277" spans="1:14" ht="13.8" x14ac:dyDescent="0.25">
      <c r="A277" s="42">
        <v>886</v>
      </c>
      <c r="B277" s="53" t="s">
        <v>275</v>
      </c>
      <c r="C277" s="65">
        <v>751407.34260000021</v>
      </c>
      <c r="D277" s="65">
        <v>620056.00332400005</v>
      </c>
      <c r="E277" s="65">
        <f t="shared" si="8"/>
        <v>131351.33927600016</v>
      </c>
      <c r="F277" s="77">
        <f>'Vos-laskelma'!I277+E277</f>
        <v>26220413.704124071</v>
      </c>
      <c r="G277" s="96"/>
      <c r="H277" s="96"/>
      <c r="I277" s="125">
        <v>886</v>
      </c>
      <c r="J277" s="53" t="s">
        <v>275</v>
      </c>
      <c r="K277" s="65">
        <v>574788.60040000011</v>
      </c>
      <c r="L277" s="65">
        <v>541600.08896000008</v>
      </c>
      <c r="M277" s="97">
        <f t="shared" si="9"/>
        <v>33188.511440000031</v>
      </c>
      <c r="N277" s="77">
        <f>'Vos-laskelma'!AB277+M277</f>
        <v>23848382.398307808</v>
      </c>
    </row>
    <row r="278" spans="1:14" ht="13.8" x14ac:dyDescent="0.25">
      <c r="A278" s="42">
        <v>887</v>
      </c>
      <c r="B278" s="53" t="s">
        <v>276</v>
      </c>
      <c r="C278" s="65">
        <v>651398.55020000006</v>
      </c>
      <c r="D278" s="65">
        <v>349047.08035999996</v>
      </c>
      <c r="E278" s="65">
        <f t="shared" si="8"/>
        <v>302351.46984000009</v>
      </c>
      <c r="F278" s="77">
        <f>'Vos-laskelma'!I278+E278</f>
        <v>16374704.012802262</v>
      </c>
      <c r="G278" s="96"/>
      <c r="H278" s="96"/>
      <c r="I278" s="125">
        <v>887</v>
      </c>
      <c r="J278" s="53" t="s">
        <v>276</v>
      </c>
      <c r="K278" s="65">
        <v>624578.4804</v>
      </c>
      <c r="L278" s="65">
        <v>333890.93528000003</v>
      </c>
      <c r="M278" s="97">
        <f t="shared" si="9"/>
        <v>290687.54511999997</v>
      </c>
      <c r="N278" s="77">
        <f>'Vos-laskelma'!AB278+M278</f>
        <v>15694704.028996881</v>
      </c>
    </row>
    <row r="279" spans="1:14" ht="13.8" x14ac:dyDescent="0.25">
      <c r="A279" s="42">
        <v>889</v>
      </c>
      <c r="B279" s="53" t="s">
        <v>277</v>
      </c>
      <c r="C279" s="65">
        <v>229826.46479999999</v>
      </c>
      <c r="D279" s="65">
        <v>56070.503280000004</v>
      </c>
      <c r="E279" s="65">
        <f t="shared" si="8"/>
        <v>173755.96151999998</v>
      </c>
      <c r="F279" s="77">
        <f>'Vos-laskelma'!I279+E279</f>
        <v>12850802.318179736</v>
      </c>
      <c r="G279" s="96"/>
      <c r="H279" s="96"/>
      <c r="I279" s="125">
        <v>889</v>
      </c>
      <c r="J279" s="53" t="s">
        <v>277</v>
      </c>
      <c r="K279" s="65">
        <v>179314.69639999999</v>
      </c>
      <c r="L279" s="65">
        <v>41254.472000000009</v>
      </c>
      <c r="M279" s="97">
        <f t="shared" si="9"/>
        <v>138060.22439999998</v>
      </c>
      <c r="N279" s="77">
        <f>'Vos-laskelma'!AB279+M279</f>
        <v>12254159.060327632</v>
      </c>
    </row>
    <row r="280" spans="1:14" ht="13.8" x14ac:dyDescent="0.25">
      <c r="A280" s="42">
        <v>890</v>
      </c>
      <c r="B280" s="53" t="s">
        <v>278</v>
      </c>
      <c r="C280" s="65">
        <v>77503.088000000003</v>
      </c>
      <c r="D280" s="65">
        <v>14904.44</v>
      </c>
      <c r="E280" s="65">
        <f t="shared" si="8"/>
        <v>62598.648000000001</v>
      </c>
      <c r="F280" s="77">
        <f>'Vos-laskelma'!I280+E280</f>
        <v>7684487.5645419266</v>
      </c>
      <c r="G280" s="96"/>
      <c r="H280" s="96"/>
      <c r="I280" s="125">
        <v>890</v>
      </c>
      <c r="J280" s="53" t="s">
        <v>278</v>
      </c>
      <c r="K280" s="65">
        <v>64157.816800000008</v>
      </c>
      <c r="L280" s="65">
        <v>11380.544000000002</v>
      </c>
      <c r="M280" s="97">
        <f t="shared" si="9"/>
        <v>52777.272800000006</v>
      </c>
      <c r="N280" s="77">
        <f>'Vos-laskelma'!AB280+M280</f>
        <v>7344546.0698494501</v>
      </c>
    </row>
    <row r="281" spans="1:14" ht="13.8" x14ac:dyDescent="0.25">
      <c r="A281" s="42">
        <v>892</v>
      </c>
      <c r="B281" s="53" t="s">
        <v>279</v>
      </c>
      <c r="C281" s="65">
        <v>76087.166200000007</v>
      </c>
      <c r="D281" s="65">
        <v>62151.514800000004</v>
      </c>
      <c r="E281" s="65">
        <f t="shared" si="8"/>
        <v>13935.651400000002</v>
      </c>
      <c r="F281" s="77">
        <f>'Vos-laskelma'!I281+E281</f>
        <v>10690217.595827574</v>
      </c>
      <c r="G281" s="96"/>
      <c r="H281" s="96"/>
      <c r="I281" s="125">
        <v>892</v>
      </c>
      <c r="J281" s="53" t="s">
        <v>279</v>
      </c>
      <c r="K281" s="65">
        <v>103918.59240000001</v>
      </c>
      <c r="L281" s="65">
        <v>62905.95696000001</v>
      </c>
      <c r="M281" s="97">
        <f t="shared" si="9"/>
        <v>41012.635439999998</v>
      </c>
      <c r="N281" s="77">
        <f>'Vos-laskelma'!AB281+M281</f>
        <v>10754411.859850284</v>
      </c>
    </row>
    <row r="282" spans="1:14" ht="13.8" x14ac:dyDescent="0.25">
      <c r="A282" s="42">
        <v>893</v>
      </c>
      <c r="B282" s="53" t="s">
        <v>280</v>
      </c>
      <c r="C282" s="65">
        <v>147553.95600000001</v>
      </c>
      <c r="D282" s="65">
        <v>254865.92400000003</v>
      </c>
      <c r="E282" s="128">
        <f t="shared" si="8"/>
        <v>-107311.96800000002</v>
      </c>
      <c r="F282" s="77">
        <f>'Vos-laskelma'!I282+E282</f>
        <v>24363630.633991722</v>
      </c>
      <c r="G282" s="96"/>
      <c r="H282" s="96"/>
      <c r="I282" s="125">
        <v>893</v>
      </c>
      <c r="J282" s="53" t="s">
        <v>280</v>
      </c>
      <c r="K282" s="65">
        <v>42677.039999999994</v>
      </c>
      <c r="L282" s="65">
        <v>220498.04</v>
      </c>
      <c r="M282" s="97">
        <f t="shared" si="9"/>
        <v>-177821</v>
      </c>
      <c r="N282" s="77">
        <f>'Vos-laskelma'!AB282+M282</f>
        <v>22338203.981242765</v>
      </c>
    </row>
    <row r="283" spans="1:14" ht="13.8" x14ac:dyDescent="0.25">
      <c r="A283" s="42">
        <v>895</v>
      </c>
      <c r="B283" s="53" t="s">
        <v>281</v>
      </c>
      <c r="C283" s="65">
        <v>314558.20620000007</v>
      </c>
      <c r="D283" s="65">
        <v>229528.37600000002</v>
      </c>
      <c r="E283" s="65">
        <f t="shared" si="8"/>
        <v>85029.830200000055</v>
      </c>
      <c r="F283" s="77">
        <f>'Vos-laskelma'!I283+E283</f>
        <v>33799297.121909142</v>
      </c>
      <c r="G283" s="96"/>
      <c r="H283" s="96"/>
      <c r="I283" s="125">
        <v>895</v>
      </c>
      <c r="J283" s="53" t="s">
        <v>281</v>
      </c>
      <c r="K283" s="65">
        <v>243259.12800000003</v>
      </c>
      <c r="L283" s="65">
        <v>122340.84800000003</v>
      </c>
      <c r="M283" s="97">
        <f t="shared" si="9"/>
        <v>120918.28</v>
      </c>
      <c r="N283" s="77">
        <f>'Vos-laskelma'!AB283+M283</f>
        <v>30450551.171471704</v>
      </c>
    </row>
    <row r="284" spans="1:14" ht="13.8" x14ac:dyDescent="0.25">
      <c r="A284" s="42">
        <v>905</v>
      </c>
      <c r="B284" s="53" t="s">
        <v>282</v>
      </c>
      <c r="C284" s="65">
        <v>1393714.1843999994</v>
      </c>
      <c r="D284" s="65">
        <v>7141454.9737799997</v>
      </c>
      <c r="E284" s="128">
        <f t="shared" si="8"/>
        <v>-5747740.78938</v>
      </c>
      <c r="F284" s="77">
        <f>'Vos-laskelma'!I284+E284</f>
        <v>132788861.49607213</v>
      </c>
      <c r="G284" s="96"/>
      <c r="H284" s="96"/>
      <c r="I284" s="125">
        <v>905</v>
      </c>
      <c r="J284" s="53" t="s">
        <v>282</v>
      </c>
      <c r="K284" s="65">
        <v>1200647.392</v>
      </c>
      <c r="L284" s="65">
        <v>6652818.4955679988</v>
      </c>
      <c r="M284" s="97">
        <f t="shared" si="9"/>
        <v>-5452171.1035679989</v>
      </c>
      <c r="N284" s="77">
        <f>'Vos-laskelma'!AB284+M284</f>
        <v>126393566.73024936</v>
      </c>
    </row>
    <row r="285" spans="1:14" ht="13.8" x14ac:dyDescent="0.25">
      <c r="A285" s="42">
        <v>908</v>
      </c>
      <c r="B285" s="53" t="s">
        <v>283</v>
      </c>
      <c r="C285" s="65">
        <v>503919.11640000006</v>
      </c>
      <c r="D285" s="65">
        <v>733462.39684000006</v>
      </c>
      <c r="E285" s="128">
        <f t="shared" si="8"/>
        <v>-229543.28044</v>
      </c>
      <c r="F285" s="77">
        <f>'Vos-laskelma'!I285+E285</f>
        <v>45866472.753494971</v>
      </c>
      <c r="G285" s="96"/>
      <c r="H285" s="96"/>
      <c r="I285" s="125">
        <v>908</v>
      </c>
      <c r="J285" s="53" t="s">
        <v>283</v>
      </c>
      <c r="K285" s="65">
        <v>357064.56800000009</v>
      </c>
      <c r="L285" s="65">
        <v>643242.57256</v>
      </c>
      <c r="M285" s="97">
        <f t="shared" si="9"/>
        <v>-286178.00455999991</v>
      </c>
      <c r="N285" s="77">
        <f>'Vos-laskelma'!AB285+M285</f>
        <v>43764546.219538741</v>
      </c>
    </row>
    <row r="286" spans="1:14" ht="13.8" x14ac:dyDescent="0.25">
      <c r="A286" s="42">
        <v>915</v>
      </c>
      <c r="B286" s="53" t="s">
        <v>284</v>
      </c>
      <c r="C286" s="65">
        <v>508315.92619999999</v>
      </c>
      <c r="D286" s="65">
        <v>290249.06456000003</v>
      </c>
      <c r="E286" s="65">
        <f t="shared" si="8"/>
        <v>218066.86163999996</v>
      </c>
      <c r="F286" s="77">
        <f>'Vos-laskelma'!I286+E286</f>
        <v>59304043.466696821</v>
      </c>
      <c r="G286" s="96"/>
      <c r="H286" s="96"/>
      <c r="I286" s="125">
        <v>915</v>
      </c>
      <c r="J286" s="53" t="s">
        <v>284</v>
      </c>
      <c r="K286" s="65">
        <v>372855.07279999997</v>
      </c>
      <c r="L286" s="65">
        <v>241466.69232</v>
      </c>
      <c r="M286" s="97">
        <f t="shared" si="9"/>
        <v>131388.38047999996</v>
      </c>
      <c r="N286" s="77">
        <f>'Vos-laskelma'!AB286+M286</f>
        <v>55817722.357847102</v>
      </c>
    </row>
    <row r="287" spans="1:14" ht="13.8" x14ac:dyDescent="0.25">
      <c r="A287" s="42">
        <v>918</v>
      </c>
      <c r="B287" s="53" t="s">
        <v>285</v>
      </c>
      <c r="C287" s="65">
        <v>31299.324000000001</v>
      </c>
      <c r="D287" s="65">
        <v>70900.42108</v>
      </c>
      <c r="E287" s="128">
        <f t="shared" si="8"/>
        <v>-39601.09708</v>
      </c>
      <c r="F287" s="77">
        <f>'Vos-laskelma'!I287+E287</f>
        <v>6349442.1661849096</v>
      </c>
      <c r="G287" s="96"/>
      <c r="H287" s="96"/>
      <c r="I287" s="125">
        <v>918</v>
      </c>
      <c r="J287" s="53" t="s">
        <v>285</v>
      </c>
      <c r="K287" s="65">
        <v>22761.088000000003</v>
      </c>
      <c r="L287" s="65">
        <v>52706.144400000005</v>
      </c>
      <c r="M287" s="97">
        <f t="shared" si="9"/>
        <v>-29945.056400000001</v>
      </c>
      <c r="N287" s="77">
        <f>'Vos-laskelma'!AB287+M287</f>
        <v>6066521.92116025</v>
      </c>
    </row>
    <row r="288" spans="1:14" ht="13.8" x14ac:dyDescent="0.25">
      <c r="A288" s="42">
        <v>921</v>
      </c>
      <c r="B288" s="53" t="s">
        <v>286</v>
      </c>
      <c r="C288" s="65">
        <v>238545.56220000004</v>
      </c>
      <c r="D288" s="65">
        <v>73806.78688</v>
      </c>
      <c r="E288" s="65">
        <f t="shared" si="8"/>
        <v>164738.77532000004</v>
      </c>
      <c r="F288" s="77">
        <f>'Vos-laskelma'!I288+E288</f>
        <v>11378180.287990261</v>
      </c>
      <c r="G288" s="96"/>
      <c r="H288" s="96"/>
      <c r="I288" s="125">
        <v>921</v>
      </c>
      <c r="J288" s="53" t="s">
        <v>286</v>
      </c>
      <c r="K288" s="65">
        <v>227824.26519999999</v>
      </c>
      <c r="L288" s="65">
        <v>29191.095360000003</v>
      </c>
      <c r="M288" s="97">
        <f t="shared" si="9"/>
        <v>198633.16983999999</v>
      </c>
      <c r="N288" s="77">
        <f>'Vos-laskelma'!AB288+M288</f>
        <v>10894577.613035833</v>
      </c>
    </row>
    <row r="289" spans="1:14" ht="13.8" x14ac:dyDescent="0.25">
      <c r="A289" s="42">
        <v>922</v>
      </c>
      <c r="B289" s="53" t="s">
        <v>287</v>
      </c>
      <c r="C289" s="65">
        <v>165513.80620000002</v>
      </c>
      <c r="D289" s="65">
        <v>222806.47356000004</v>
      </c>
      <c r="E289" s="128">
        <f t="shared" si="8"/>
        <v>-57292.667360000021</v>
      </c>
      <c r="F289" s="77">
        <f>'Vos-laskelma'!I289+E289</f>
        <v>7733657.4516564654</v>
      </c>
      <c r="G289" s="96"/>
      <c r="H289" s="96"/>
      <c r="I289" s="125">
        <v>922</v>
      </c>
      <c r="J289" s="53" t="s">
        <v>287</v>
      </c>
      <c r="K289" s="65">
        <v>190766.3688</v>
      </c>
      <c r="L289" s="65">
        <v>177233.47941599999</v>
      </c>
      <c r="M289" s="97">
        <f t="shared" si="9"/>
        <v>13532.889384000009</v>
      </c>
      <c r="N289" s="77">
        <f>'Vos-laskelma'!AB289+M289</f>
        <v>7985413.0876520202</v>
      </c>
    </row>
    <row r="290" spans="1:14" ht="13.8" x14ac:dyDescent="0.25">
      <c r="A290" s="42">
        <v>924</v>
      </c>
      <c r="B290" s="53" t="s">
        <v>288</v>
      </c>
      <c r="C290" s="65">
        <v>58127.316000000006</v>
      </c>
      <c r="D290" s="65">
        <v>61182.726200000005</v>
      </c>
      <c r="E290" s="128">
        <f t="shared" si="8"/>
        <v>-3055.4101999999984</v>
      </c>
      <c r="F290" s="77">
        <f>'Vos-laskelma'!I290+E290</f>
        <v>12016995.007066069</v>
      </c>
      <c r="G290" s="96"/>
      <c r="H290" s="96"/>
      <c r="I290" s="125">
        <v>924</v>
      </c>
      <c r="J290" s="53" t="s">
        <v>288</v>
      </c>
      <c r="K290" s="65">
        <v>78312.368400000007</v>
      </c>
      <c r="L290" s="65">
        <v>50856.805999999997</v>
      </c>
      <c r="M290" s="97">
        <f t="shared" si="9"/>
        <v>27455.56240000001</v>
      </c>
      <c r="N290" s="77">
        <f>'Vos-laskelma'!AB290+M290</f>
        <v>11408906.665183216</v>
      </c>
    </row>
    <row r="291" spans="1:14" ht="13.8" x14ac:dyDescent="0.25">
      <c r="A291" s="42">
        <v>925</v>
      </c>
      <c r="B291" s="53" t="s">
        <v>289</v>
      </c>
      <c r="C291" s="65">
        <v>117745.076</v>
      </c>
      <c r="D291" s="65">
        <v>85730.33888000001</v>
      </c>
      <c r="E291" s="65">
        <f t="shared" si="8"/>
        <v>32014.737119999991</v>
      </c>
      <c r="F291" s="77">
        <f>'Vos-laskelma'!I291+E291</f>
        <v>11303237.799473492</v>
      </c>
      <c r="G291" s="96"/>
      <c r="H291" s="96"/>
      <c r="I291" s="125">
        <v>925</v>
      </c>
      <c r="J291" s="53" t="s">
        <v>289</v>
      </c>
      <c r="K291" s="65">
        <v>115228.008</v>
      </c>
      <c r="L291" s="65">
        <v>93277.783760000006</v>
      </c>
      <c r="M291" s="97">
        <f t="shared" si="9"/>
        <v>21950.224239999996</v>
      </c>
      <c r="N291" s="77">
        <f>'Vos-laskelma'!AB291+M291</f>
        <v>11495705.210854424</v>
      </c>
    </row>
    <row r="292" spans="1:14" ht="13.8" x14ac:dyDescent="0.25">
      <c r="A292" s="42">
        <v>927</v>
      </c>
      <c r="B292" s="53" t="s">
        <v>290</v>
      </c>
      <c r="C292" s="65">
        <v>1069393.5699999998</v>
      </c>
      <c r="D292" s="65">
        <v>941807.09226800024</v>
      </c>
      <c r="E292" s="65">
        <f t="shared" si="8"/>
        <v>127586.47773199959</v>
      </c>
      <c r="F292" s="77">
        <f>'Vos-laskelma'!I292+E292</f>
        <v>34859422.070087716</v>
      </c>
      <c r="G292" s="96"/>
      <c r="H292" s="96"/>
      <c r="I292" s="125">
        <v>927</v>
      </c>
      <c r="J292" s="53" t="s">
        <v>290</v>
      </c>
      <c r="K292" s="65">
        <v>928083.36320000002</v>
      </c>
      <c r="L292" s="65">
        <v>781601.53624000016</v>
      </c>
      <c r="M292" s="97">
        <f t="shared" si="9"/>
        <v>146481.82695999986</v>
      </c>
      <c r="N292" s="77">
        <f>'Vos-laskelma'!AB292+M292</f>
        <v>32726366.875594188</v>
      </c>
    </row>
    <row r="293" spans="1:14" ht="13.8" x14ac:dyDescent="0.25">
      <c r="A293" s="42">
        <v>931</v>
      </c>
      <c r="B293" s="53" t="s">
        <v>291</v>
      </c>
      <c r="C293" s="65">
        <v>111932.3444</v>
      </c>
      <c r="D293" s="65">
        <v>180343.72399999999</v>
      </c>
      <c r="E293" s="128">
        <f t="shared" si="8"/>
        <v>-68411.379599999986</v>
      </c>
      <c r="F293" s="77">
        <f>'Vos-laskelma'!I293+E293</f>
        <v>27472154.165704839</v>
      </c>
      <c r="G293" s="96"/>
      <c r="H293" s="96"/>
      <c r="I293" s="125">
        <v>931</v>
      </c>
      <c r="J293" s="53" t="s">
        <v>291</v>
      </c>
      <c r="K293" s="65">
        <v>87061.161600000007</v>
      </c>
      <c r="L293" s="65">
        <v>169427.84880000001</v>
      </c>
      <c r="M293" s="97">
        <f t="shared" si="9"/>
        <v>-82366.6872</v>
      </c>
      <c r="N293" s="77">
        <f>'Vos-laskelma'!AB293+M293</f>
        <v>26377713.39504911</v>
      </c>
    </row>
    <row r="294" spans="1:14" ht="13.8" x14ac:dyDescent="0.25">
      <c r="A294" s="42">
        <v>934</v>
      </c>
      <c r="B294" s="53" t="s">
        <v>292</v>
      </c>
      <c r="C294" s="65">
        <v>0</v>
      </c>
      <c r="D294" s="65">
        <v>2923133.2949999999</v>
      </c>
      <c r="E294" s="128">
        <f t="shared" si="8"/>
        <v>-2923133.2949999999</v>
      </c>
      <c r="F294" s="77">
        <f>'Vos-laskelma'!I294+E294</f>
        <v>6168831.3278933223</v>
      </c>
      <c r="G294" s="96"/>
      <c r="H294" s="96"/>
      <c r="I294" s="125">
        <v>934</v>
      </c>
      <c r="J294" s="53" t="s">
        <v>292</v>
      </c>
      <c r="K294" s="65">
        <v>0</v>
      </c>
      <c r="L294" s="65">
        <v>2896988.6036000005</v>
      </c>
      <c r="M294" s="97">
        <f t="shared" si="9"/>
        <v>-2896988.6036000005</v>
      </c>
      <c r="N294" s="77">
        <f>'Vos-laskelma'!AB294+M294</f>
        <v>6044183.4402625319</v>
      </c>
    </row>
    <row r="295" spans="1:14" ht="13.8" x14ac:dyDescent="0.25">
      <c r="A295" s="42">
        <v>935</v>
      </c>
      <c r="B295" s="53" t="s">
        <v>293</v>
      </c>
      <c r="C295" s="65">
        <v>1500877.108</v>
      </c>
      <c r="D295" s="65">
        <v>179151.3688</v>
      </c>
      <c r="E295" s="65">
        <f t="shared" si="8"/>
        <v>1321725.7392</v>
      </c>
      <c r="F295" s="77">
        <f>'Vos-laskelma'!I295+E295</f>
        <v>11440458.160278132</v>
      </c>
      <c r="G295" s="96"/>
      <c r="H295" s="96"/>
      <c r="I295" s="125">
        <v>935</v>
      </c>
      <c r="J295" s="53" t="s">
        <v>293</v>
      </c>
      <c r="K295" s="65">
        <v>1465956.3240000005</v>
      </c>
      <c r="L295" s="65">
        <v>62664.1204</v>
      </c>
      <c r="M295" s="97">
        <f t="shared" si="9"/>
        <v>1403292.2036000006</v>
      </c>
      <c r="N295" s="77">
        <f>'Vos-laskelma'!AB295+M295</f>
        <v>11390536.897264607</v>
      </c>
    </row>
    <row r="296" spans="1:14" ht="13.8" x14ac:dyDescent="0.25">
      <c r="A296" s="42">
        <v>936</v>
      </c>
      <c r="B296" s="53" t="s">
        <v>294</v>
      </c>
      <c r="C296" s="65">
        <v>162607.44039999999</v>
      </c>
      <c r="D296" s="65">
        <v>89426.64</v>
      </c>
      <c r="E296" s="65">
        <f t="shared" si="8"/>
        <v>73180.800399999993</v>
      </c>
      <c r="F296" s="77">
        <f>'Vos-laskelma'!I296+E296</f>
        <v>27658354.208788354</v>
      </c>
      <c r="G296" s="96"/>
      <c r="H296" s="96"/>
      <c r="I296" s="125">
        <v>936</v>
      </c>
      <c r="J296" s="53" t="s">
        <v>294</v>
      </c>
      <c r="K296" s="65">
        <v>166582.71280000001</v>
      </c>
      <c r="L296" s="65">
        <v>62592.992000000013</v>
      </c>
      <c r="M296" s="97">
        <f t="shared" si="9"/>
        <v>103989.7208</v>
      </c>
      <c r="N296" s="77">
        <f>'Vos-laskelma'!AB296+M296</f>
        <v>26718755.812745273</v>
      </c>
    </row>
    <row r="297" spans="1:14" ht="13.8" x14ac:dyDescent="0.25">
      <c r="A297" s="42">
        <v>946</v>
      </c>
      <c r="B297" s="53" t="s">
        <v>295</v>
      </c>
      <c r="C297" s="65">
        <v>137269.89240000001</v>
      </c>
      <c r="D297" s="65">
        <v>292276.06840000005</v>
      </c>
      <c r="E297" s="128">
        <f t="shared" si="8"/>
        <v>-155006.17600000004</v>
      </c>
      <c r="F297" s="77">
        <f>'Vos-laskelma'!I297+E297</f>
        <v>22064077.900366079</v>
      </c>
      <c r="G297" s="96"/>
      <c r="H297" s="96"/>
      <c r="I297" s="125">
        <v>946</v>
      </c>
      <c r="J297" s="53" t="s">
        <v>295</v>
      </c>
      <c r="K297" s="65">
        <v>162172.75199999998</v>
      </c>
      <c r="L297" s="65">
        <v>251936.7928</v>
      </c>
      <c r="M297" s="97">
        <f t="shared" si="9"/>
        <v>-89764.040800000017</v>
      </c>
      <c r="N297" s="77">
        <f>'Vos-laskelma'!AB297+M297</f>
        <v>21135844.211765181</v>
      </c>
    </row>
    <row r="298" spans="1:14" ht="13.8" x14ac:dyDescent="0.25">
      <c r="A298" s="42">
        <v>976</v>
      </c>
      <c r="B298" s="53" t="s">
        <v>296</v>
      </c>
      <c r="C298" s="65">
        <v>119235.52</v>
      </c>
      <c r="D298" s="65">
        <v>177362.83600000001</v>
      </c>
      <c r="E298" s="128">
        <f t="shared" si="8"/>
        <v>-58127.316000000006</v>
      </c>
      <c r="F298" s="77">
        <f>'Vos-laskelma'!I298+E298</f>
        <v>20889124.433633305</v>
      </c>
      <c r="G298" s="96"/>
      <c r="H298" s="96"/>
      <c r="I298" s="125">
        <v>976</v>
      </c>
      <c r="J298" s="53" t="s">
        <v>296</v>
      </c>
      <c r="K298" s="65">
        <v>109537.736</v>
      </c>
      <c r="L298" s="65">
        <v>148089.32880000002</v>
      </c>
      <c r="M298" s="97">
        <f t="shared" si="9"/>
        <v>-38551.592800000013</v>
      </c>
      <c r="N298" s="77">
        <f>'Vos-laskelma'!AB298+M298</f>
        <v>20082267.43967253</v>
      </c>
    </row>
    <row r="299" spans="1:14" ht="13.8" x14ac:dyDescent="0.25">
      <c r="A299" s="42">
        <v>977</v>
      </c>
      <c r="B299" s="53" t="s">
        <v>297</v>
      </c>
      <c r="C299" s="65">
        <v>567933.68620000023</v>
      </c>
      <c r="D299" s="65">
        <v>330386.72148000007</v>
      </c>
      <c r="E299" s="65">
        <f t="shared" si="8"/>
        <v>237546.96472000016</v>
      </c>
      <c r="F299" s="77">
        <f>'Vos-laskelma'!I299+E299</f>
        <v>48108168.141467147</v>
      </c>
      <c r="G299" s="96"/>
      <c r="H299" s="96"/>
      <c r="I299" s="125">
        <v>977</v>
      </c>
      <c r="J299" s="53" t="s">
        <v>297</v>
      </c>
      <c r="K299" s="65">
        <v>426841.52840000007</v>
      </c>
      <c r="L299" s="65">
        <v>197196.37616000001</v>
      </c>
      <c r="M299" s="97">
        <f t="shared" si="9"/>
        <v>229645.15224000005</v>
      </c>
      <c r="N299" s="77">
        <f>'Vos-laskelma'!AB299+M299</f>
        <v>44763308.351135246</v>
      </c>
    </row>
    <row r="300" spans="1:14" ht="13.8" x14ac:dyDescent="0.25">
      <c r="A300" s="42">
        <v>980</v>
      </c>
      <c r="B300" s="53" t="s">
        <v>298</v>
      </c>
      <c r="C300" s="65">
        <v>867587.45240000018</v>
      </c>
      <c r="D300" s="65">
        <v>1897913.5042719997</v>
      </c>
      <c r="E300" s="128">
        <f t="shared" si="8"/>
        <v>-1030326.0518719995</v>
      </c>
      <c r="F300" s="77">
        <f>'Vos-laskelma'!I300+E300</f>
        <v>50806373.542659774</v>
      </c>
      <c r="G300" s="96"/>
      <c r="H300" s="96"/>
      <c r="I300" s="125">
        <v>980</v>
      </c>
      <c r="J300" s="53" t="s">
        <v>298</v>
      </c>
      <c r="K300" s="65">
        <v>804035.43359999999</v>
      </c>
      <c r="L300" s="65">
        <v>1675189.048008</v>
      </c>
      <c r="M300" s="97">
        <f t="shared" si="9"/>
        <v>-871153.61440800002</v>
      </c>
      <c r="N300" s="77">
        <f>'Vos-laskelma'!AB300+M300</f>
        <v>47704902.957228713</v>
      </c>
    </row>
    <row r="301" spans="1:14" ht="13.8" x14ac:dyDescent="0.25">
      <c r="A301" s="42">
        <v>981</v>
      </c>
      <c r="B301" s="53" t="s">
        <v>299</v>
      </c>
      <c r="C301" s="65">
        <v>7452.22</v>
      </c>
      <c r="D301" s="65">
        <v>117745.076</v>
      </c>
      <c r="E301" s="128">
        <f t="shared" si="8"/>
        <v>-110292.856</v>
      </c>
      <c r="F301" s="77">
        <f>'Vos-laskelma'!I301+E301</f>
        <v>5492705.2442487217</v>
      </c>
      <c r="G301" s="96"/>
      <c r="H301" s="96"/>
      <c r="I301" s="125">
        <v>981</v>
      </c>
      <c r="J301" s="53" t="s">
        <v>299</v>
      </c>
      <c r="K301" s="65">
        <v>7112.84</v>
      </c>
      <c r="L301" s="65">
        <v>69705.831999999995</v>
      </c>
      <c r="M301" s="97">
        <f t="shared" si="9"/>
        <v>-62592.991999999998</v>
      </c>
      <c r="N301" s="77">
        <f>'Vos-laskelma'!AB301+M301</f>
        <v>5369616.2011182057</v>
      </c>
    </row>
    <row r="302" spans="1:14" ht="13.8" x14ac:dyDescent="0.25">
      <c r="A302" s="42">
        <v>989</v>
      </c>
      <c r="B302" s="53" t="s">
        <v>300</v>
      </c>
      <c r="C302" s="65">
        <v>228112.45419999998</v>
      </c>
      <c r="D302" s="65">
        <v>50675.096000000005</v>
      </c>
      <c r="E302" s="65">
        <f t="shared" si="8"/>
        <v>177437.35819999996</v>
      </c>
      <c r="F302" s="77">
        <f>'Vos-laskelma'!I302+E302</f>
        <v>20223651.836537477</v>
      </c>
      <c r="G302" s="96"/>
      <c r="H302" s="96"/>
      <c r="I302" s="125">
        <v>989</v>
      </c>
      <c r="J302" s="53" t="s">
        <v>300</v>
      </c>
      <c r="K302" s="65">
        <v>153708.47240000003</v>
      </c>
      <c r="L302" s="65">
        <v>81826.11136000001</v>
      </c>
      <c r="M302" s="97">
        <f t="shared" si="9"/>
        <v>71882.361040000018</v>
      </c>
      <c r="N302" s="77">
        <f>'Vos-laskelma'!AB302+M302</f>
        <v>18942996.628144987</v>
      </c>
    </row>
    <row r="303" spans="1:14" ht="13.8" x14ac:dyDescent="0.25">
      <c r="A303" s="42">
        <v>992</v>
      </c>
      <c r="B303" s="53" t="s">
        <v>301</v>
      </c>
      <c r="C303" s="65">
        <v>260976.7444</v>
      </c>
      <c r="D303" s="65">
        <v>388841.93515999999</v>
      </c>
      <c r="E303" s="128">
        <f t="shared" si="8"/>
        <v>-127865.19076</v>
      </c>
      <c r="F303" s="77">
        <f>'Vos-laskelma'!I303+E303</f>
        <v>51323200.14400851</v>
      </c>
      <c r="G303" s="96"/>
      <c r="H303" s="96"/>
      <c r="I303" s="125">
        <v>992</v>
      </c>
      <c r="J303" s="53" t="s">
        <v>301</v>
      </c>
      <c r="K303" s="65">
        <v>192046.68000000002</v>
      </c>
      <c r="L303" s="65">
        <v>368359.75792</v>
      </c>
      <c r="M303" s="97">
        <f t="shared" si="9"/>
        <v>-176313.07791999998</v>
      </c>
      <c r="N303" s="77">
        <f>'Vos-laskelma'!AB303+M303</f>
        <v>49648354.931790315</v>
      </c>
    </row>
    <row r="304" spans="1:14" x14ac:dyDescent="0.3">
      <c r="A304" s="46"/>
      <c r="B304" s="47"/>
      <c r="C304" s="78"/>
      <c r="D304" s="78"/>
      <c r="E304" s="78"/>
      <c r="I304" s="46"/>
      <c r="J304" s="47"/>
    </row>
    <row r="305" spans="1:10" x14ac:dyDescent="0.3">
      <c r="A305" s="46"/>
      <c r="B305" s="47"/>
      <c r="C305" s="78"/>
      <c r="D305" s="78"/>
      <c r="E305" s="78"/>
      <c r="I305" s="46"/>
      <c r="J305" s="47"/>
    </row>
    <row r="306" spans="1:10" x14ac:dyDescent="0.3">
      <c r="A306" s="46"/>
      <c r="B306" s="47"/>
      <c r="C306" s="78"/>
      <c r="D306" s="78"/>
      <c r="E306" s="78"/>
      <c r="I306" s="46"/>
      <c r="J306" s="47"/>
    </row>
    <row r="307" spans="1:10" x14ac:dyDescent="0.3">
      <c r="A307" s="46"/>
      <c r="B307" s="47"/>
      <c r="C307" s="78"/>
      <c r="D307" s="78"/>
      <c r="E307" s="78"/>
      <c r="I307" s="46"/>
      <c r="J307" s="47"/>
    </row>
    <row r="308" spans="1:10" x14ac:dyDescent="0.3">
      <c r="A308" s="52"/>
      <c r="B308" s="36"/>
      <c r="C308" s="78"/>
      <c r="D308" s="78"/>
      <c r="E308" s="78"/>
      <c r="I308" s="52"/>
      <c r="J308" s="36"/>
    </row>
    <row r="309" spans="1:10" x14ac:dyDescent="0.3">
      <c r="A309" s="52"/>
      <c r="B309" s="36"/>
      <c r="C309" s="78"/>
      <c r="D309" s="78"/>
      <c r="E309" s="78"/>
      <c r="I309" s="52"/>
      <c r="J309" s="36"/>
    </row>
    <row r="310" spans="1:10" x14ac:dyDescent="0.3">
      <c r="A310" s="52"/>
      <c r="B310" s="36"/>
      <c r="C310" s="78"/>
      <c r="D310" s="78"/>
      <c r="E310" s="78"/>
      <c r="I310" s="52"/>
      <c r="J310" s="36"/>
    </row>
    <row r="311" spans="1:10" x14ac:dyDescent="0.3">
      <c r="A311" s="52"/>
      <c r="B311" s="36"/>
      <c r="C311" s="78"/>
      <c r="D311" s="78"/>
      <c r="E311" s="78"/>
      <c r="I311" s="52"/>
      <c r="J311" s="36"/>
    </row>
    <row r="312" spans="1:10" x14ac:dyDescent="0.3">
      <c r="A312" s="52"/>
      <c r="B312" s="36"/>
      <c r="C312" s="78"/>
      <c r="D312" s="78"/>
      <c r="E312" s="78"/>
      <c r="I312" s="52"/>
      <c r="J312" s="36"/>
    </row>
    <row r="313" spans="1:10" x14ac:dyDescent="0.3">
      <c r="A313" s="52"/>
      <c r="B313" s="36"/>
      <c r="I313" s="52"/>
      <c r="J313" s="36"/>
    </row>
    <row r="314" spans="1:10" x14ac:dyDescent="0.3">
      <c r="A314" s="52"/>
      <c r="B314" s="36"/>
      <c r="I314" s="52"/>
      <c r="J314" s="36"/>
    </row>
    <row r="315" spans="1:10" x14ac:dyDescent="0.3">
      <c r="A315" s="52"/>
      <c r="B315" s="36"/>
      <c r="I315" s="52"/>
      <c r="J315" s="36"/>
    </row>
    <row r="316" spans="1:10" x14ac:dyDescent="0.3">
      <c r="A316" s="52"/>
      <c r="B316" s="36"/>
      <c r="I316" s="52"/>
      <c r="J316" s="36"/>
    </row>
    <row r="317" spans="1:10" x14ac:dyDescent="0.3">
      <c r="A317" s="52"/>
      <c r="B317" s="36"/>
      <c r="I317" s="52"/>
      <c r="J317" s="36"/>
    </row>
    <row r="318" spans="1:10" x14ac:dyDescent="0.3">
      <c r="A318" s="42"/>
      <c r="B318" s="36"/>
      <c r="I318" s="42"/>
      <c r="J318" s="36"/>
    </row>
    <row r="319" spans="1:10" x14ac:dyDescent="0.3">
      <c r="A319" s="42"/>
      <c r="B319" s="36"/>
      <c r="I319" s="42"/>
      <c r="J319" s="36"/>
    </row>
    <row r="320" spans="1:10" x14ac:dyDescent="0.3">
      <c r="A320" s="42"/>
      <c r="B320" s="55"/>
      <c r="I320" s="42"/>
      <c r="J320" s="55"/>
    </row>
    <row r="321" spans="1:10" x14ac:dyDescent="0.3">
      <c r="A321" s="42"/>
      <c r="B321" s="36"/>
      <c r="I321" s="42"/>
      <c r="J321" s="36"/>
    </row>
    <row r="322" spans="1:10" x14ac:dyDescent="0.3">
      <c r="A322" s="42"/>
      <c r="B322" s="36"/>
      <c r="I322" s="42"/>
      <c r="J322" s="36"/>
    </row>
    <row r="323" spans="1:10" x14ac:dyDescent="0.3">
      <c r="A323" s="42"/>
      <c r="B323" s="36"/>
      <c r="I323" s="42"/>
      <c r="J323" s="36"/>
    </row>
    <row r="324" spans="1:10" x14ac:dyDescent="0.3">
      <c r="A324" s="42"/>
      <c r="B324" s="36"/>
      <c r="I324" s="42"/>
      <c r="J324" s="36"/>
    </row>
    <row r="325" spans="1:10" x14ac:dyDescent="0.3">
      <c r="A325" s="42"/>
      <c r="B325" s="57"/>
      <c r="I325" s="42"/>
      <c r="J325" s="57"/>
    </row>
    <row r="326" spans="1:10" x14ac:dyDescent="0.3">
      <c r="A326" s="58"/>
      <c r="B326" s="57"/>
      <c r="I326" s="58"/>
      <c r="J326" s="57"/>
    </row>
    <row r="327" spans="1:10" x14ac:dyDescent="0.3">
      <c r="A327" s="42"/>
      <c r="B327" s="36"/>
      <c r="I327" s="42"/>
      <c r="J327" s="36"/>
    </row>
    <row r="328" spans="1:10" x14ac:dyDescent="0.3">
      <c r="A328" s="42"/>
      <c r="B328" s="36"/>
      <c r="I328" s="42"/>
      <c r="J328" s="36"/>
    </row>
    <row r="329" spans="1:10" x14ac:dyDescent="0.3">
      <c r="A329" s="42"/>
      <c r="B329" s="36"/>
      <c r="I329" s="42"/>
      <c r="J329" s="36"/>
    </row>
    <row r="330" spans="1:10" x14ac:dyDescent="0.3">
      <c r="A330" s="58"/>
      <c r="B330" s="36"/>
      <c r="I330" s="58"/>
      <c r="J330" s="36"/>
    </row>
    <row r="331" spans="1:10" x14ac:dyDescent="0.3">
      <c r="A331" s="42"/>
      <c r="B331" s="36"/>
      <c r="I331" s="42"/>
      <c r="J331" s="36"/>
    </row>
    <row r="332" spans="1:10" x14ac:dyDescent="0.3">
      <c r="A332" s="42"/>
      <c r="B332" s="36"/>
      <c r="I332" s="42"/>
      <c r="J332" s="36"/>
    </row>
    <row r="333" spans="1:10" x14ac:dyDescent="0.3">
      <c r="A333" s="79"/>
      <c r="I333" s="79"/>
    </row>
    <row r="334" spans="1:10" x14ac:dyDescent="0.3">
      <c r="A334" s="79"/>
      <c r="B334" s="80"/>
      <c r="I334" s="79"/>
      <c r="J334" s="80"/>
    </row>
  </sheetData>
  <sortState xmlns:xlrd2="http://schemas.microsoft.com/office/spreadsheetml/2017/richdata2" ref="A11:N303">
    <sortCondition ref="A11:A303"/>
  </sortState>
  <phoneticPr fontId="53" type="noConversion"/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322D22068AB8154EA34214C28E2762B1" ma:contentTypeVersion="10" ma:contentTypeDescription="Luo uusi asiakirja." ma:contentTypeScope="" ma:versionID="0a71a09966c25a2e8ea1722bfb2b2a32">
  <xsd:schema xmlns:xsd="http://www.w3.org/2001/XMLSchema" xmlns:xs="http://www.w3.org/2001/XMLSchema" xmlns:p="http://schemas.microsoft.com/office/2006/metadata/properties" xmlns:ns2="55a2cc34-794c-4dc7-898e-8fa2029c8187" xmlns:ns3="ab5ad7e9-ff32-4915-8f05-2a6d5c545421" targetNamespace="http://schemas.microsoft.com/office/2006/metadata/properties" ma:root="true" ma:fieldsID="4416ee8580da3aab23028e0190c4a610" ns2:_="" ns3:_="">
    <xsd:import namespace="55a2cc34-794c-4dc7-898e-8fa2029c8187"/>
    <xsd:import namespace="ab5ad7e9-ff32-4915-8f05-2a6d5c54542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a2cc34-794c-4dc7-898e-8fa2029c818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5ad7e9-ff32-4915-8f05-2a6d5c54542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Jakamisen tiedot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9D28DDB-56BA-4294-93FF-083D1E16236F}">
  <ds:schemaRefs>
    <ds:schemaRef ds:uri="http://www.w3.org/XML/1998/namespace"/>
    <ds:schemaRef ds:uri="http://schemas.microsoft.com/office/infopath/2007/PartnerControls"/>
    <ds:schemaRef ds:uri="http://purl.org/dc/dcmitype/"/>
    <ds:schemaRef ds:uri="http://purl.org/dc/elements/1.1/"/>
    <ds:schemaRef ds:uri="55a2cc34-794c-4dc7-898e-8fa2029c8187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ab5ad7e9-ff32-4915-8f05-2a6d5c545421"/>
  </ds:schemaRefs>
</ds:datastoreItem>
</file>

<file path=customXml/itemProps2.xml><?xml version="1.0" encoding="utf-8"?>
<ds:datastoreItem xmlns:ds="http://schemas.openxmlformats.org/officeDocument/2006/customXml" ds:itemID="{06A9DAB6-6E97-4529-8BFC-F112BA566E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5a2cc34-794c-4dc7-898e-8fa2029c8187"/>
    <ds:schemaRef ds:uri="ab5ad7e9-ff32-4915-8f05-2a6d5c54542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AE1D6DA-792B-477A-BEB1-DFE13B20777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Tietoa aineistosta</vt:lpstr>
      <vt:lpstr>Vos-laskelma</vt:lpstr>
      <vt:lpstr>Kotikuntakorvaukset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KUNTALIITTO Excel Template</dc:title>
  <dc:creator>Riikonen Olli</dc:creator>
  <cp:lastModifiedBy>Riikonen Olli</cp:lastModifiedBy>
  <cp:lastPrinted>2021-04-22T10:06:15Z</cp:lastPrinted>
  <dcterms:created xsi:type="dcterms:W3CDTF">2016-10-23T13:00:51Z</dcterms:created>
  <dcterms:modified xsi:type="dcterms:W3CDTF">2021-10-07T11:18:39Z</dcterms:modified>
</cp:coreProperties>
</file>